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101.31\障害福祉課\010_自立班\（し）【指定申請】様式等変更作業\02-1　申請・届出様式\★R6.10.14～公表用\"/>
    </mc:Choice>
  </mc:AlternateContent>
  <xr:revisionPtr revIDLastSave="0" documentId="13_ncr:1_{FAD88E2C-752A-48CF-B93B-198738831A21}" xr6:coauthVersionLast="47" xr6:coauthVersionMax="47" xr10:uidLastSave="{00000000-0000-0000-0000-000000000000}"/>
  <bookViews>
    <workbookView xWindow="28680" yWindow="-120" windowWidth="29040" windowHeight="15840" tabRatio="924" xr2:uid="{00000000-000D-0000-FFFF-FFFF00000000}"/>
  </bookViews>
  <sheets>
    <sheet name="必要書類" sheetId="2" r:id="rId1"/>
    <sheet name="1" sheetId="3" r:id="rId2"/>
    <sheet name="2" sheetId="43" r:id="rId3"/>
    <sheet name="勤務一覧・介護包括型用" sheetId="44" r:id="rId4"/>
    <sheet name="記載例勤務一覧・介護包括型" sheetId="45" r:id="rId5"/>
    <sheet name="勤務形態・外部利用型用" sheetId="46" r:id="rId6"/>
    <sheet name="記載例勤務一覧・外部利用型" sheetId="47" r:id="rId7"/>
    <sheet name="勤務形態・日中支援型用" sheetId="48" r:id="rId8"/>
    <sheet name="記載例勤務一覧・日中支援型" sheetId="49" r:id="rId9"/>
    <sheet name="選択肢" sheetId="50" r:id="rId10"/>
    <sheet name="5" sheetId="17" r:id="rId11"/>
    <sheet name="6" sheetId="18" r:id="rId12"/>
    <sheet name="7" sheetId="20" r:id="rId13"/>
    <sheet name="7記載例" sheetId="19" r:id="rId14"/>
    <sheet name="8" sheetId="37" r:id="rId15"/>
    <sheet name="8-2" sheetId="38" r:id="rId16"/>
    <sheet name="9" sheetId="36" r:id="rId17"/>
    <sheet name="10変更" sheetId="9" r:id="rId18"/>
    <sheet name="10記入例" sheetId="10" r:id="rId19"/>
    <sheet name="10注釈付き" sheetId="11" r:id="rId20"/>
    <sheet name="11" sheetId="27" r:id="rId21"/>
    <sheet name="12" sheetId="12" r:id="rId22"/>
    <sheet name="13" sheetId="28" r:id="rId23"/>
    <sheet name="14" sheetId="29" r:id="rId24"/>
    <sheet name="15" sheetId="30" r:id="rId25"/>
    <sheet name="16" sheetId="15" r:id="rId26"/>
    <sheet name="17" sheetId="16" r:id="rId27"/>
    <sheet name="18" sheetId="31" r:id="rId28"/>
    <sheet name="19" sheetId="13" r:id="rId29"/>
    <sheet name="19-2" sheetId="32" r:id="rId30"/>
    <sheet name="22" sheetId="5" r:id="rId31"/>
    <sheet name="23" sheetId="6" r:id="rId32"/>
    <sheet name="23記載例" sheetId="7" r:id="rId33"/>
    <sheet name="23前年度の平均利用者" sheetId="8" r:id="rId34"/>
    <sheet name="24" sheetId="24" r:id="rId35"/>
    <sheet name="25" sheetId="26" r:id="rId36"/>
    <sheet name="26" sheetId="39" r:id="rId37"/>
    <sheet name="26-2" sheetId="40" r:id="rId38"/>
    <sheet name="26記載例と解説" sheetId="41" r:id="rId39"/>
    <sheet name="27" sheetId="23" r:id="rId40"/>
    <sheet name="28" sheetId="42" r:id="rId41"/>
  </sheets>
  <externalReferences>
    <externalReference r:id="rId42"/>
    <externalReference r:id="rId43"/>
    <externalReference r:id="rId44"/>
    <externalReference r:id="rId45"/>
    <externalReference r:id="rId46"/>
    <externalReference r:id="rId47"/>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31">#REF!</definedName>
    <definedName name="___kk06" localSheetId="32">#REF!</definedName>
    <definedName name="___kk06" localSheetId="39">#REF!</definedName>
    <definedName name="___kk06" localSheetId="9">#REF!</definedName>
    <definedName name="___kk06">#REF!</definedName>
    <definedName name="___kk29" localSheetId="31">#REF!</definedName>
    <definedName name="___kk29" localSheetId="32">#REF!</definedName>
    <definedName name="___kk29" localSheetId="39">#REF!</definedName>
    <definedName name="___kk29" localSheetId="9">#REF!</definedName>
    <definedName name="___kk29">#REF!</definedName>
    <definedName name="__kk06" localSheetId="31">#REF!</definedName>
    <definedName name="__kk06" localSheetId="32">#REF!</definedName>
    <definedName name="__kk06" localSheetId="39">#REF!</definedName>
    <definedName name="__kk06" localSheetId="9">#REF!</definedName>
    <definedName name="__kk06">#REF!</definedName>
    <definedName name="__kk29" localSheetId="31">#REF!</definedName>
    <definedName name="__kk29" localSheetId="32">#REF!</definedName>
    <definedName name="__kk29" localSheetId="39">#REF!</definedName>
    <definedName name="__kk29">#REF!</definedName>
    <definedName name="_xlnm._FilterDatabase" localSheetId="2" hidden="1">'2'!$A$7:$BH$349</definedName>
    <definedName name="_kk06" localSheetId="31">#REF!</definedName>
    <definedName name="_kk06" localSheetId="32">#REF!</definedName>
    <definedName name="_kk06" localSheetId="39">#REF!</definedName>
    <definedName name="_kk06" localSheetId="9">#REF!</definedName>
    <definedName name="_kk06">#REF!</definedName>
    <definedName name="_kk29" localSheetId="31">#REF!</definedName>
    <definedName name="_kk29" localSheetId="32">#REF!</definedName>
    <definedName name="_kk29" localSheetId="39">#REF!</definedName>
    <definedName name="_kk29" localSheetId="9">#REF!</definedName>
    <definedName name="_kk29">#REF!</definedName>
    <definedName name="Avrg" localSheetId="31">#REF!</definedName>
    <definedName name="Avrg" localSheetId="32">#REF!</definedName>
    <definedName name="Avrg" localSheetId="39">#REF!</definedName>
    <definedName name="Avrg" localSheetId="9">#REF!</definedName>
    <definedName name="Avrg">#REF!</definedName>
    <definedName name="avrg1" localSheetId="31">#REF!</definedName>
    <definedName name="avrg1" localSheetId="32">#REF!</definedName>
    <definedName name="avrg1" localSheetId="39">#REF!</definedName>
    <definedName name="avrg1">#REF!</definedName>
    <definedName name="DaihyoFurigana">#REF!</definedName>
    <definedName name="DaihyoJyusho">#REF!</definedName>
    <definedName name="DaihyoShimei">#REF!</definedName>
    <definedName name="DaihyoShokumei">#REF!</definedName>
    <definedName name="DaihyoYubin">#REF!</definedName>
    <definedName name="Excel_BuiltIn_Print_Area" localSheetId="39">'27'!$A$4:$AM$35</definedName>
    <definedName name="Excel_BuiltIn_Print_Area" localSheetId="14">'8'!$A$4:$AK$49</definedName>
    <definedName name="Excel_BuiltIn_Print_Area" localSheetId="15">'8-2'!$A$4:$AK$49</definedName>
    <definedName name="houjin">#REF!</definedName>
    <definedName name="HoujinShokatsu">#REF!</definedName>
    <definedName name="HoujinSyubetsu">#REF!</definedName>
    <definedName name="HoujinSyubetu">#REF!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31">#REF!</definedName>
    <definedName name="jiritu" localSheetId="32">#REF!</definedName>
    <definedName name="jiritu" localSheetId="39">#REF!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31">#REF!</definedName>
    <definedName name="KK_03" localSheetId="32">#REF!</definedName>
    <definedName name="KK_03" localSheetId="39">#REF!</definedName>
    <definedName name="KK_03">#REF!</definedName>
    <definedName name="kk_04" localSheetId="31">#REF!</definedName>
    <definedName name="kk_04" localSheetId="32">#REF!</definedName>
    <definedName name="kk_04" localSheetId="39">#REF!</definedName>
    <definedName name="kk_04">#REF!</definedName>
    <definedName name="KK_06" localSheetId="31">#REF!</definedName>
    <definedName name="KK_06" localSheetId="32">#REF!</definedName>
    <definedName name="KK_06" localSheetId="39">#REF!</definedName>
    <definedName name="KK_06">#REF!</definedName>
    <definedName name="kk_07" localSheetId="31">#REF!</definedName>
    <definedName name="kk_07" localSheetId="32">#REF!</definedName>
    <definedName name="kk_07" localSheetId="39">#REF!</definedName>
    <definedName name="kk_07">#REF!</definedName>
    <definedName name="‐㏍08">#REF!</definedName>
    <definedName name="KK2_3" localSheetId="31">#REF!</definedName>
    <definedName name="KK2_3" localSheetId="32">#REF!</definedName>
    <definedName name="KK2_3" localSheetId="39">#REF!</definedName>
    <definedName name="KK2_3">#REF!</definedName>
    <definedName name="ｋｋｋｋ">#REF!</definedName>
    <definedName name="nn">#REF!</definedName>
    <definedName name="_xlnm.Print_Area" localSheetId="1">'1'!$A$1:$AJ$104</definedName>
    <definedName name="_xlnm.Print_Area" localSheetId="19">'10注釈付き'!$A$1:$L$58</definedName>
    <definedName name="_xlnm.Print_Area" localSheetId="17">'10変更'!$A$1:$L$58</definedName>
    <definedName name="_xlnm.Print_Area" localSheetId="21">'12'!$A$1:$AH$47</definedName>
    <definedName name="_xlnm.Print_Area" localSheetId="23">'14'!$A$1:$G$15</definedName>
    <definedName name="_xlnm.Print_Area" localSheetId="2">'2'!$A$1:$BF$377</definedName>
    <definedName name="_xlnm.Print_Area" localSheetId="30">'22'!$A$1:$L$40</definedName>
    <definedName name="_xlnm.Print_Area" localSheetId="31">'23'!$A$1:$BT$89</definedName>
    <definedName name="_xlnm.Print_Area" localSheetId="32">'23記載例'!$A$1:$BT$88</definedName>
    <definedName name="_xlnm.Print_Area" localSheetId="33">'23前年度の平均利用者'!$A$1:$CC$38</definedName>
    <definedName name="_xlnm.Print_Area" localSheetId="34">'24'!$A$1:$K$26</definedName>
    <definedName name="_xlnm.Print_Area" localSheetId="35">'25'!$A$1:$K$24</definedName>
    <definedName name="_xlnm.Print_Area" localSheetId="36">'26'!$B$2:$J$43</definedName>
    <definedName name="_xlnm.Print_Area" localSheetId="37">'26-2'!$A$1:$BD$51</definedName>
    <definedName name="_xlnm.Print_Area" localSheetId="38">'26記載例と解説'!$A$1:$BD$51</definedName>
    <definedName name="_xlnm.Print_Area" localSheetId="39">'27'!$A$1:$AM$35</definedName>
    <definedName name="_xlnm.Print_Area" localSheetId="40">'28'!$A$1:$AI$49</definedName>
    <definedName name="_xlnm.Print_Area" localSheetId="10">'5'!$A$1:$H$52</definedName>
    <definedName name="_xlnm.Print_Area" localSheetId="11">'6'!$A$1:$G$37</definedName>
    <definedName name="_xlnm.Print_Area" localSheetId="12">'7'!$A$1:$BD$26</definedName>
    <definedName name="_xlnm.Print_Area" localSheetId="13">'7記載例'!$A$1:$BD$26</definedName>
    <definedName name="_xlnm.Print_Area" localSheetId="14">'8'!$B$1:$AK$48</definedName>
    <definedName name="_xlnm.Print_Area" localSheetId="15">'8-2'!$B$1:$AK$48</definedName>
    <definedName name="_xlnm.Print_Area" localSheetId="4">記載例勤務一覧・介護包括型!$A$1:$AN$87</definedName>
    <definedName name="_xlnm.Print_Area" localSheetId="6">記載例勤務一覧・外部利用型!$A$1:$AN$84</definedName>
    <definedName name="_xlnm.Print_Area" localSheetId="8">記載例勤務一覧・日中支援型!$A$1:$AN$87</definedName>
    <definedName name="_xlnm.Print_Area" localSheetId="3">勤務一覧・介護包括型用!$A$1:$AN$87</definedName>
    <definedName name="_xlnm.Print_Area" localSheetId="5">勤務形態・外部利用型用!$A$1:$AN$84</definedName>
    <definedName name="_xlnm.Print_Area" localSheetId="7">勤務形態・日中支援型用!$A$1:$AN$87</definedName>
    <definedName name="_xlnm.Print_Titles" localSheetId="2">'2'!$5:$6</definedName>
    <definedName name="Roman_01" localSheetId="31">#REF!</definedName>
    <definedName name="Roman_01" localSheetId="32">#REF!</definedName>
    <definedName name="Roman_01" localSheetId="37">#REF!</definedName>
    <definedName name="Roman_01" localSheetId="38">#REF!</definedName>
    <definedName name="Roman_01" localSheetId="39">#REF!</definedName>
    <definedName name="Roman_01" localSheetId="9">#REF!</definedName>
    <definedName name="Roman_01">#REF!</definedName>
    <definedName name="Roman_02">#REF!</definedName>
    <definedName name="Roman_03" localSheetId="31">#REF!</definedName>
    <definedName name="Roman_03" localSheetId="32">#REF!</definedName>
    <definedName name="Roman_03" localSheetId="37">#REF!</definedName>
    <definedName name="Roman_03" localSheetId="38">#REF!</definedName>
    <definedName name="Roman_03" localSheetId="39">#REF!</definedName>
    <definedName name="Roman_03" localSheetId="9">#REF!</definedName>
    <definedName name="Roman_03">#REF!</definedName>
    <definedName name="Roman_04" localSheetId="31">#REF!</definedName>
    <definedName name="Roman_04" localSheetId="32">#REF!</definedName>
    <definedName name="Roman_04" localSheetId="37">#REF!</definedName>
    <definedName name="Roman_04" localSheetId="38">#REF!</definedName>
    <definedName name="Roman_04" localSheetId="39">#REF!</definedName>
    <definedName name="Roman_04" localSheetId="9">#REF!</definedName>
    <definedName name="Roman_04">#REF!</definedName>
    <definedName name="Roman_06" localSheetId="31">#REF!</definedName>
    <definedName name="Roman_06" localSheetId="32">#REF!</definedName>
    <definedName name="Roman_06" localSheetId="39">#REF!</definedName>
    <definedName name="Roman_06">#REF!</definedName>
    <definedName name="roman_09" localSheetId="31">#REF!</definedName>
    <definedName name="roman_09" localSheetId="32">#REF!</definedName>
    <definedName name="roman_09" localSheetId="39">#REF!</definedName>
    <definedName name="roman_09">#REF!</definedName>
    <definedName name="roman_11" localSheetId="31">#REF!</definedName>
    <definedName name="roman_11" localSheetId="32">#REF!</definedName>
    <definedName name="roman_11" localSheetId="39">#REF!</definedName>
    <definedName name="roman_11">#REF!</definedName>
    <definedName name="roman11" localSheetId="31">#REF!</definedName>
    <definedName name="roman11" localSheetId="32">#REF!</definedName>
    <definedName name="roman11" localSheetId="39">#REF!</definedName>
    <definedName name="roman11">#REF!</definedName>
    <definedName name="Roman2_1" localSheetId="31">#REF!</definedName>
    <definedName name="Roman2_1" localSheetId="32">#REF!</definedName>
    <definedName name="Roman2_1" localSheetId="39">#REF!</definedName>
    <definedName name="Roman2_1">#REF!</definedName>
    <definedName name="Roman2_3" localSheetId="31">#REF!</definedName>
    <definedName name="Roman2_3" localSheetId="32">#REF!</definedName>
    <definedName name="Roman2_3" localSheetId="39">#REF!</definedName>
    <definedName name="Roman2_3">#REF!</definedName>
    <definedName name="roman31" localSheetId="31">#REF!</definedName>
    <definedName name="roman31" localSheetId="32">#REF!</definedName>
    <definedName name="roman31" localSheetId="39">#REF!</definedName>
    <definedName name="roman31">#REF!</definedName>
    <definedName name="roman33" localSheetId="31">#REF!</definedName>
    <definedName name="roman33" localSheetId="32">#REF!</definedName>
    <definedName name="roman33" localSheetId="39">#REF!</definedName>
    <definedName name="roman33">#REF!</definedName>
    <definedName name="roman4_3" localSheetId="31">#REF!</definedName>
    <definedName name="roman4_3" localSheetId="32">#REF!</definedName>
    <definedName name="roman4_3" localSheetId="39">#REF!</definedName>
    <definedName name="roman4_3">#REF!</definedName>
    <definedName name="roman43">#REF!</definedName>
    <definedName name="roman7_1" localSheetId="31">#REF!</definedName>
    <definedName name="roman7_1" localSheetId="32">#REF!</definedName>
    <definedName name="roman7_1" localSheetId="39">#REF!</definedName>
    <definedName name="roman7_1">#REF!</definedName>
    <definedName name="roman77" localSheetId="31">#REF!</definedName>
    <definedName name="roman77" localSheetId="32">#REF!</definedName>
    <definedName name="roman77" localSheetId="39">#REF!</definedName>
    <definedName name="roman77">#REF!</definedName>
    <definedName name="romann_12" localSheetId="31">#REF!</definedName>
    <definedName name="romann_12" localSheetId="32">#REF!</definedName>
    <definedName name="romann_12" localSheetId="39">#REF!</definedName>
    <definedName name="romann_12">#REF!</definedName>
    <definedName name="romann_66" localSheetId="31">#REF!</definedName>
    <definedName name="romann_66" localSheetId="32">#REF!</definedName>
    <definedName name="romann_66" localSheetId="39">#REF!</definedName>
    <definedName name="romann_66">#REF!</definedName>
    <definedName name="romann33" localSheetId="31">#REF!</definedName>
    <definedName name="romann33" localSheetId="32">#REF!</definedName>
    <definedName name="romann33" localSheetId="39">#REF!</definedName>
    <definedName name="romann33">#REF!</definedName>
    <definedName name="SasekiFuri">#REF!</definedName>
    <definedName name="SasekiJyusyo">#REF!</definedName>
    <definedName name="SasekiShimei">#REF!</definedName>
    <definedName name="SasekiYubin">#REF!</definedName>
    <definedName name="serv" localSheetId="31">#REF!</definedName>
    <definedName name="serv" localSheetId="32">#REF!</definedName>
    <definedName name="serv" localSheetId="39">#REF!</definedName>
    <definedName name="serv">#REF!</definedName>
    <definedName name="serv_" localSheetId="31">#REF!</definedName>
    <definedName name="serv_" localSheetId="32">#REF!</definedName>
    <definedName name="serv_" localSheetId="39">#REF!</definedName>
    <definedName name="serv_">#REF!</definedName>
    <definedName name="Serv_LIST" localSheetId="31">#REF!</definedName>
    <definedName name="Serv_LIST" localSheetId="32">#REF!</definedName>
    <definedName name="Serv_LIST" localSheetId="39">#REF!</definedName>
    <definedName name="Serv_LIST">#REF!</definedName>
    <definedName name="servo1" localSheetId="31">#REF!</definedName>
    <definedName name="servo1" localSheetId="32">#REF!</definedName>
    <definedName name="servo1" localSheetId="39">#REF!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tartNo">[1]main!#REF!</definedName>
    <definedName name="startNumber">[1]main!#REF!</definedName>
    <definedName name="ｔａｂｉｅ＿04" localSheetId="31">#REF!</definedName>
    <definedName name="ｔａｂｉｅ＿04" localSheetId="32">#REF!</definedName>
    <definedName name="ｔａｂｉｅ＿04" localSheetId="39">#REF!</definedName>
    <definedName name="ｔａｂｉｅ＿04">#REF!</definedName>
    <definedName name="table_03" localSheetId="31">#REF!</definedName>
    <definedName name="table_03" localSheetId="32">#REF!</definedName>
    <definedName name="table_03" localSheetId="39">#REF!</definedName>
    <definedName name="table_03">#REF!</definedName>
    <definedName name="table_06" localSheetId="31">#REF!</definedName>
    <definedName name="table_06" localSheetId="32">#REF!</definedName>
    <definedName name="table_06" localSheetId="39">#REF!</definedName>
    <definedName name="table_06">#REF!</definedName>
    <definedName name="table2_3" localSheetId="31">#REF!</definedName>
    <definedName name="table2_3" localSheetId="32">#REF!</definedName>
    <definedName name="table2_3" localSheetId="39">#REF!</definedName>
    <definedName name="table2_3">#REF!</definedName>
    <definedName name="tapi2" localSheetId="31">#REF!</definedName>
    <definedName name="tapi2" localSheetId="32">#REF!</definedName>
    <definedName name="tapi2" localSheetId="39">#REF!</definedName>
    <definedName name="tapi2">#REF!</definedName>
    <definedName name="tebie_07">#REF!</definedName>
    <definedName name="tebie_o7" localSheetId="31">#REF!</definedName>
    <definedName name="tebie_o7" localSheetId="32">#REF!</definedName>
    <definedName name="tebie_o7" localSheetId="39">#REF!</definedName>
    <definedName name="tebie_o7">#REF!</definedName>
    <definedName name="tebie07">#REF!</definedName>
    <definedName name="tebie08" localSheetId="31">#REF!</definedName>
    <definedName name="tebie08" localSheetId="32">#REF!</definedName>
    <definedName name="tebie08" localSheetId="39">#REF!</definedName>
    <definedName name="tebie08">#REF!</definedName>
    <definedName name="tebie33" localSheetId="31">#REF!</definedName>
    <definedName name="tebie33" localSheetId="32">#REF!</definedName>
    <definedName name="tebie33" localSheetId="39">#REF!</definedName>
    <definedName name="tebie33">#REF!</definedName>
    <definedName name="tebiroo" localSheetId="31">#REF!</definedName>
    <definedName name="tebiroo" localSheetId="32">#REF!</definedName>
    <definedName name="tebiroo" localSheetId="39">#REF!</definedName>
    <definedName name="tebiroo">#REF!</definedName>
    <definedName name="teble" localSheetId="31">#REF!</definedName>
    <definedName name="teble" localSheetId="32">#REF!</definedName>
    <definedName name="teble" localSheetId="39">#REF!</definedName>
    <definedName name="teble">#REF!</definedName>
    <definedName name="teble_09" localSheetId="31">#REF!</definedName>
    <definedName name="teble_09" localSheetId="32">#REF!</definedName>
    <definedName name="teble_09" localSheetId="39">#REF!</definedName>
    <definedName name="teble_09">#REF!</definedName>
    <definedName name="teble77" localSheetId="31">#REF!</definedName>
    <definedName name="teble77" localSheetId="32">#REF!</definedName>
    <definedName name="teble77" localSheetId="39">#REF!</definedName>
    <definedName name="teble77">#REF!</definedName>
    <definedName name="yokohama">#REF!</definedName>
    <definedName name="あ">#REF!</definedName>
    <definedName name="アア">#REF!</definedName>
    <definedName name="こ">#REF!</definedName>
    <definedName name="サービス種別">[2]サービス種類一覧!$B$4:$B$20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医療型障害児入所施設">選択肢!$B$31:$J$31</definedName>
    <definedName name="一般相談支援事業">選択肢!$B$21:$J$21</definedName>
    <definedName name="確認">#N/A</definedName>
    <definedName name="看護時間">#REF!</definedName>
    <definedName name="機能訓練">選択肢!$B$16:$J$16</definedName>
    <definedName name="居宅介護">選択肢!$B$2:$D$2</definedName>
    <definedName name="居宅介護・重度訪問介護・同行援護・行動援護">選択肢!$B$2:$J$2</definedName>
    <definedName name="居宅訪問型児童発達支援">選択肢!$B$29:$J$29</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選択肢!$B$27:$K$27</definedName>
    <definedName name="児童発達支援・主として重症心身障害児を対象とする場合">選択肢!$B$26:$J$26</definedName>
    <definedName name="児童発達支援・放課後等デイサービス">選択肢!$B$25:$J$25</definedName>
    <definedName name="自立生活援助">選択肢!$B$23:$J$23</definedName>
    <definedName name="種類">[4]サービス種類一覧!$A$4:$A$20</definedName>
    <definedName name="就労移行支援">選択肢!$B$18:$J$18</definedName>
    <definedName name="就労継続支援Ａ型">選択肢!$B$20:$J$20</definedName>
    <definedName name="就労継続支援Ａ型・B型">選択肢!$B$20:$J$20</definedName>
    <definedName name="就労継続支援Ｂ型" localSheetId="9">選択肢!#REF!</definedName>
    <definedName name="就労継続支援Ｂ型">[5]選択肢!#REF!</definedName>
    <definedName name="就労定着支援">選択肢!$B$22:$J$22</definedName>
    <definedName name="重度障害者等包括支援">選択肢!$B$11:$J$11</definedName>
    <definedName name="重度訪問介護">選択肢!$B$3:$D$3</definedName>
    <definedName name="障害者支援施設">選択肢!$B$15:$L$15</definedName>
    <definedName name="食事" localSheetId="31">#REF!</definedName>
    <definedName name="食事" localSheetId="32">#REF!</definedName>
    <definedName name="食事" localSheetId="39">#REF!</definedName>
    <definedName name="食事" localSheetId="9">#REF!</definedName>
    <definedName name="食事">#REF!</definedName>
    <definedName name="生活介護">選択肢!$B$7:$J$7</definedName>
    <definedName name="生活訓練">選択肢!$B$17:$J$17</definedName>
    <definedName name="体制等状況一覧">#REF!</definedName>
    <definedName name="短期入所・空床利用型">選択肢!$B$9:$J$9</definedName>
    <definedName name="短期入所・単独型">選択肢!$B$10:$J$10</definedName>
    <definedName name="短期入所・併設型">選択肢!$B$8:$J$8</definedName>
    <definedName name="町っ油" localSheetId="31">#REF!</definedName>
    <definedName name="町っ油" localSheetId="32">#REF!</definedName>
    <definedName name="町っ油" localSheetId="39">#REF!</definedName>
    <definedName name="町っ油" localSheetId="9">#REF!</definedName>
    <definedName name="町っ油">#REF!</definedName>
    <definedName name="同行援護">選択肢!$B$4:$D$4</definedName>
    <definedName name="特定相談支援・障害児相談支援">選択肢!$B$24:$J$24</definedName>
    <definedName name="認定指定就労移行支援">選択肢!$B$19:$E$19</definedName>
    <definedName name="福祉型障害児入所施設">選択肢!$B$30:$K$30</definedName>
    <definedName name="保育所等訪問支援">選択肢!$B$28:$J$28</definedName>
    <definedName name="利用日数記入例" localSheetId="31">#REF!</definedName>
    <definedName name="利用日数記入例" localSheetId="32">#REF!</definedName>
    <definedName name="利用日数記入例" localSheetId="39">#REF!</definedName>
    <definedName name="利用日数記入例" localSheetId="9">#REF!</definedName>
    <definedName name="利用日数記入例">#REF!</definedName>
    <definedName name="療養介護">選択肢!$B$6:$J$6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54" i="49" l="1"/>
  <c r="AL58" i="49" s="1"/>
  <c r="AG54" i="49"/>
  <c r="AJ57" i="49" s="1"/>
  <c r="AA54" i="49"/>
  <c r="AD56" i="49" s="1"/>
  <c r="U54" i="49"/>
  <c r="X56" i="49" s="1"/>
  <c r="O54" i="49"/>
  <c r="O58" i="49" s="1"/>
  <c r="I54" i="49"/>
  <c r="L57" i="49" s="1"/>
  <c r="E54" i="49"/>
  <c r="F56" i="49" s="1"/>
  <c r="C54" i="49"/>
  <c r="D56" i="49" s="1"/>
  <c r="AJ47" i="49"/>
  <c r="AM46" i="49" s="1"/>
  <c r="AJ46" i="49"/>
  <c r="AJ45" i="49"/>
  <c r="AL45" i="49" s="1"/>
  <c r="AJ44" i="49"/>
  <c r="AM44" i="49" s="1"/>
  <c r="AJ43" i="49"/>
  <c r="AL43" i="49" s="1"/>
  <c r="AJ42" i="49"/>
  <c r="AJ41" i="49"/>
  <c r="AL41" i="49" s="1"/>
  <c r="AJ40" i="49"/>
  <c r="AL40" i="49" s="1"/>
  <c r="AJ39" i="49"/>
  <c r="AL39" i="49" s="1"/>
  <c r="AJ38" i="49"/>
  <c r="AI37" i="49"/>
  <c r="AH37" i="49"/>
  <c r="AG37" i="49"/>
  <c r="AF37" i="49"/>
  <c r="AE37" i="49"/>
  <c r="AD37" i="49"/>
  <c r="AC37" i="49"/>
  <c r="AB37" i="49"/>
  <c r="AA37" i="49"/>
  <c r="Z37" i="49"/>
  <c r="Y37" i="49"/>
  <c r="X37" i="49"/>
  <c r="W37" i="49"/>
  <c r="V37" i="49"/>
  <c r="U37" i="49"/>
  <c r="R37" i="49"/>
  <c r="O37" i="49"/>
  <c r="L37" i="49"/>
  <c r="K37" i="49"/>
  <c r="J37" i="49"/>
  <c r="I37" i="49"/>
  <c r="F37" i="49"/>
  <c r="E37" i="49"/>
  <c r="D37" i="49"/>
  <c r="AJ37" i="49" s="1"/>
  <c r="AL37" i="49" s="1"/>
  <c r="AJ31" i="49"/>
  <c r="AI31" i="49"/>
  <c r="AH31" i="49"/>
  <c r="AG31" i="49"/>
  <c r="AF31" i="49"/>
  <c r="AE31" i="49"/>
  <c r="AD31" i="49"/>
  <c r="AC31" i="49"/>
  <c r="AB31" i="49"/>
  <c r="AA31" i="49"/>
  <c r="Z31" i="49"/>
  <c r="Y31" i="49"/>
  <c r="X31" i="49"/>
  <c r="W31" i="49"/>
  <c r="V31" i="49"/>
  <c r="U31" i="49"/>
  <c r="T31" i="49"/>
  <c r="S31" i="49"/>
  <c r="R31" i="49"/>
  <c r="Q31" i="49"/>
  <c r="P31" i="49"/>
  <c r="O31" i="49"/>
  <c r="N31" i="49"/>
  <c r="M31" i="49"/>
  <c r="L31" i="49"/>
  <c r="K31" i="49"/>
  <c r="AK31" i="49" s="1"/>
  <c r="AL31" i="49" s="1"/>
  <c r="J31" i="49"/>
  <c r="I31" i="49"/>
  <c r="H31" i="49"/>
  <c r="G31" i="49"/>
  <c r="F31" i="49"/>
  <c r="AL30" i="49"/>
  <c r="AK30" i="49"/>
  <c r="AL29" i="49"/>
  <c r="AK29" i="49"/>
  <c r="AK28" i="49"/>
  <c r="AL28" i="49" s="1"/>
  <c r="AL27" i="49"/>
  <c r="AK27" i="49"/>
  <c r="AL26" i="49"/>
  <c r="AK26" i="49"/>
  <c r="AL25" i="49"/>
  <c r="AK25" i="49"/>
  <c r="AK24" i="49"/>
  <c r="AL24" i="49" s="1"/>
  <c r="AL23" i="49"/>
  <c r="AK23" i="49"/>
  <c r="AL22" i="49"/>
  <c r="AK22" i="49"/>
  <c r="AL21" i="49"/>
  <c r="AK21" i="49"/>
  <c r="AK20" i="49"/>
  <c r="AL20" i="49" s="1"/>
  <c r="AL19" i="49"/>
  <c r="AK19" i="49"/>
  <c r="AL18" i="49"/>
  <c r="AK18" i="49"/>
  <c r="AL17" i="49"/>
  <c r="AK17" i="49"/>
  <c r="AK16" i="49"/>
  <c r="AL16" i="49" s="1"/>
  <c r="AL15" i="49"/>
  <c r="AK15" i="49"/>
  <c r="AL14" i="49"/>
  <c r="AK14" i="49"/>
  <c r="AL13" i="49"/>
  <c r="AK13" i="49"/>
  <c r="AK12" i="49"/>
  <c r="AL12" i="49" s="1"/>
  <c r="AL11" i="49"/>
  <c r="AK11" i="49"/>
  <c r="AJ10" i="49"/>
  <c r="AH10" i="49"/>
  <c r="AG10" i="49"/>
  <c r="AF10" i="49"/>
  <c r="AE10" i="49"/>
  <c r="AD10" i="49"/>
  <c r="AC10" i="49"/>
  <c r="AB10" i="49"/>
  <c r="AA10" i="49"/>
  <c r="Z10" i="49"/>
  <c r="Y10" i="49"/>
  <c r="X10" i="49"/>
  <c r="W10" i="49"/>
  <c r="V10" i="49"/>
  <c r="U10" i="49"/>
  <c r="T10" i="49"/>
  <c r="S10" i="49"/>
  <c r="R10" i="49"/>
  <c r="Q10" i="49"/>
  <c r="P10" i="49"/>
  <c r="O10" i="49"/>
  <c r="N10" i="49"/>
  <c r="M10" i="49"/>
  <c r="L10" i="49"/>
  <c r="K10" i="49"/>
  <c r="J10" i="49"/>
  <c r="I10" i="49"/>
  <c r="H10" i="49"/>
  <c r="G10" i="49"/>
  <c r="F10" i="49"/>
  <c r="AI10" i="49" s="1"/>
  <c r="AI9" i="49"/>
  <c r="AG9" i="49"/>
  <c r="AF9" i="49"/>
  <c r="AE9" i="49"/>
  <c r="AD9" i="49"/>
  <c r="AC9" i="49"/>
  <c r="AB9" i="49"/>
  <c r="AA9" i="49"/>
  <c r="Z9" i="49"/>
  <c r="Y9" i="49"/>
  <c r="X9" i="49"/>
  <c r="W9" i="49"/>
  <c r="V9" i="49"/>
  <c r="U9" i="49"/>
  <c r="T9" i="49"/>
  <c r="S9" i="49"/>
  <c r="R9" i="49"/>
  <c r="Q9" i="49"/>
  <c r="P9" i="49"/>
  <c r="O9" i="49"/>
  <c r="N9" i="49"/>
  <c r="M9" i="49"/>
  <c r="L9" i="49"/>
  <c r="K9" i="49"/>
  <c r="J9" i="49"/>
  <c r="I9" i="49"/>
  <c r="H9" i="49"/>
  <c r="G9" i="49"/>
  <c r="F9" i="49"/>
  <c r="AJ9" i="49" s="1"/>
  <c r="X56" i="48"/>
  <c r="AL54" i="48"/>
  <c r="AL56" i="48" s="1"/>
  <c r="AG54" i="48"/>
  <c r="AJ56" i="48" s="1"/>
  <c r="AA54" i="48"/>
  <c r="AD56" i="48" s="1"/>
  <c r="U54" i="48"/>
  <c r="U57" i="48" s="1"/>
  <c r="O54" i="48"/>
  <c r="O56" i="48" s="1"/>
  <c r="I54" i="48"/>
  <c r="L56" i="48" s="1"/>
  <c r="E54" i="48"/>
  <c r="E58" i="48" s="1"/>
  <c r="C54" i="48"/>
  <c r="C56" i="48" s="1"/>
  <c r="AJ47" i="48"/>
  <c r="AM46" i="48"/>
  <c r="AJ46" i="48"/>
  <c r="AL45" i="48"/>
  <c r="AJ45" i="48"/>
  <c r="AM44" i="48"/>
  <c r="AJ44" i="48"/>
  <c r="AJ43" i="48"/>
  <c r="AL43" i="48" s="1"/>
  <c r="AM42" i="48"/>
  <c r="AJ42" i="48"/>
  <c r="AL41" i="48"/>
  <c r="AJ41" i="48"/>
  <c r="AL40" i="48"/>
  <c r="AJ40" i="48"/>
  <c r="AJ39" i="48"/>
  <c r="AL39" i="48" s="1"/>
  <c r="AL38" i="48"/>
  <c r="AJ38" i="48"/>
  <c r="AI37" i="48"/>
  <c r="AH37" i="48"/>
  <c r="AG37" i="48"/>
  <c r="AF37" i="48"/>
  <c r="AE37" i="48"/>
  <c r="AD37" i="48"/>
  <c r="AC37" i="48"/>
  <c r="AB37" i="48"/>
  <c r="AA37" i="48"/>
  <c r="Z37" i="48"/>
  <c r="Y37" i="48"/>
  <c r="X37" i="48"/>
  <c r="W37" i="48"/>
  <c r="V37" i="48"/>
  <c r="U37" i="48"/>
  <c r="R37" i="48"/>
  <c r="O37" i="48"/>
  <c r="L37" i="48"/>
  <c r="K37" i="48"/>
  <c r="J37" i="48"/>
  <c r="I37" i="48"/>
  <c r="F37" i="48"/>
  <c r="E37" i="48"/>
  <c r="D37" i="48"/>
  <c r="AJ37" i="48" s="1"/>
  <c r="AL37" i="48" s="1"/>
  <c r="AJ31" i="48"/>
  <c r="AI31" i="48"/>
  <c r="AH31" i="48"/>
  <c r="AG31" i="48"/>
  <c r="AF31" i="48"/>
  <c r="AE31" i="48"/>
  <c r="AD31" i="48"/>
  <c r="AC31" i="48"/>
  <c r="AB31" i="48"/>
  <c r="AA31" i="48"/>
  <c r="Z31" i="48"/>
  <c r="Y31" i="48"/>
  <c r="X31" i="48"/>
  <c r="W31" i="48"/>
  <c r="V31" i="48"/>
  <c r="U31" i="48"/>
  <c r="T31" i="48"/>
  <c r="S31" i="48"/>
  <c r="R31" i="48"/>
  <c r="Q31" i="48"/>
  <c r="P31" i="48"/>
  <c r="O31" i="48"/>
  <c r="N31" i="48"/>
  <c r="M31" i="48"/>
  <c r="L31" i="48"/>
  <c r="K31" i="48"/>
  <c r="J31" i="48"/>
  <c r="I31" i="48"/>
  <c r="H31" i="48"/>
  <c r="G31" i="48"/>
  <c r="F31" i="48"/>
  <c r="AK31" i="48" s="1"/>
  <c r="AL31" i="48" s="1"/>
  <c r="AK30" i="48"/>
  <c r="AL30" i="48" s="1"/>
  <c r="AK29" i="48"/>
  <c r="AL29" i="48" s="1"/>
  <c r="AK28" i="48"/>
  <c r="AL28" i="48" s="1"/>
  <c r="AK27" i="48"/>
  <c r="AL27" i="48" s="1"/>
  <c r="AK26" i="48"/>
  <c r="AL26" i="48" s="1"/>
  <c r="AK25" i="48"/>
  <c r="AL25" i="48" s="1"/>
  <c r="AK24" i="48"/>
  <c r="AL24" i="48" s="1"/>
  <c r="AK23" i="48"/>
  <c r="AL23" i="48" s="1"/>
  <c r="AK22" i="48"/>
  <c r="AL22" i="48" s="1"/>
  <c r="AK21" i="48"/>
  <c r="AL21" i="48" s="1"/>
  <c r="AK20" i="48"/>
  <c r="AL20" i="48" s="1"/>
  <c r="AK19" i="48"/>
  <c r="AL19" i="48" s="1"/>
  <c r="AK18" i="48"/>
  <c r="AL18" i="48" s="1"/>
  <c r="AK17" i="48"/>
  <c r="AL17" i="48" s="1"/>
  <c r="AK16" i="48"/>
  <c r="AL16" i="48" s="1"/>
  <c r="AK15" i="48"/>
  <c r="AL15" i="48" s="1"/>
  <c r="AK14" i="48"/>
  <c r="AL14" i="48" s="1"/>
  <c r="AK13" i="48"/>
  <c r="AL13" i="48" s="1"/>
  <c r="AK12" i="48"/>
  <c r="AL12" i="48" s="1"/>
  <c r="AK11" i="48"/>
  <c r="AL11" i="48" s="1"/>
  <c r="AG10" i="48"/>
  <c r="AF10" i="48"/>
  <c r="AE10" i="48"/>
  <c r="AD10" i="48"/>
  <c r="AC10" i="48"/>
  <c r="AB10" i="48"/>
  <c r="AA10" i="48"/>
  <c r="Z10" i="48"/>
  <c r="Y10" i="48"/>
  <c r="X10" i="48"/>
  <c r="W10" i="48"/>
  <c r="V10" i="48"/>
  <c r="U10" i="48"/>
  <c r="T10" i="48"/>
  <c r="S10" i="48"/>
  <c r="R10" i="48"/>
  <c r="Q10" i="48"/>
  <c r="P10" i="48"/>
  <c r="O10" i="48"/>
  <c r="N10" i="48"/>
  <c r="M10" i="48"/>
  <c r="L10" i="48"/>
  <c r="K10" i="48"/>
  <c r="J10" i="48"/>
  <c r="I10" i="48"/>
  <c r="H10" i="48"/>
  <c r="G10" i="48"/>
  <c r="F10" i="48"/>
  <c r="AJ10" i="48" s="1"/>
  <c r="AJ9" i="48"/>
  <c r="AG9" i="48"/>
  <c r="AF9" i="48"/>
  <c r="AE9" i="48"/>
  <c r="AD9" i="48"/>
  <c r="AC9" i="48"/>
  <c r="AB9" i="48"/>
  <c r="AA9" i="48"/>
  <c r="Z9" i="48"/>
  <c r="Y9" i="48"/>
  <c r="X9" i="48"/>
  <c r="W9" i="48"/>
  <c r="V9" i="48"/>
  <c r="U9" i="48"/>
  <c r="T9" i="48"/>
  <c r="S9" i="48"/>
  <c r="R9" i="48"/>
  <c r="Q9" i="48"/>
  <c r="P9" i="48"/>
  <c r="O9" i="48"/>
  <c r="N9" i="48"/>
  <c r="M9" i="48"/>
  <c r="L9" i="48"/>
  <c r="K9" i="48"/>
  <c r="J9" i="48"/>
  <c r="I9" i="48"/>
  <c r="H9" i="48"/>
  <c r="G9" i="48"/>
  <c r="F9" i="48"/>
  <c r="AI9" i="48" s="1"/>
  <c r="AL55" i="47"/>
  <c r="AG55" i="47"/>
  <c r="AA55" i="47"/>
  <c r="U55" i="47"/>
  <c r="O55" i="47"/>
  <c r="I55" i="47"/>
  <c r="E55" i="47"/>
  <c r="AJ54" i="47"/>
  <c r="F53" i="47"/>
  <c r="AL51" i="47"/>
  <c r="AM53" i="47" s="1"/>
  <c r="AG51" i="47"/>
  <c r="AG54" i="47" s="1"/>
  <c r="AA51" i="47"/>
  <c r="AA53" i="47" s="1"/>
  <c r="U51" i="47"/>
  <c r="X53" i="47" s="1"/>
  <c r="O51" i="47"/>
  <c r="R53" i="47" s="1"/>
  <c r="I51" i="47"/>
  <c r="I54" i="47" s="1"/>
  <c r="E51" i="47"/>
  <c r="E53" i="47" s="1"/>
  <c r="C51" i="47"/>
  <c r="D53" i="47" s="1"/>
  <c r="AJ44" i="47"/>
  <c r="AL41" i="47" s="1"/>
  <c r="AJ43" i="47"/>
  <c r="AL43" i="47" s="1"/>
  <c r="AJ42" i="47"/>
  <c r="AL42" i="47" s="1"/>
  <c r="AJ41" i="47"/>
  <c r="AJ40" i="47"/>
  <c r="AL40" i="47" s="1"/>
  <c r="AJ39" i="47"/>
  <c r="AL39" i="47" s="1"/>
  <c r="AJ38" i="47"/>
  <c r="AL38" i="47" s="1"/>
  <c r="AG37" i="47"/>
  <c r="AD37" i="47"/>
  <c r="AA37" i="47"/>
  <c r="X37" i="47"/>
  <c r="U37" i="47"/>
  <c r="R37" i="47"/>
  <c r="O37" i="47"/>
  <c r="L37" i="47"/>
  <c r="I37" i="47"/>
  <c r="F37" i="47"/>
  <c r="E37" i="47"/>
  <c r="D37" i="47"/>
  <c r="AJ37" i="47" s="1"/>
  <c r="AL37" i="47" s="1"/>
  <c r="AJ31" i="47"/>
  <c r="AI31" i="47"/>
  <c r="AH31" i="47"/>
  <c r="AG31" i="47"/>
  <c r="AF31" i="47"/>
  <c r="AE31" i="47"/>
  <c r="AD31" i="47"/>
  <c r="AC31" i="47"/>
  <c r="AB31" i="47"/>
  <c r="AA31" i="47"/>
  <c r="Z31" i="47"/>
  <c r="Y31" i="47"/>
  <c r="X31" i="47"/>
  <c r="W31" i="47"/>
  <c r="V31" i="47"/>
  <c r="U31" i="47"/>
  <c r="T31" i="47"/>
  <c r="S31" i="47"/>
  <c r="R31" i="47"/>
  <c r="Q31" i="47"/>
  <c r="P31" i="47"/>
  <c r="O31" i="47"/>
  <c r="N31" i="47"/>
  <c r="M31" i="47"/>
  <c r="L31" i="47"/>
  <c r="K31" i="47"/>
  <c r="J31" i="47"/>
  <c r="I31" i="47"/>
  <c r="H31" i="47"/>
  <c r="G31" i="47"/>
  <c r="AK31" i="47" s="1"/>
  <c r="AL31" i="47" s="1"/>
  <c r="F31" i="47"/>
  <c r="AK30" i="47"/>
  <c r="AL30" i="47" s="1"/>
  <c r="AK29" i="47"/>
  <c r="AL28" i="47"/>
  <c r="AK28" i="47"/>
  <c r="AL27" i="47"/>
  <c r="AK27" i="47"/>
  <c r="AK26" i="47"/>
  <c r="AL26" i="47" s="1"/>
  <c r="AK25" i="47"/>
  <c r="AL24" i="47"/>
  <c r="AK24" i="47"/>
  <c r="AL23" i="47"/>
  <c r="AK23" i="47"/>
  <c r="AK22" i="47"/>
  <c r="AL22" i="47" s="1"/>
  <c r="AK21" i="47"/>
  <c r="AL20" i="47"/>
  <c r="AK20" i="47"/>
  <c r="AL19" i="47"/>
  <c r="AK19" i="47"/>
  <c r="AK18" i="47"/>
  <c r="AL18" i="47" s="1"/>
  <c r="AK17" i="47"/>
  <c r="AL16" i="47"/>
  <c r="AK16" i="47"/>
  <c r="AL15" i="47"/>
  <c r="AK15" i="47"/>
  <c r="AK14" i="47"/>
  <c r="AL14" i="47" s="1"/>
  <c r="AK13" i="47"/>
  <c r="AL12" i="47"/>
  <c r="AK12" i="47"/>
  <c r="AL11" i="47"/>
  <c r="AK11" i="47"/>
  <c r="AG10" i="47"/>
  <c r="AF10" i="47"/>
  <c r="AE10" i="47"/>
  <c r="AD10" i="47"/>
  <c r="AC10" i="47"/>
  <c r="AB10" i="47"/>
  <c r="AA10" i="47"/>
  <c r="Z10" i="47"/>
  <c r="Y10" i="47"/>
  <c r="X10" i="47"/>
  <c r="W10" i="47"/>
  <c r="V10" i="47"/>
  <c r="U10" i="47"/>
  <c r="T10" i="47"/>
  <c r="S10" i="47"/>
  <c r="R10" i="47"/>
  <c r="Q10" i="47"/>
  <c r="P10" i="47"/>
  <c r="O10" i="47"/>
  <c r="N10" i="47"/>
  <c r="M10" i="47"/>
  <c r="L10" i="47"/>
  <c r="K10" i="47"/>
  <c r="J10" i="47"/>
  <c r="I10" i="47"/>
  <c r="H10" i="47"/>
  <c r="G10" i="47"/>
  <c r="F10" i="47"/>
  <c r="AJ10" i="47" s="1"/>
  <c r="AJ9" i="47"/>
  <c r="AI9" i="47"/>
  <c r="AH9" i="47"/>
  <c r="AG9" i="47"/>
  <c r="AF9" i="47"/>
  <c r="AE9" i="47"/>
  <c r="AD9" i="47"/>
  <c r="AC9" i="47"/>
  <c r="AB9" i="47"/>
  <c r="AA9" i="47"/>
  <c r="Z9" i="47"/>
  <c r="Y9" i="47"/>
  <c r="X9" i="47"/>
  <c r="W9" i="47"/>
  <c r="V9" i="47"/>
  <c r="U9" i="47"/>
  <c r="T9" i="47"/>
  <c r="S9" i="47"/>
  <c r="R9" i="47"/>
  <c r="Q9" i="47"/>
  <c r="P9" i="47"/>
  <c r="O9" i="47"/>
  <c r="N9" i="47"/>
  <c r="M9" i="47"/>
  <c r="L9" i="47"/>
  <c r="K9" i="47"/>
  <c r="J9" i="47"/>
  <c r="I9" i="47"/>
  <c r="H9" i="47"/>
  <c r="G9" i="47"/>
  <c r="F9" i="47"/>
  <c r="AL29" i="47" s="1"/>
  <c r="AL55" i="46"/>
  <c r="AG55" i="46"/>
  <c r="AA55" i="46"/>
  <c r="U55" i="46"/>
  <c r="O55" i="46"/>
  <c r="I55" i="46"/>
  <c r="E55" i="46"/>
  <c r="AL54" i="46"/>
  <c r="AD53" i="46"/>
  <c r="I53" i="46"/>
  <c r="AL51" i="46"/>
  <c r="AM53" i="46" s="1"/>
  <c r="AG51" i="46"/>
  <c r="AJ54" i="46" s="1"/>
  <c r="AA51" i="46"/>
  <c r="AA54" i="46" s="1"/>
  <c r="U51" i="46"/>
  <c r="X53" i="46" s="1"/>
  <c r="O51" i="46"/>
  <c r="R53" i="46" s="1"/>
  <c r="I51" i="46"/>
  <c r="L54" i="46" s="1"/>
  <c r="E51" i="46"/>
  <c r="F53" i="46" s="1"/>
  <c r="C51" i="46"/>
  <c r="C53" i="46" s="1"/>
  <c r="AJ44" i="46"/>
  <c r="AL43" i="46"/>
  <c r="AJ43" i="46"/>
  <c r="AJ42" i="46"/>
  <c r="AL42" i="46" s="1"/>
  <c r="AL41" i="46"/>
  <c r="AJ41" i="46"/>
  <c r="AL40" i="46"/>
  <c r="AJ40" i="46"/>
  <c r="AL39" i="46"/>
  <c r="AJ39" i="46"/>
  <c r="AJ38" i="46"/>
  <c r="AL38" i="46" s="1"/>
  <c r="AG37" i="46"/>
  <c r="AD37" i="46"/>
  <c r="AA37" i="46"/>
  <c r="X37" i="46"/>
  <c r="U37" i="46"/>
  <c r="R37" i="46"/>
  <c r="O37" i="46"/>
  <c r="L37" i="46"/>
  <c r="I37" i="46"/>
  <c r="F37" i="46"/>
  <c r="E37" i="46"/>
  <c r="D37" i="46"/>
  <c r="AJ37" i="46" s="1"/>
  <c r="AL37" i="46" s="1"/>
  <c r="AJ31" i="46"/>
  <c r="AI31" i="46"/>
  <c r="AH31" i="46"/>
  <c r="AG31" i="46"/>
  <c r="AF31" i="46"/>
  <c r="AE31" i="46"/>
  <c r="AD31" i="46"/>
  <c r="AC31" i="46"/>
  <c r="AB31" i="46"/>
  <c r="AA31" i="46"/>
  <c r="Z31" i="46"/>
  <c r="Y31" i="46"/>
  <c r="X31" i="46"/>
  <c r="W31" i="46"/>
  <c r="V31" i="46"/>
  <c r="U31" i="46"/>
  <c r="T31" i="46"/>
  <c r="S31" i="46"/>
  <c r="R31" i="46"/>
  <c r="Q31" i="46"/>
  <c r="P31" i="46"/>
  <c r="O31" i="46"/>
  <c r="N31" i="46"/>
  <c r="M31" i="46"/>
  <c r="L31" i="46"/>
  <c r="K31" i="46"/>
  <c r="J31" i="46"/>
  <c r="I31" i="46"/>
  <c r="H31" i="46"/>
  <c r="G31" i="46"/>
  <c r="AK31" i="46" s="1"/>
  <c r="AL31" i="46" s="1"/>
  <c r="F31" i="46"/>
  <c r="AK30" i="46"/>
  <c r="AK29" i="46"/>
  <c r="AL29" i="46" s="1"/>
  <c r="AK28" i="46"/>
  <c r="AL28" i="46" s="1"/>
  <c r="AK27" i="46"/>
  <c r="AK26" i="46"/>
  <c r="AK25" i="46"/>
  <c r="AL25" i="46" s="1"/>
  <c r="AK24" i="46"/>
  <c r="AL24" i="46" s="1"/>
  <c r="AK23" i="46"/>
  <c r="AK22" i="46"/>
  <c r="AK21" i="46"/>
  <c r="AL21" i="46" s="1"/>
  <c r="AK20" i="46"/>
  <c r="AL20" i="46" s="1"/>
  <c r="AK19" i="46"/>
  <c r="AK18" i="46"/>
  <c r="AK17" i="46"/>
  <c r="AL17" i="46" s="1"/>
  <c r="AK16" i="46"/>
  <c r="AL16" i="46" s="1"/>
  <c r="AK15" i="46"/>
  <c r="AK14" i="46"/>
  <c r="AK13" i="46"/>
  <c r="AL13" i="46" s="1"/>
  <c r="AK12" i="46"/>
  <c r="AL12" i="46" s="1"/>
  <c r="AK11" i="46"/>
  <c r="AG10" i="46"/>
  <c r="AF10" i="46"/>
  <c r="AE10" i="46"/>
  <c r="AD10" i="46"/>
  <c r="AC10" i="46"/>
  <c r="AB10" i="46"/>
  <c r="AA10" i="46"/>
  <c r="Z10" i="46"/>
  <c r="Y10" i="46"/>
  <c r="X10" i="46"/>
  <c r="W10" i="46"/>
  <c r="V10" i="46"/>
  <c r="U10" i="46"/>
  <c r="T10" i="46"/>
  <c r="S10" i="46"/>
  <c r="R10" i="46"/>
  <c r="Q10" i="46"/>
  <c r="P10" i="46"/>
  <c r="O10" i="46"/>
  <c r="N10" i="46"/>
  <c r="M10" i="46"/>
  <c r="L10" i="46"/>
  <c r="K10" i="46"/>
  <c r="J10" i="46"/>
  <c r="I10" i="46"/>
  <c r="H10" i="46"/>
  <c r="G10" i="46"/>
  <c r="F10" i="46"/>
  <c r="AJ10" i="46" s="1"/>
  <c r="AG9" i="46"/>
  <c r="AF9" i="46"/>
  <c r="AE9" i="46"/>
  <c r="AD9" i="46"/>
  <c r="AC9" i="46"/>
  <c r="AB9" i="46"/>
  <c r="AA9" i="46"/>
  <c r="Z9" i="46"/>
  <c r="Y9" i="46"/>
  <c r="X9" i="46"/>
  <c r="W9" i="46"/>
  <c r="V9" i="46"/>
  <c r="U9" i="46"/>
  <c r="T9" i="46"/>
  <c r="S9" i="46"/>
  <c r="R9" i="46"/>
  <c r="Q9" i="46"/>
  <c r="P9" i="46"/>
  <c r="O9" i="46"/>
  <c r="N9" i="46"/>
  <c r="M9" i="46"/>
  <c r="L9" i="46"/>
  <c r="K9" i="46"/>
  <c r="J9" i="46"/>
  <c r="I9" i="46"/>
  <c r="H9" i="46"/>
  <c r="G9" i="46"/>
  <c r="F9" i="46"/>
  <c r="AL27" i="46" s="1"/>
  <c r="AL58" i="45"/>
  <c r="AG58" i="45"/>
  <c r="AA58" i="45"/>
  <c r="U58" i="45"/>
  <c r="O58" i="45"/>
  <c r="I58" i="45"/>
  <c r="E58" i="45"/>
  <c r="AG57" i="45"/>
  <c r="X57" i="45"/>
  <c r="R57" i="45"/>
  <c r="AJ56" i="45"/>
  <c r="AL54" i="45"/>
  <c r="AL57" i="45" s="1"/>
  <c r="AG54" i="45"/>
  <c r="AJ57" i="45" s="1"/>
  <c r="AA54" i="45"/>
  <c r="AD56" i="45" s="1"/>
  <c r="U54" i="45"/>
  <c r="X56" i="45" s="1"/>
  <c r="O54" i="45"/>
  <c r="O57" i="45" s="1"/>
  <c r="I54" i="45"/>
  <c r="I56" i="45" s="1"/>
  <c r="E54" i="45"/>
  <c r="F57" i="45" s="1"/>
  <c r="C54" i="45"/>
  <c r="D56" i="45" s="1"/>
  <c r="AJ47" i="45"/>
  <c r="AM46" i="45" s="1"/>
  <c r="AL46" i="45"/>
  <c r="AJ46" i="45"/>
  <c r="AJ45" i="45"/>
  <c r="AL45" i="45" s="1"/>
  <c r="AL44" i="45"/>
  <c r="AJ44" i="45"/>
  <c r="AM44" i="45" s="1"/>
  <c r="AJ43" i="45"/>
  <c r="AL43" i="45" s="1"/>
  <c r="AJ42" i="45"/>
  <c r="AM42" i="45" s="1"/>
  <c r="AJ41" i="45"/>
  <c r="AL41" i="45" s="1"/>
  <c r="AL40" i="45"/>
  <c r="AJ40" i="45"/>
  <c r="AL39" i="45"/>
  <c r="AJ39" i="45"/>
  <c r="AJ38" i="45"/>
  <c r="AL38" i="45" s="1"/>
  <c r="AI37" i="45"/>
  <c r="AH37" i="45"/>
  <c r="AG37" i="45"/>
  <c r="AF37" i="45"/>
  <c r="AE37" i="45"/>
  <c r="AD37" i="45"/>
  <c r="AC37" i="45"/>
  <c r="AB37" i="45"/>
  <c r="AA37" i="45"/>
  <c r="Z37" i="45"/>
  <c r="Y37" i="45"/>
  <c r="X37" i="45"/>
  <c r="W37" i="45"/>
  <c r="V37" i="45"/>
  <c r="U37" i="45"/>
  <c r="R37" i="45"/>
  <c r="O37" i="45"/>
  <c r="L37" i="45"/>
  <c r="K37" i="45"/>
  <c r="J37" i="45"/>
  <c r="I37" i="45"/>
  <c r="F37" i="45"/>
  <c r="E37" i="45"/>
  <c r="D37" i="45"/>
  <c r="AJ37" i="45" s="1"/>
  <c r="AL37" i="45" s="1"/>
  <c r="AJ31" i="45"/>
  <c r="AI31" i="45"/>
  <c r="AH31" i="45"/>
  <c r="AG31" i="45"/>
  <c r="AF31" i="45"/>
  <c r="AE31" i="45"/>
  <c r="AD31" i="45"/>
  <c r="AC31" i="45"/>
  <c r="AB31" i="45"/>
  <c r="AA31" i="45"/>
  <c r="Z31" i="45"/>
  <c r="Y31" i="45"/>
  <c r="X31" i="45"/>
  <c r="W31" i="45"/>
  <c r="V31" i="45"/>
  <c r="U31" i="45"/>
  <c r="T31" i="45"/>
  <c r="S31" i="45"/>
  <c r="R31" i="45"/>
  <c r="Q31" i="45"/>
  <c r="P31" i="45"/>
  <c r="O31" i="45"/>
  <c r="N31" i="45"/>
  <c r="M31" i="45"/>
  <c r="L31" i="45"/>
  <c r="K31" i="45"/>
  <c r="J31" i="45"/>
  <c r="I31" i="45"/>
  <c r="H31" i="45"/>
  <c r="G31" i="45"/>
  <c r="F31" i="45"/>
  <c r="AK31" i="45" s="1"/>
  <c r="AL31" i="45" s="1"/>
  <c r="AK30" i="45"/>
  <c r="AL30" i="45" s="1"/>
  <c r="AK29" i="45"/>
  <c r="AL28" i="45"/>
  <c r="AK28" i="45"/>
  <c r="AL27" i="45"/>
  <c r="AK27" i="45"/>
  <c r="AK26" i="45"/>
  <c r="AL26" i="45" s="1"/>
  <c r="AK25" i="45"/>
  <c r="AL24" i="45"/>
  <c r="AK24" i="45"/>
  <c r="AL23" i="45"/>
  <c r="AK23" i="45"/>
  <c r="AK22" i="45"/>
  <c r="AL22" i="45" s="1"/>
  <c r="AK21" i="45"/>
  <c r="AL20" i="45"/>
  <c r="AK20" i="45"/>
  <c r="AL19" i="45"/>
  <c r="AK19" i="45"/>
  <c r="AK18" i="45"/>
  <c r="AL18" i="45" s="1"/>
  <c r="AL17" i="45"/>
  <c r="AK17" i="45"/>
  <c r="AL16" i="45"/>
  <c r="AK16" i="45"/>
  <c r="AL15" i="45"/>
  <c r="AK15" i="45"/>
  <c r="AK14" i="45"/>
  <c r="AL14" i="45" s="1"/>
  <c r="AL13" i="45"/>
  <c r="AK13" i="45"/>
  <c r="AL12" i="45"/>
  <c r="AK12" i="45"/>
  <c r="AL11" i="45"/>
  <c r="AK11" i="45"/>
  <c r="AG10" i="45"/>
  <c r="AF10" i="45"/>
  <c r="AE10" i="45"/>
  <c r="AD10" i="45"/>
  <c r="AC10" i="45"/>
  <c r="AB10" i="45"/>
  <c r="AA10" i="45"/>
  <c r="Z10" i="45"/>
  <c r="Y10" i="45"/>
  <c r="X10" i="45"/>
  <c r="W10" i="45"/>
  <c r="V10" i="45"/>
  <c r="U10" i="45"/>
  <c r="T10" i="45"/>
  <c r="S10" i="45"/>
  <c r="R10" i="45"/>
  <c r="Q10" i="45"/>
  <c r="P10" i="45"/>
  <c r="O10" i="45"/>
  <c r="N10" i="45"/>
  <c r="M10" i="45"/>
  <c r="L10" i="45"/>
  <c r="K10" i="45"/>
  <c r="J10" i="45"/>
  <c r="I10" i="45"/>
  <c r="H10" i="45"/>
  <c r="G10" i="45"/>
  <c r="F10" i="45"/>
  <c r="AJ10" i="45" s="1"/>
  <c r="AJ9" i="45"/>
  <c r="AI9" i="45"/>
  <c r="AH9" i="45"/>
  <c r="AG9" i="45"/>
  <c r="AF9" i="45"/>
  <c r="AE9" i="45"/>
  <c r="AD9" i="45"/>
  <c r="AC9" i="45"/>
  <c r="AB9" i="45"/>
  <c r="AA9" i="45"/>
  <c r="Z9" i="45"/>
  <c r="Y9" i="45"/>
  <c r="X9" i="45"/>
  <c r="W9" i="45"/>
  <c r="V9" i="45"/>
  <c r="U9" i="45"/>
  <c r="T9" i="45"/>
  <c r="S9" i="45"/>
  <c r="R9" i="45"/>
  <c r="Q9" i="45"/>
  <c r="P9" i="45"/>
  <c r="O9" i="45"/>
  <c r="N9" i="45"/>
  <c r="M9" i="45"/>
  <c r="L9" i="45"/>
  <c r="K9" i="45"/>
  <c r="J9" i="45"/>
  <c r="I9" i="45"/>
  <c r="H9" i="45"/>
  <c r="G9" i="45"/>
  <c r="F9" i="45"/>
  <c r="AL29" i="45" s="1"/>
  <c r="AL58" i="44"/>
  <c r="AG58" i="44"/>
  <c r="AA58" i="44"/>
  <c r="U58" i="44"/>
  <c r="O58" i="44"/>
  <c r="I58" i="44"/>
  <c r="E58" i="44"/>
  <c r="AL57" i="44"/>
  <c r="AD57" i="44"/>
  <c r="AL56" i="44"/>
  <c r="O56" i="44"/>
  <c r="I56" i="44"/>
  <c r="AL54" i="44"/>
  <c r="AM56" i="44" s="1"/>
  <c r="AG54" i="44"/>
  <c r="AJ57" i="44" s="1"/>
  <c r="AA54" i="44"/>
  <c r="AA57" i="44" s="1"/>
  <c r="U54" i="44"/>
  <c r="X56" i="44" s="1"/>
  <c r="O54" i="44"/>
  <c r="R56" i="44" s="1"/>
  <c r="I54" i="44"/>
  <c r="L57" i="44" s="1"/>
  <c r="E54" i="44"/>
  <c r="F56" i="44" s="1"/>
  <c r="C54" i="44"/>
  <c r="C56" i="44" s="1"/>
  <c r="AJ47" i="44"/>
  <c r="AL43" i="44" s="1"/>
  <c r="AJ46" i="44"/>
  <c r="AM46" i="44" s="1"/>
  <c r="AJ45" i="44"/>
  <c r="AJ44" i="44"/>
  <c r="AM44" i="44" s="1"/>
  <c r="AJ43" i="44"/>
  <c r="AJ42" i="44"/>
  <c r="AJ41" i="44"/>
  <c r="AL40" i="44"/>
  <c r="AJ40" i="44"/>
  <c r="AJ39" i="44"/>
  <c r="AL39" i="44" s="1"/>
  <c r="AJ38" i="44"/>
  <c r="AI37" i="44"/>
  <c r="AH37" i="44"/>
  <c r="AG37" i="44"/>
  <c r="AF37" i="44"/>
  <c r="AE37" i="44"/>
  <c r="AD37" i="44"/>
  <c r="AC37" i="44"/>
  <c r="AB37" i="44"/>
  <c r="AA37" i="44"/>
  <c r="Z37" i="44"/>
  <c r="Y37" i="44"/>
  <c r="X37" i="44"/>
  <c r="W37" i="44"/>
  <c r="V37" i="44"/>
  <c r="U37" i="44"/>
  <c r="R37" i="44"/>
  <c r="O37" i="44"/>
  <c r="L37" i="44"/>
  <c r="K37" i="44"/>
  <c r="J37" i="44"/>
  <c r="I37" i="44"/>
  <c r="F37" i="44"/>
  <c r="E37" i="44"/>
  <c r="D37" i="44"/>
  <c r="AJ37" i="44" s="1"/>
  <c r="AL37" i="44" s="1"/>
  <c r="AJ31" i="44"/>
  <c r="AI31" i="44"/>
  <c r="AH31" i="44"/>
  <c r="AG31" i="44"/>
  <c r="AF31" i="44"/>
  <c r="AE31" i="44"/>
  <c r="AD31" i="44"/>
  <c r="AC31" i="44"/>
  <c r="AB31" i="44"/>
  <c r="AA31" i="44"/>
  <c r="Z31" i="44"/>
  <c r="Y31" i="44"/>
  <c r="X31" i="44"/>
  <c r="W31" i="44"/>
  <c r="V31" i="44"/>
  <c r="U31" i="44"/>
  <c r="T31" i="44"/>
  <c r="S31" i="44"/>
  <c r="R31" i="44"/>
  <c r="Q31" i="44"/>
  <c r="P31" i="44"/>
  <c r="O31" i="44"/>
  <c r="N31" i="44"/>
  <c r="M31" i="44"/>
  <c r="L31" i="44"/>
  <c r="K31" i="44"/>
  <c r="J31" i="44"/>
  <c r="I31" i="44"/>
  <c r="H31" i="44"/>
  <c r="G31" i="44"/>
  <c r="F31" i="44"/>
  <c r="AK31" i="44" s="1"/>
  <c r="AL31" i="44" s="1"/>
  <c r="AK30" i="44"/>
  <c r="AK29" i="44"/>
  <c r="AK28" i="44"/>
  <c r="AL28" i="44" s="1"/>
  <c r="AK27" i="44"/>
  <c r="AL27" i="44" s="1"/>
  <c r="AK26" i="44"/>
  <c r="AK25" i="44"/>
  <c r="AK24" i="44"/>
  <c r="AL24" i="44" s="1"/>
  <c r="AK23" i="44"/>
  <c r="AL23" i="44" s="1"/>
  <c r="AK22" i="44"/>
  <c r="AK21" i="44"/>
  <c r="AK20" i="44"/>
  <c r="AL20" i="44" s="1"/>
  <c r="AK19" i="44"/>
  <c r="AL19" i="44" s="1"/>
  <c r="AK18" i="44"/>
  <c r="AK17" i="44"/>
  <c r="AK16" i="44"/>
  <c r="AL16" i="44" s="1"/>
  <c r="AK15" i="44"/>
  <c r="AL15" i="44" s="1"/>
  <c r="AK14" i="44"/>
  <c r="AK13" i="44"/>
  <c r="AK12" i="44"/>
  <c r="AL12" i="44" s="1"/>
  <c r="AK11" i="44"/>
  <c r="AL11" i="44" s="1"/>
  <c r="AJ10" i="44"/>
  <c r="AI10" i="44"/>
  <c r="AH10" i="44"/>
  <c r="AG10" i="44"/>
  <c r="AF10" i="44"/>
  <c r="AE10" i="44"/>
  <c r="AD10" i="44"/>
  <c r="AC10" i="44"/>
  <c r="AB10" i="44"/>
  <c r="AA10" i="44"/>
  <c r="Z10" i="44"/>
  <c r="Y10" i="44"/>
  <c r="X10" i="44"/>
  <c r="W10" i="44"/>
  <c r="V10" i="44"/>
  <c r="U10" i="44"/>
  <c r="T10" i="44"/>
  <c r="S10" i="44"/>
  <c r="R10" i="44"/>
  <c r="Q10" i="44"/>
  <c r="P10" i="44"/>
  <c r="O10" i="44"/>
  <c r="N10" i="44"/>
  <c r="M10" i="44"/>
  <c r="L10" i="44"/>
  <c r="K10" i="44"/>
  <c r="J10" i="44"/>
  <c r="I10" i="44"/>
  <c r="H10" i="44"/>
  <c r="G10" i="44"/>
  <c r="F10" i="44"/>
  <c r="AJ9" i="44"/>
  <c r="AG9" i="44"/>
  <c r="AF9" i="44"/>
  <c r="AE9" i="44"/>
  <c r="AD9" i="44"/>
  <c r="AC9" i="44"/>
  <c r="AB9" i="44"/>
  <c r="AA9" i="44"/>
  <c r="Z9" i="44"/>
  <c r="Y9" i="44"/>
  <c r="X9" i="44"/>
  <c r="W9" i="44"/>
  <c r="V9" i="44"/>
  <c r="U9" i="44"/>
  <c r="T9" i="44"/>
  <c r="S9" i="44"/>
  <c r="R9" i="44"/>
  <c r="Q9" i="44"/>
  <c r="P9" i="44"/>
  <c r="O9" i="44"/>
  <c r="N9" i="44"/>
  <c r="M9" i="44"/>
  <c r="L9" i="44"/>
  <c r="K9" i="44"/>
  <c r="J9" i="44"/>
  <c r="I9" i="44"/>
  <c r="H9" i="44"/>
  <c r="G9" i="44"/>
  <c r="F9" i="44"/>
  <c r="AL30" i="44" s="1"/>
  <c r="AG56" i="44" l="1"/>
  <c r="AG56" i="45"/>
  <c r="D53" i="46"/>
  <c r="AD54" i="46"/>
  <c r="L54" i="47"/>
  <c r="R56" i="48"/>
  <c r="AL56" i="49"/>
  <c r="O57" i="49"/>
  <c r="O57" i="44"/>
  <c r="O53" i="46"/>
  <c r="AM54" i="47"/>
  <c r="X57" i="48"/>
  <c r="AL57" i="49"/>
  <c r="D56" i="44"/>
  <c r="AA53" i="46"/>
  <c r="AD57" i="48"/>
  <c r="E58" i="49"/>
  <c r="I58" i="48"/>
  <c r="F56" i="45"/>
  <c r="AG53" i="46"/>
  <c r="L53" i="47"/>
  <c r="AA58" i="48"/>
  <c r="I56" i="49"/>
  <c r="E56" i="45"/>
  <c r="AA56" i="44"/>
  <c r="L56" i="45"/>
  <c r="AM57" i="45"/>
  <c r="AL53" i="46"/>
  <c r="AD53" i="47"/>
  <c r="O56" i="49"/>
  <c r="AD56" i="44"/>
  <c r="R56" i="45"/>
  <c r="O54" i="46"/>
  <c r="AJ53" i="47"/>
  <c r="D56" i="48"/>
  <c r="AG56" i="49"/>
  <c r="C51" i="45"/>
  <c r="E51" i="45"/>
  <c r="E51" i="48"/>
  <c r="C51" i="48"/>
  <c r="C48" i="46"/>
  <c r="E48" i="46"/>
  <c r="E48" i="47"/>
  <c r="C48" i="47"/>
  <c r="E51" i="44"/>
  <c r="C51" i="44"/>
  <c r="I51" i="48"/>
  <c r="I51" i="45"/>
  <c r="E51" i="49"/>
  <c r="C51" i="49"/>
  <c r="AM56" i="48"/>
  <c r="AL44" i="44"/>
  <c r="L56" i="44"/>
  <c r="AJ56" i="44"/>
  <c r="R57" i="44"/>
  <c r="AM57" i="44"/>
  <c r="O56" i="45"/>
  <c r="AL56" i="45"/>
  <c r="U57" i="45"/>
  <c r="L53" i="46"/>
  <c r="AJ53" i="46"/>
  <c r="R54" i="46"/>
  <c r="AM54" i="46"/>
  <c r="I53" i="47"/>
  <c r="AG53" i="47"/>
  <c r="O54" i="47"/>
  <c r="AL54" i="47"/>
  <c r="U56" i="48"/>
  <c r="E57" i="48"/>
  <c r="AA57" i="48"/>
  <c r="O58" i="48"/>
  <c r="AH9" i="49"/>
  <c r="L56" i="49"/>
  <c r="AJ56" i="49"/>
  <c r="R57" i="49"/>
  <c r="AM57" i="49"/>
  <c r="AM56" i="45"/>
  <c r="U54" i="46"/>
  <c r="R54" i="47"/>
  <c r="F57" i="48"/>
  <c r="X57" i="44"/>
  <c r="AL42" i="45"/>
  <c r="C56" i="45"/>
  <c r="U56" i="45"/>
  <c r="E57" i="45"/>
  <c r="AA57" i="45"/>
  <c r="AH10" i="46"/>
  <c r="X54" i="46"/>
  <c r="O53" i="47"/>
  <c r="AL53" i="47"/>
  <c r="U54" i="47"/>
  <c r="E56" i="48"/>
  <c r="AA56" i="48"/>
  <c r="I57" i="48"/>
  <c r="AG57" i="48"/>
  <c r="AG58" i="48"/>
  <c r="R56" i="49"/>
  <c r="AM56" i="49"/>
  <c r="X57" i="49"/>
  <c r="I58" i="49"/>
  <c r="U57" i="44"/>
  <c r="U57" i="49"/>
  <c r="AL38" i="44"/>
  <c r="AL42" i="44"/>
  <c r="AL45" i="44"/>
  <c r="U56" i="44"/>
  <c r="E57" i="44"/>
  <c r="AH10" i="45"/>
  <c r="AL21" i="45"/>
  <c r="AL25" i="45"/>
  <c r="AD57" i="45"/>
  <c r="AH9" i="46"/>
  <c r="AI10" i="46"/>
  <c r="U53" i="46"/>
  <c r="E54" i="46"/>
  <c r="AH10" i="47"/>
  <c r="AL13" i="47"/>
  <c r="AL17" i="47"/>
  <c r="AL21" i="47"/>
  <c r="AL25" i="47"/>
  <c r="X54" i="47"/>
  <c r="F56" i="48"/>
  <c r="L57" i="48"/>
  <c r="AJ57" i="48"/>
  <c r="AL58" i="48"/>
  <c r="C56" i="49"/>
  <c r="U56" i="49"/>
  <c r="E57" i="49"/>
  <c r="AA57" i="49"/>
  <c r="AL13" i="44"/>
  <c r="AL17" i="44"/>
  <c r="AL21" i="44"/>
  <c r="AL25" i="44"/>
  <c r="AL29" i="44"/>
  <c r="AM42" i="44"/>
  <c r="F57" i="44"/>
  <c r="AI10" i="45"/>
  <c r="AA56" i="45"/>
  <c r="I57" i="45"/>
  <c r="AI9" i="46"/>
  <c r="AL14" i="46"/>
  <c r="AL18" i="46"/>
  <c r="AL22" i="46"/>
  <c r="AL26" i="46"/>
  <c r="AL30" i="46"/>
  <c r="F54" i="46"/>
  <c r="AI10" i="47"/>
  <c r="C53" i="47"/>
  <c r="U53" i="47"/>
  <c r="E54" i="47"/>
  <c r="AA54" i="47"/>
  <c r="AH10" i="48"/>
  <c r="I56" i="48"/>
  <c r="AG56" i="48"/>
  <c r="O57" i="48"/>
  <c r="AL57" i="48"/>
  <c r="F57" i="49"/>
  <c r="AD57" i="49"/>
  <c r="AA58" i="49"/>
  <c r="AH9" i="44"/>
  <c r="AL46" i="44"/>
  <c r="E56" i="44"/>
  <c r="I57" i="44"/>
  <c r="AG57" i="44"/>
  <c r="L57" i="45"/>
  <c r="AJ9" i="46"/>
  <c r="E53" i="46"/>
  <c r="I54" i="46"/>
  <c r="AG54" i="46"/>
  <c r="F54" i="47"/>
  <c r="AD54" i="47"/>
  <c r="AH9" i="48"/>
  <c r="AI10" i="48"/>
  <c r="R57" i="48"/>
  <c r="AM57" i="48"/>
  <c r="E56" i="49"/>
  <c r="AA56" i="49"/>
  <c r="I57" i="49"/>
  <c r="AG57" i="49"/>
  <c r="AG58" i="49"/>
  <c r="AL41" i="44"/>
  <c r="I51" i="44" s="1"/>
  <c r="AI9" i="44"/>
  <c r="AL14" i="44"/>
  <c r="AL18" i="44"/>
  <c r="AL22" i="44"/>
  <c r="AL26" i="44"/>
  <c r="AL11" i="46"/>
  <c r="AL15" i="46"/>
  <c r="AL19" i="46"/>
  <c r="AL23" i="46"/>
  <c r="AL38" i="49"/>
  <c r="AM42" i="49"/>
  <c r="I51" i="49" s="1"/>
  <c r="AJ34" i="41" l="1"/>
  <c r="Z34" i="41"/>
  <c r="AO33" i="41"/>
  <c r="AO34" i="41" s="1"/>
  <c r="AJ33" i="41"/>
  <c r="AE33" i="41"/>
  <c r="AE34" i="41" s="1"/>
  <c r="Z33" i="41"/>
  <c r="U33" i="41"/>
  <c r="U34" i="41" s="1"/>
  <c r="P33" i="41"/>
  <c r="P34" i="41" s="1"/>
  <c r="AT34" i="41" s="1"/>
  <c r="AX35" i="41" s="1"/>
  <c r="J33" i="41"/>
  <c r="AT32" i="41"/>
  <c r="AT31" i="41"/>
  <c r="AT30" i="41"/>
  <c r="AT29" i="41"/>
  <c r="AT28" i="41"/>
  <c r="AT27" i="41"/>
  <c r="AT26" i="41"/>
  <c r="AT25" i="41"/>
  <c r="AT24" i="41"/>
  <c r="AT23" i="41"/>
  <c r="AT22" i="41"/>
  <c r="AT21" i="41"/>
  <c r="AT33" i="41" s="1"/>
  <c r="E17" i="41"/>
  <c r="BB16" i="41"/>
  <c r="AD16" i="41"/>
  <c r="AX15" i="41"/>
  <c r="U45" i="41" s="1"/>
  <c r="AD49" i="41" s="1"/>
  <c r="AH13" i="41"/>
  <c r="AK10" i="41"/>
  <c r="U45" i="40"/>
  <c r="AD49" i="40" s="1"/>
  <c r="Z34" i="40"/>
  <c r="AO33" i="40"/>
  <c r="AO34" i="40" s="1"/>
  <c r="AJ33" i="40"/>
  <c r="AJ34" i="40" s="1"/>
  <c r="AE33" i="40"/>
  <c r="AE34" i="40" s="1"/>
  <c r="Z33" i="40"/>
  <c r="U33" i="40"/>
  <c r="U34" i="40" s="1"/>
  <c r="P33" i="40"/>
  <c r="J33" i="40"/>
  <c r="P34" i="40" s="1"/>
  <c r="AT32" i="40"/>
  <c r="AT31" i="40"/>
  <c r="AT30" i="40"/>
  <c r="AT29" i="40"/>
  <c r="AT28" i="40"/>
  <c r="AT27" i="40"/>
  <c r="AT26" i="40"/>
  <c r="AT25" i="40"/>
  <c r="AT24" i="40"/>
  <c r="AT23" i="40"/>
  <c r="AT33" i="40" s="1"/>
  <c r="AT22" i="40"/>
  <c r="AT21" i="40"/>
  <c r="E17" i="40"/>
  <c r="BB16" i="40"/>
  <c r="AD16" i="40"/>
  <c r="AX15" i="40"/>
  <c r="AH13" i="40"/>
  <c r="AK10" i="40"/>
  <c r="I42" i="39"/>
  <c r="J41" i="39"/>
  <c r="I41" i="39"/>
  <c r="I37" i="39"/>
  <c r="J36" i="39"/>
  <c r="I36" i="39"/>
  <c r="I32" i="39"/>
  <c r="J31" i="39"/>
  <c r="I31" i="39"/>
  <c r="J26" i="39"/>
  <c r="I26" i="39"/>
  <c r="I27" i="39" s="1"/>
  <c r="E21" i="39" a="1"/>
  <c r="E21" i="39" s="1"/>
  <c r="AT34" i="40" l="1"/>
  <c r="AX35" i="40" s="1"/>
  <c r="S28" i="38" l="1"/>
  <c r="AE25" i="38"/>
  <c r="S13" i="38" s="1"/>
  <c r="S12" i="38"/>
  <c r="S28" i="37"/>
  <c r="AE25" i="37"/>
  <c r="S13" i="37"/>
  <c r="S12" i="37"/>
  <c r="S18" i="23"/>
  <c r="S13" i="23"/>
  <c r="S12" i="23"/>
  <c r="AU21" i="20"/>
  <c r="AT19" i="20"/>
  <c r="AS19" i="20"/>
  <c r="AR19" i="20"/>
  <c r="AQ19" i="20"/>
  <c r="AP19" i="20"/>
  <c r="AO19" i="20"/>
  <c r="AN19" i="20"/>
  <c r="AM19" i="20"/>
  <c r="AL19" i="20"/>
  <c r="AK19" i="20"/>
  <c r="AJ19" i="20"/>
  <c r="AI19" i="20"/>
  <c r="AH19" i="20"/>
  <c r="AG19" i="20"/>
  <c r="AF19" i="20"/>
  <c r="AE19" i="20"/>
  <c r="AD19" i="20"/>
  <c r="AC19" i="20"/>
  <c r="AB19" i="20"/>
  <c r="AA19" i="20"/>
  <c r="Z19" i="20"/>
  <c r="Y19" i="20"/>
  <c r="X19" i="20"/>
  <c r="W19" i="20"/>
  <c r="V19" i="20"/>
  <c r="U19" i="20"/>
  <c r="T19" i="20"/>
  <c r="S19" i="20"/>
  <c r="AU18" i="20"/>
  <c r="AX18" i="20" s="1"/>
  <c r="BA18" i="20" s="1"/>
  <c r="AU17" i="20"/>
  <c r="AX17" i="20" s="1"/>
  <c r="BA17" i="20" s="1"/>
  <c r="AU16" i="20"/>
  <c r="AX16" i="20" s="1"/>
  <c r="BA16" i="20" s="1"/>
  <c r="AX15" i="20"/>
  <c r="BA15" i="20" s="1"/>
  <c r="AU15" i="20"/>
  <c r="AU14" i="20"/>
  <c r="AX14" i="20" s="1"/>
  <c r="BA14" i="20" s="1"/>
  <c r="AU13" i="20"/>
  <c r="AX13" i="20" s="1"/>
  <c r="BA13" i="20" s="1"/>
  <c r="AU12" i="20"/>
  <c r="AX12" i="20" s="1"/>
  <c r="BA12" i="20" s="1"/>
  <c r="AX11" i="20"/>
  <c r="BA11" i="20" s="1"/>
  <c r="AU11" i="20"/>
  <c r="AU10" i="20"/>
  <c r="AX10" i="20" s="1"/>
  <c r="BA10" i="20" s="1"/>
  <c r="AU9" i="20"/>
  <c r="AU19" i="20" s="1"/>
  <c r="AU21"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AU18" i="19"/>
  <c r="AX18" i="19" s="1"/>
  <c r="BA18" i="19" s="1"/>
  <c r="AX17" i="19"/>
  <c r="BA17" i="19" s="1"/>
  <c r="AU17" i="19"/>
  <c r="AU16" i="19"/>
  <c r="AX16" i="19" s="1"/>
  <c r="BA16" i="19" s="1"/>
  <c r="AU15" i="19"/>
  <c r="AX15" i="19" s="1"/>
  <c r="BA15" i="19" s="1"/>
  <c r="BA14" i="19"/>
  <c r="AX14" i="19"/>
  <c r="AU14" i="19"/>
  <c r="AX13" i="19"/>
  <c r="BA13" i="19" s="1"/>
  <c r="AU13" i="19"/>
  <c r="AU12" i="19"/>
  <c r="AU19" i="19" s="1"/>
  <c r="AU11" i="19"/>
  <c r="AX11" i="19" s="1"/>
  <c r="BA11" i="19" s="1"/>
  <c r="AU10" i="19"/>
  <c r="AX10" i="19" s="1"/>
  <c r="BA10" i="19" s="1"/>
  <c r="AX9" i="19"/>
  <c r="AU9" i="19"/>
  <c r="BR28" i="8"/>
  <c r="BR29" i="8" s="1"/>
  <c r="BO28" i="8"/>
  <c r="BO29" i="8" s="1"/>
  <c r="BL28" i="8"/>
  <c r="BL29" i="8" s="1"/>
  <c r="BL30" i="8" s="1"/>
  <c r="BI28" i="8"/>
  <c r="BI29" i="8" s="1"/>
  <c r="BF28" i="8"/>
  <c r="BF29" i="8" s="1"/>
  <c r="BC28" i="8"/>
  <c r="BC29" i="8" s="1"/>
  <c r="BC30" i="8" s="1"/>
  <c r="AZ28" i="8"/>
  <c r="AZ29" i="8" s="1"/>
  <c r="AW28" i="8"/>
  <c r="AW29" i="8" s="1"/>
  <c r="AT28" i="8"/>
  <c r="AT29" i="8" s="1"/>
  <c r="AT30" i="8" s="1"/>
  <c r="AQ28" i="8"/>
  <c r="AQ29" i="8" s="1"/>
  <c r="AK28" i="8"/>
  <c r="AK29" i="8" s="1"/>
  <c r="AK30" i="8" s="1"/>
  <c r="AH28" i="8"/>
  <c r="AH29" i="8" s="1"/>
  <c r="AB28" i="8"/>
  <c r="AB29" i="8" s="1"/>
  <c r="AB30" i="8" s="1"/>
  <c r="Y28" i="8"/>
  <c r="Y29" i="8" s="1"/>
  <c r="S28" i="8"/>
  <c r="S29" i="8" s="1"/>
  <c r="M28" i="8"/>
  <c r="BU27" i="8"/>
  <c r="BU26" i="8"/>
  <c r="BU25" i="8"/>
  <c r="BU24" i="8"/>
  <c r="BU23" i="8"/>
  <c r="BU22" i="8"/>
  <c r="BU21" i="8"/>
  <c r="BU20" i="8"/>
  <c r="BU19" i="8"/>
  <c r="BU18" i="8"/>
  <c r="BU17" i="8"/>
  <c r="BU16" i="8"/>
  <c r="BU28" i="8" s="1"/>
  <c r="BY5" i="8"/>
  <c r="AX73" i="7"/>
  <c r="AW73" i="7"/>
  <c r="AV73" i="7"/>
  <c r="AU73" i="7"/>
  <c r="AT73" i="7"/>
  <c r="AS73" i="7"/>
  <c r="AR73" i="7"/>
  <c r="AQ73" i="7"/>
  <c r="AP73" i="7"/>
  <c r="AO73" i="7"/>
  <c r="AN73" i="7"/>
  <c r="AM73" i="7"/>
  <c r="AL73" i="7"/>
  <c r="AK73" i="7"/>
  <c r="AJ73" i="7"/>
  <c r="AI73" i="7"/>
  <c r="AH73" i="7"/>
  <c r="AG73" i="7"/>
  <c r="AF73" i="7"/>
  <c r="AE73" i="7"/>
  <c r="AD73" i="7"/>
  <c r="AC73" i="7"/>
  <c r="AB73" i="7"/>
  <c r="AA73" i="7"/>
  <c r="Z73" i="7"/>
  <c r="Y73" i="7"/>
  <c r="X73" i="7"/>
  <c r="W73" i="7"/>
  <c r="AY72" i="7"/>
  <c r="BB72" i="7" s="1"/>
  <c r="AY71" i="7"/>
  <c r="BB71" i="7" s="1"/>
  <c r="AY70" i="7"/>
  <c r="BB70" i="7" s="1"/>
  <c r="AY69" i="7"/>
  <c r="BB69" i="7" s="1"/>
  <c r="AY68" i="7"/>
  <c r="BB68" i="7" s="1"/>
  <c r="AY67" i="7"/>
  <c r="BB67" i="7" s="1"/>
  <c r="AY66" i="7"/>
  <c r="BB66" i="7" s="1"/>
  <c r="AY65" i="7"/>
  <c r="AY73" i="7" s="1"/>
  <c r="AX59" i="7"/>
  <c r="AW59" i="7"/>
  <c r="AV59" i="7"/>
  <c r="AU59" i="7"/>
  <c r="AT59" i="7"/>
  <c r="AS59" i="7"/>
  <c r="AR59" i="7"/>
  <c r="AQ59" i="7"/>
  <c r="AP59" i="7"/>
  <c r="AO59" i="7"/>
  <c r="AN59" i="7"/>
  <c r="AM59" i="7"/>
  <c r="AL59" i="7"/>
  <c r="AK59" i="7"/>
  <c r="AJ59" i="7"/>
  <c r="AI59" i="7"/>
  <c r="AH59" i="7"/>
  <c r="AG59" i="7"/>
  <c r="AF59" i="7"/>
  <c r="AE59" i="7"/>
  <c r="AD59" i="7"/>
  <c r="AC59" i="7"/>
  <c r="AB59" i="7"/>
  <c r="AA59" i="7"/>
  <c r="Z59" i="7"/>
  <c r="Y59" i="7"/>
  <c r="X59" i="7"/>
  <c r="W59" i="7"/>
  <c r="AX58" i="7"/>
  <c r="AW58" i="7"/>
  <c r="AV58" i="7"/>
  <c r="AU58" i="7"/>
  <c r="AT58" i="7"/>
  <c r="AS58" i="7"/>
  <c r="AR58" i="7"/>
  <c r="AQ58" i="7"/>
  <c r="AP58" i="7"/>
  <c r="AO58" i="7"/>
  <c r="AN58" i="7"/>
  <c r="AM58" i="7"/>
  <c r="AL58" i="7"/>
  <c r="AK58" i="7"/>
  <c r="AJ58" i="7"/>
  <c r="AI58" i="7"/>
  <c r="AH58" i="7"/>
  <c r="AG58" i="7"/>
  <c r="AF58" i="7"/>
  <c r="AE58" i="7"/>
  <c r="AD58" i="7"/>
  <c r="AC58" i="7"/>
  <c r="AB58" i="7"/>
  <c r="AA58" i="7"/>
  <c r="Z58" i="7"/>
  <c r="Y58" i="7"/>
  <c r="X58" i="7"/>
  <c r="W58" i="7"/>
  <c r="AY57" i="7"/>
  <c r="BB57" i="7" s="1"/>
  <c r="BB56" i="7"/>
  <c r="AY56" i="7"/>
  <c r="AY55" i="7"/>
  <c r="BB55" i="7" s="1"/>
  <c r="BB54" i="7"/>
  <c r="AY54" i="7"/>
  <c r="AY53" i="7"/>
  <c r="BB53" i="7" s="1"/>
  <c r="BB52" i="7"/>
  <c r="AY52" i="7"/>
  <c r="BB51" i="7"/>
  <c r="AY51" i="7"/>
  <c r="AY50" i="7"/>
  <c r="BB50" i="7" s="1"/>
  <c r="BB49" i="7"/>
  <c r="AY49" i="7"/>
  <c r="AY48" i="7"/>
  <c r="BB48" i="7" s="1"/>
  <c r="BB47" i="7"/>
  <c r="AY47" i="7"/>
  <c r="AY46" i="7"/>
  <c r="BB46" i="7" s="1"/>
  <c r="BB45" i="7"/>
  <c r="AY45" i="7"/>
  <c r="AY44" i="7"/>
  <c r="BB44" i="7" s="1"/>
  <c r="AY43" i="7"/>
  <c r="BB43" i="7" s="1"/>
  <c r="BB42" i="7"/>
  <c r="AY42" i="7"/>
  <c r="AY41" i="7"/>
  <c r="BB41" i="7" s="1"/>
  <c r="BB40" i="7"/>
  <c r="AY40" i="7"/>
  <c r="AY39" i="7"/>
  <c r="BB39" i="7" s="1"/>
  <c r="BB38" i="7"/>
  <c r="AY38" i="7"/>
  <c r="AY59" i="7" s="1"/>
  <c r="AY37" i="7"/>
  <c r="AY58" i="7" s="1"/>
  <c r="AE16" i="7"/>
  <c r="AL16" i="7" s="1"/>
  <c r="AV15" i="7"/>
  <c r="BC15" i="7" s="1"/>
  <c r="AE15" i="7"/>
  <c r="AL15" i="7" s="1"/>
  <c r="L15" i="7"/>
  <c r="BA9" i="7"/>
  <c r="AW9" i="7"/>
  <c r="AS9" i="7"/>
  <c r="AO9" i="7"/>
  <c r="AK9" i="7"/>
  <c r="AG9" i="7"/>
  <c r="BE8" i="7"/>
  <c r="L8" i="7"/>
  <c r="BE7" i="7"/>
  <c r="BE6" i="7"/>
  <c r="AE14" i="7" s="1"/>
  <c r="AX73" i="6"/>
  <c r="AW73" i="6"/>
  <c r="AV73" i="6"/>
  <c r="AU73" i="6"/>
  <c r="AT73" i="6"/>
  <c r="AS73" i="6"/>
  <c r="AR73" i="6"/>
  <c r="AQ73" i="6"/>
  <c r="AP73" i="6"/>
  <c r="AO73" i="6"/>
  <c r="AN73" i="6"/>
  <c r="AM73" i="6"/>
  <c r="AL73" i="6"/>
  <c r="AK73" i="6"/>
  <c r="AJ73" i="6"/>
  <c r="AI73" i="6"/>
  <c r="AH73" i="6"/>
  <c r="AG73" i="6"/>
  <c r="AF73" i="6"/>
  <c r="AE73" i="6"/>
  <c r="AD73" i="6"/>
  <c r="AC73" i="6"/>
  <c r="AB73" i="6"/>
  <c r="AA73" i="6"/>
  <c r="Z73" i="6"/>
  <c r="Y73" i="6"/>
  <c r="X73" i="6"/>
  <c r="W73" i="6"/>
  <c r="BB72" i="6"/>
  <c r="AY72" i="6"/>
  <c r="AY71" i="6"/>
  <c r="BB71" i="6" s="1"/>
  <c r="BB70" i="6"/>
  <c r="AY70" i="6"/>
  <c r="BB69" i="6"/>
  <c r="AY69" i="6"/>
  <c r="BB68" i="6"/>
  <c r="AY68" i="6"/>
  <c r="AY67" i="6"/>
  <c r="BB67" i="6" s="1"/>
  <c r="BB66" i="6"/>
  <c r="AY66" i="6"/>
  <c r="AY65" i="6"/>
  <c r="AY73" i="6" s="1"/>
  <c r="AX59" i="6"/>
  <c r="AW59" i="6"/>
  <c r="AV59" i="6"/>
  <c r="AU59" i="6"/>
  <c r="AT59" i="6"/>
  <c r="AS59" i="6"/>
  <c r="AR59" i="6"/>
  <c r="AQ59" i="6"/>
  <c r="AP59" i="6"/>
  <c r="AO59" i="6"/>
  <c r="AN59" i="6"/>
  <c r="AM59" i="6"/>
  <c r="AL59" i="6"/>
  <c r="AK59" i="6"/>
  <c r="AJ59" i="6"/>
  <c r="AI59" i="6"/>
  <c r="AH59" i="6"/>
  <c r="AG59" i="6"/>
  <c r="AF59" i="6"/>
  <c r="AE59" i="6"/>
  <c r="AD59" i="6"/>
  <c r="AC59" i="6"/>
  <c r="AB59" i="6"/>
  <c r="AA59" i="6"/>
  <c r="Z59" i="6"/>
  <c r="Y59" i="6"/>
  <c r="X59" i="6"/>
  <c r="W59" i="6"/>
  <c r="AX58" i="6"/>
  <c r="AW58" i="6"/>
  <c r="AV58" i="6"/>
  <c r="AU58" i="6"/>
  <c r="AT58" i="6"/>
  <c r="AS58" i="6"/>
  <c r="AR58" i="6"/>
  <c r="AQ58" i="6"/>
  <c r="AP58" i="6"/>
  <c r="AO58" i="6"/>
  <c r="AN58" i="6"/>
  <c r="AM58" i="6"/>
  <c r="AL58" i="6"/>
  <c r="AK58" i="6"/>
  <c r="AJ58" i="6"/>
  <c r="AI58" i="6"/>
  <c r="AH58" i="6"/>
  <c r="AG58" i="6"/>
  <c r="AF58" i="6"/>
  <c r="AE58" i="6"/>
  <c r="AD58" i="6"/>
  <c r="AC58" i="6"/>
  <c r="AB58" i="6"/>
  <c r="AA58" i="6"/>
  <c r="Z58" i="6"/>
  <c r="Y58" i="6"/>
  <c r="X58" i="6"/>
  <c r="W58" i="6"/>
  <c r="AY57" i="6"/>
  <c r="BB57" i="6" s="1"/>
  <c r="BB56" i="6"/>
  <c r="AY56" i="6"/>
  <c r="BB55" i="6"/>
  <c r="AY55" i="6"/>
  <c r="AY54" i="6"/>
  <c r="BB54" i="6" s="1"/>
  <c r="AY53" i="6"/>
  <c r="BB53" i="6" s="1"/>
  <c r="BB52" i="6"/>
  <c r="AY52" i="6"/>
  <c r="AY51" i="6"/>
  <c r="BB51" i="6" s="1"/>
  <c r="AY50" i="6"/>
  <c r="BB50" i="6" s="1"/>
  <c r="BB49" i="6"/>
  <c r="AY49" i="6"/>
  <c r="BB48" i="6"/>
  <c r="AY48" i="6"/>
  <c r="AY47" i="6"/>
  <c r="BB47" i="6" s="1"/>
  <c r="AY46" i="6"/>
  <c r="BB46" i="6" s="1"/>
  <c r="BB45" i="6"/>
  <c r="AY45" i="6"/>
  <c r="BB44" i="6"/>
  <c r="AY44" i="6"/>
  <c r="AY43" i="6"/>
  <c r="BB43" i="6" s="1"/>
  <c r="BB42" i="6"/>
  <c r="AY42" i="6"/>
  <c r="BB41" i="6"/>
  <c r="AY41" i="6"/>
  <c r="AY40" i="6"/>
  <c r="BB40" i="6" s="1"/>
  <c r="AY39" i="6"/>
  <c r="BB39" i="6" s="1"/>
  <c r="BB38" i="6"/>
  <c r="AY38" i="6"/>
  <c r="AY59" i="6" s="1"/>
  <c r="BB37" i="6"/>
  <c r="AY37" i="6"/>
  <c r="AY58" i="6" s="1"/>
  <c r="AE16" i="6"/>
  <c r="AL16" i="6" s="1"/>
  <c r="BC15" i="6"/>
  <c r="AZ15" i="6"/>
  <c r="AV15" i="6"/>
  <c r="AE15" i="6"/>
  <c r="AL15" i="6" s="1"/>
  <c r="L15" i="6"/>
  <c r="BC14" i="6"/>
  <c r="AZ14" i="6"/>
  <c r="AV14" i="6"/>
  <c r="AL14" i="6"/>
  <c r="AL17" i="6" s="1"/>
  <c r="AI14" i="6"/>
  <c r="AE14" i="6"/>
  <c r="BA9" i="6"/>
  <c r="AW9" i="6"/>
  <c r="AS9" i="6"/>
  <c r="AO9" i="6"/>
  <c r="AK9" i="6"/>
  <c r="AG9" i="6"/>
  <c r="BE8" i="6"/>
  <c r="BE9" i="6" s="1"/>
  <c r="L8" i="6"/>
  <c r="BE7" i="6"/>
  <c r="BE6" i="6"/>
  <c r="I31" i="5"/>
  <c r="I30" i="5"/>
  <c r="I18" i="5"/>
  <c r="I26" i="5" s="1"/>
  <c r="I33" i="5" s="1"/>
  <c r="I17" i="5"/>
  <c r="I25" i="5" s="1"/>
  <c r="BB58" i="6" l="1"/>
  <c r="BH43" i="6"/>
  <c r="BE43" i="6"/>
  <c r="BE58" i="6" s="1"/>
  <c r="BH51" i="7"/>
  <c r="BI26" i="6"/>
  <c r="AS26" i="6"/>
  <c r="N31" i="6"/>
  <c r="BJ31" i="6"/>
  <c r="AC26" i="6"/>
  <c r="AT31" i="6"/>
  <c r="BG10" i="6"/>
  <c r="AD31" i="6"/>
  <c r="M26" i="6"/>
  <c r="AI17" i="6"/>
  <c r="AC27" i="6" s="1"/>
  <c r="Y27" i="6" s="1"/>
  <c r="AS27" i="6"/>
  <c r="AO27" i="6" s="1"/>
  <c r="BH51" i="6"/>
  <c r="BE51" i="6"/>
  <c r="AV16" i="6" s="1"/>
  <c r="BH43" i="7"/>
  <c r="BH58" i="7" s="1"/>
  <c r="BE43" i="7"/>
  <c r="BB58" i="7"/>
  <c r="S30" i="8"/>
  <c r="BU29" i="8"/>
  <c r="BY32" i="8" s="1"/>
  <c r="BB59" i="6"/>
  <c r="AI14" i="7"/>
  <c r="AL14" i="7"/>
  <c r="AL17" i="7" s="1"/>
  <c r="AE17" i="7"/>
  <c r="AX19" i="19"/>
  <c r="BB65" i="6"/>
  <c r="AZ15" i="7"/>
  <c r="BA9" i="19"/>
  <c r="AX12" i="19"/>
  <c r="BA12" i="19" s="1"/>
  <c r="BE9" i="7"/>
  <c r="BB65" i="7"/>
  <c r="AE17" i="6"/>
  <c r="BE51" i="7"/>
  <c r="AV16" i="7" s="1"/>
  <c r="AI15" i="6"/>
  <c r="AI16" i="6"/>
  <c r="AI15" i="7"/>
  <c r="AI16" i="7"/>
  <c r="BB37" i="7"/>
  <c r="BB59" i="7" s="1"/>
  <c r="AX9" i="20"/>
  <c r="AV14" i="7" l="1"/>
  <c r="BE58" i="7"/>
  <c r="BI27" i="6"/>
  <c r="BE27" i="6" s="1"/>
  <c r="AO26" i="6"/>
  <c r="AS26" i="7"/>
  <c r="AC26" i="7"/>
  <c r="BG10" i="7"/>
  <c r="M26" i="7"/>
  <c r="BI26" i="7"/>
  <c r="AI17" i="7"/>
  <c r="AC27" i="7" s="1"/>
  <c r="Y27" i="7" s="1"/>
  <c r="I26" i="6"/>
  <c r="BE26" i="6"/>
  <c r="BC16" i="7"/>
  <c r="AZ16" i="7"/>
  <c r="BA9" i="20"/>
  <c r="BA19" i="20" s="1"/>
  <c r="AX19" i="20"/>
  <c r="BB73" i="7"/>
  <c r="BE65" i="7"/>
  <c r="BE73" i="7" s="1"/>
  <c r="AV17" i="6"/>
  <c r="AZ16" i="6"/>
  <c r="AZ17" i="6" s="1"/>
  <c r="BC16" i="6"/>
  <c r="BC17" i="6" s="1"/>
  <c r="BI27" i="7"/>
  <c r="BE27" i="7" s="1"/>
  <c r="BA19" i="19"/>
  <c r="BH58" i="6"/>
  <c r="M27" i="6"/>
  <c r="I27" i="6" s="1"/>
  <c r="BB73" i="6"/>
  <c r="BE65" i="6"/>
  <c r="BE73" i="6" s="1"/>
  <c r="Y26" i="6"/>
  <c r="BQ14" i="7" l="1"/>
  <c r="M27" i="7"/>
  <c r="I27" i="7" s="1"/>
  <c r="AS27" i="7"/>
  <c r="AO27" i="7" s="1"/>
  <c r="I26" i="7"/>
  <c r="Y26" i="7"/>
  <c r="AO26" i="7"/>
  <c r="BI28" i="6"/>
  <c r="AS28" i="6"/>
  <c r="AC28" i="6"/>
  <c r="BQ14" i="6"/>
  <c r="M28" i="6"/>
  <c r="BE26" i="7"/>
  <c r="AV17" i="7"/>
  <c r="BC14" i="7"/>
  <c r="BC17" i="7" s="1"/>
  <c r="AZ14" i="7"/>
  <c r="AZ17" i="7" s="1"/>
  <c r="AS28" i="7" s="1"/>
  <c r="AO28" i="7" s="1"/>
  <c r="BI28" i="7" l="1"/>
  <c r="AS29" i="7"/>
  <c r="M28" i="7"/>
  <c r="I28" i="7" s="1"/>
  <c r="AO29" i="7"/>
  <c r="AT31" i="7" s="1"/>
  <c r="BQ15" i="6"/>
  <c r="BM14" i="6"/>
  <c r="BM15" i="6" s="1"/>
  <c r="BQ15" i="7"/>
  <c r="BM14" i="7"/>
  <c r="BM15" i="7" s="1"/>
  <c r="BE28" i="6"/>
  <c r="BE29" i="6" s="1"/>
  <c r="BI29" i="6"/>
  <c r="I28" i="6"/>
  <c r="I29" i="6" s="1"/>
  <c r="M29" i="6"/>
  <c r="I29" i="7"/>
  <c r="N31" i="7" s="1"/>
  <c r="AC28" i="7"/>
  <c r="Y28" i="6"/>
  <c r="Y29" i="6" s="1"/>
  <c r="AC29" i="6"/>
  <c r="AO28" i="6"/>
  <c r="AO29" i="6" s="1"/>
  <c r="AS29" i="6"/>
  <c r="M29" i="7"/>
  <c r="Y28" i="7" l="1"/>
  <c r="Y29" i="7" s="1"/>
  <c r="AD31" i="7" s="1"/>
  <c r="AC29" i="7"/>
  <c r="BE28" i="7"/>
  <c r="BE29" i="7" s="1"/>
  <c r="BJ31" i="7" s="1"/>
  <c r="BI29"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s>
  <commentList>
    <comment ref="M7" authorId="0" shapeId="0" xr:uid="{E4C23B8D-DE75-4318-939C-DF78DAC54F21}">
      <text>
        <r>
          <rPr>
            <b/>
            <sz val="10"/>
            <color indexed="10"/>
            <rFont val="ＭＳ ゴシック"/>
            <family val="3"/>
            <charset val="128"/>
          </rPr>
          <t>法人所在地、法人名称、代表者の職・氏名を記載してください。</t>
        </r>
      </text>
    </comment>
    <comment ref="A15" authorId="0" shapeId="0" xr:uid="{6C8F6E74-E3C3-4574-BA8F-207721B02815}">
      <text>
        <r>
          <rPr>
            <b/>
            <sz val="12"/>
            <color indexed="10"/>
            <rFont val="ＭＳ ゴシック"/>
            <family val="3"/>
            <charset val="128"/>
          </rPr>
          <t>事業所番号ごとに作成してください。</t>
        </r>
      </text>
    </comment>
    <comment ref="J23" authorId="0" shapeId="0" xr:uid="{1A6391DA-48D8-41FE-9032-51A3EE103880}">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<sst xmlns="http://schemas.openxmlformats.org/spreadsheetml/2006/main" count="3872" uniqueCount="1207">
  <si>
    <t>共同生活援助　基本報酬・加算届　添付書類一覧</t>
    <rPh sb="0" eb="2">
      <t>キョウドウ</t>
    </rPh>
    <rPh sb="2" eb="4">
      <t>セイカツ</t>
    </rPh>
    <rPh sb="4" eb="6">
      <t>エンジョ</t>
    </rPh>
    <rPh sb="7" eb="9">
      <t>キホン</t>
    </rPh>
    <rPh sb="9" eb="11">
      <t>ホウシュウ</t>
    </rPh>
    <rPh sb="12" eb="14">
      <t>カサン</t>
    </rPh>
    <rPh sb="14" eb="15">
      <t>トド</t>
    </rPh>
    <rPh sb="16" eb="18">
      <t>テンプ</t>
    </rPh>
    <rPh sb="18" eb="20">
      <t>ショルイ</t>
    </rPh>
    <rPh sb="20" eb="22">
      <t>イチラン</t>
    </rPh>
    <phoneticPr fontId="3"/>
  </si>
  <si>
    <t>共同生活援助サービス費（人員配置区分）</t>
    <rPh sb="0" eb="2">
      <t>キョウドウ</t>
    </rPh>
    <rPh sb="2" eb="4">
      <t>セイカツ</t>
    </rPh>
    <rPh sb="4" eb="6">
      <t>エンジョ</t>
    </rPh>
    <rPh sb="10" eb="11">
      <t>ヒ</t>
    </rPh>
    <rPh sb="12" eb="14">
      <t>ジンイン</t>
    </rPh>
    <rPh sb="14" eb="16">
      <t>ハイチ</t>
    </rPh>
    <rPh sb="16" eb="18">
      <t>クブン</t>
    </rPh>
    <phoneticPr fontId="5"/>
  </si>
  <si>
    <t>人員配置体制加算</t>
    <phoneticPr fontId="2"/>
  </si>
  <si>
    <t>福祉専門職員配置等加算(Ⅰ)・(Ⅱ)</t>
    <rPh sb="0" eb="2">
      <t>フクシ</t>
    </rPh>
    <rPh sb="2" eb="4">
      <t>センモン</t>
    </rPh>
    <rPh sb="4" eb="6">
      <t>ショクイン</t>
    </rPh>
    <rPh sb="6" eb="9">
      <t>ハイチトウ</t>
    </rPh>
    <rPh sb="9" eb="11">
      <t>カサン</t>
    </rPh>
    <phoneticPr fontId="5"/>
  </si>
  <si>
    <t>福祉専門職員配置等加算(Ⅲ)</t>
    <rPh sb="0" eb="2">
      <t>フクシ</t>
    </rPh>
    <rPh sb="2" eb="4">
      <t>センモン</t>
    </rPh>
    <rPh sb="4" eb="6">
      <t>ショクイン</t>
    </rPh>
    <rPh sb="6" eb="9">
      <t>ハイチトウ</t>
    </rPh>
    <rPh sb="9" eb="11">
      <t>カサン</t>
    </rPh>
    <phoneticPr fontId="2"/>
  </si>
  <si>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5"/>
  </si>
  <si>
    <t>高次脳機能障害者支援体制加算</t>
    <rPh sb="0" eb="7">
      <t>コウジノウキノウショウガイ</t>
    </rPh>
    <rPh sb="7" eb="8">
      <t>シャ</t>
    </rPh>
    <rPh sb="8" eb="12">
      <t>シエンタイセイ</t>
    </rPh>
    <rPh sb="12" eb="14">
      <t>カサン</t>
    </rPh>
    <phoneticPr fontId="2"/>
  </si>
  <si>
    <t>ピアサポート実施加算</t>
    <phoneticPr fontId="5"/>
  </si>
  <si>
    <t>退去後ピアサポート実施加算</t>
    <rPh sb="0" eb="3">
      <t>タイキョゴ</t>
    </rPh>
    <rPh sb="9" eb="13">
      <t>ジッシカサン</t>
    </rPh>
    <phoneticPr fontId="2"/>
  </si>
  <si>
    <t>看護職員配置加算</t>
    <rPh sb="0" eb="2">
      <t>カンゴ</t>
    </rPh>
    <rPh sb="2" eb="4">
      <t>ショクイン</t>
    </rPh>
    <rPh sb="4" eb="6">
      <t>ハイチ</t>
    </rPh>
    <rPh sb="6" eb="8">
      <t>カサン</t>
    </rPh>
    <phoneticPr fontId="5"/>
  </si>
  <si>
    <t>夜間支援等体制加算※２</t>
    <rPh sb="0" eb="2">
      <t>ヤカン</t>
    </rPh>
    <rPh sb="2" eb="4">
      <t>シエン</t>
    </rPh>
    <rPh sb="4" eb="5">
      <t>トウ</t>
    </rPh>
    <rPh sb="5" eb="7">
      <t>タイセイ</t>
    </rPh>
    <rPh sb="7" eb="9">
      <t>カサン</t>
    </rPh>
    <phoneticPr fontId="2"/>
  </si>
  <si>
    <t>夜勤職員加配加算（日中サービス支援型）</t>
    <rPh sb="0" eb="2">
      <t>ヤキン</t>
    </rPh>
    <rPh sb="2" eb="4">
      <t>ショクイン</t>
    </rPh>
    <rPh sb="4" eb="6">
      <t>カハイ</t>
    </rPh>
    <rPh sb="6" eb="8">
      <t>カサン</t>
    </rPh>
    <rPh sb="9" eb="11">
      <t>ニッチュウ</t>
    </rPh>
    <rPh sb="15" eb="17">
      <t>シエン</t>
    </rPh>
    <rPh sb="17" eb="18">
      <t>カタ</t>
    </rPh>
    <phoneticPr fontId="5"/>
  </si>
  <si>
    <t>重度障害者支援加算</t>
    <rPh sb="0" eb="2">
      <t>ジュウド</t>
    </rPh>
    <rPh sb="2" eb="5">
      <t>ショウガイシャ</t>
    </rPh>
    <rPh sb="5" eb="7">
      <t>シエン</t>
    </rPh>
    <rPh sb="7" eb="9">
      <t>カサン</t>
    </rPh>
    <phoneticPr fontId="2"/>
  </si>
  <si>
    <t>自立生活支援加算</t>
    <rPh sb="0" eb="4">
      <t>ジリツセイカツ</t>
    </rPh>
    <rPh sb="4" eb="8">
      <t>シエンカサン</t>
    </rPh>
    <phoneticPr fontId="5"/>
  </si>
  <si>
    <t>地域生活移行個別支援特別加算</t>
    <rPh sb="0" eb="2">
      <t>チイキ</t>
    </rPh>
    <rPh sb="2" eb="4">
      <t>セイカツ</t>
    </rPh>
    <rPh sb="4" eb="6">
      <t>イコウ</t>
    </rPh>
    <rPh sb="6" eb="8">
      <t>コベツ</t>
    </rPh>
    <rPh sb="8" eb="10">
      <t>シエン</t>
    </rPh>
    <rPh sb="10" eb="12">
      <t>トクベツ</t>
    </rPh>
    <rPh sb="12" eb="14">
      <t>カサン</t>
    </rPh>
    <phoneticPr fontId="2"/>
  </si>
  <si>
    <t>精神障害者地域移行特別加算　※３　※５</t>
    <phoneticPr fontId="5"/>
  </si>
  <si>
    <t>強度行動障害者地域移行特別加算</t>
    <phoneticPr fontId="2"/>
  </si>
  <si>
    <t>強度行動障害者体験利用加算職員配置加算</t>
    <rPh sb="17" eb="19">
      <t>カサン</t>
    </rPh>
    <phoneticPr fontId="5"/>
  </si>
  <si>
    <t>医療連携体制加算（Ⅶ）　※４　※５</t>
    <rPh sb="0" eb="2">
      <t>イリョウ</t>
    </rPh>
    <rPh sb="2" eb="4">
      <t>レンケイ</t>
    </rPh>
    <rPh sb="4" eb="6">
      <t>タイセイ</t>
    </rPh>
    <rPh sb="6" eb="8">
      <t>カサン</t>
    </rPh>
    <phoneticPr fontId="2"/>
  </si>
  <si>
    <t>通勤者生活支援加算</t>
    <rPh sb="0" eb="3">
      <t>ツウキンシャ</t>
    </rPh>
    <rPh sb="3" eb="5">
      <t>セイカツ</t>
    </rPh>
    <rPh sb="5" eb="7">
      <t>シエン</t>
    </rPh>
    <rPh sb="7" eb="9">
      <t>カサン</t>
    </rPh>
    <phoneticPr fontId="5"/>
  </si>
  <si>
    <t>医療的ケア対応支援体制</t>
    <phoneticPr fontId="2"/>
  </si>
  <si>
    <t>地域生活支援拠点　※６</t>
    <rPh sb="0" eb="2">
      <t>チイキ</t>
    </rPh>
    <rPh sb="2" eb="4">
      <t>セイカツ</t>
    </rPh>
    <rPh sb="4" eb="6">
      <t>シエン</t>
    </rPh>
    <rPh sb="6" eb="8">
      <t>キョテン</t>
    </rPh>
    <phoneticPr fontId="5"/>
  </si>
  <si>
    <t>障害者支援施設等感染対策向上加算</t>
    <rPh sb="0" eb="3">
      <t>ショウガイシャ</t>
    </rPh>
    <rPh sb="3" eb="7">
      <t>シエンシセツ</t>
    </rPh>
    <rPh sb="7" eb="8">
      <t>トウ</t>
    </rPh>
    <rPh sb="8" eb="10">
      <t>カンセン</t>
    </rPh>
    <rPh sb="10" eb="12">
      <t>タイサク</t>
    </rPh>
    <rPh sb="12" eb="14">
      <t>コウジョウ</t>
    </rPh>
    <rPh sb="14" eb="16">
      <t>カサン</t>
    </rPh>
    <phoneticPr fontId="2"/>
  </si>
  <si>
    <t>介護給付費等算定に係る体制等に関する届出書</t>
    <phoneticPr fontId="5"/>
  </si>
  <si>
    <t>○</t>
  </si>
  <si>
    <t>介護給付費等の算定に係る体制等状況一覧表</t>
    <phoneticPr fontId="5"/>
  </si>
  <si>
    <t>別紙２勤務形態一覧表</t>
    <rPh sb="0" eb="2">
      <t>ベッシ</t>
    </rPh>
    <rPh sb="3" eb="5">
      <t>キンム</t>
    </rPh>
    <rPh sb="5" eb="7">
      <t>ケイタイ</t>
    </rPh>
    <rPh sb="7" eb="10">
      <t>イチランヒョウ</t>
    </rPh>
    <phoneticPr fontId="5"/>
  </si>
  <si>
    <t>福祉専門職員配置等加算に関する届出書</t>
    <phoneticPr fontId="5"/>
  </si>
  <si>
    <t>看護職員配置加算に関する届出書</t>
    <phoneticPr fontId="5"/>
  </si>
  <si>
    <t>夜間支援等体制加算届出書</t>
    <phoneticPr fontId="5"/>
  </si>
  <si>
    <t>夜勤職員加配加算に関する届出書</t>
    <phoneticPr fontId="5"/>
  </si>
  <si>
    <t>重度障害者支援加算に関する届出書（共同生活援助）</t>
    <phoneticPr fontId="5"/>
  </si>
  <si>
    <t>地域生活移行個別支援特別加算に関する届出書</t>
    <phoneticPr fontId="5"/>
  </si>
  <si>
    <t>精神障害者地域移行特別加算に関する届出書</t>
    <phoneticPr fontId="5"/>
  </si>
  <si>
    <t>強度行動障害者地域移行特別加算に係る届出書</t>
    <phoneticPr fontId="5"/>
  </si>
  <si>
    <t>強度行動障害者体験利用加算に係る届出書</t>
    <phoneticPr fontId="5"/>
  </si>
  <si>
    <t>医療連携体制加算（Ⅶ）に関する届出書</t>
    <phoneticPr fontId="5"/>
  </si>
  <si>
    <t>医療的ケア対応支援加算に関する届出書</t>
    <phoneticPr fontId="5"/>
  </si>
  <si>
    <t>各種資格証(写し)</t>
    <rPh sb="0" eb="2">
      <t>カクシュ</t>
    </rPh>
    <rPh sb="2" eb="4">
      <t>シカク</t>
    </rPh>
    <rPh sb="4" eb="5">
      <t>ショウ</t>
    </rPh>
    <rPh sb="6" eb="7">
      <t>ウツ</t>
    </rPh>
    <phoneticPr fontId="5"/>
  </si>
  <si>
    <t>研修修了証　※１</t>
    <rPh sb="0" eb="2">
      <t>ケンシュウ</t>
    </rPh>
    <rPh sb="2" eb="4">
      <t>シュウリョウ</t>
    </rPh>
    <rPh sb="4" eb="5">
      <t>ショウ</t>
    </rPh>
    <phoneticPr fontId="5"/>
  </si>
  <si>
    <t>人員配置体制加算に関する届出書（共同生活援助）</t>
    <rPh sb="0" eb="4">
      <t>ジンインハイチ</t>
    </rPh>
    <rPh sb="4" eb="6">
      <t>タイセイ</t>
    </rPh>
    <rPh sb="6" eb="8">
      <t>カサン</t>
    </rPh>
    <rPh sb="9" eb="10">
      <t>カン</t>
    </rPh>
    <rPh sb="12" eb="15">
      <t>トドケデショ</t>
    </rPh>
    <rPh sb="16" eb="22">
      <t>キョウドウセイカツエンジョ</t>
    </rPh>
    <phoneticPr fontId="2"/>
  </si>
  <si>
    <t>人員配置体制確認表</t>
    <rPh sb="0" eb="6">
      <t>ジンインハイチタイセイ</t>
    </rPh>
    <rPh sb="6" eb="9">
      <t>カクニンヒョウ</t>
    </rPh>
    <phoneticPr fontId="2"/>
  </si>
  <si>
    <t>ピアサポート実施加算に関する届出書（共同生活援助）</t>
    <rPh sb="6" eb="8">
      <t>ジッシ</t>
    </rPh>
    <rPh sb="8" eb="10">
      <t>カサン</t>
    </rPh>
    <rPh sb="11" eb="12">
      <t>カン</t>
    </rPh>
    <rPh sb="14" eb="17">
      <t>トドケデショ</t>
    </rPh>
    <rPh sb="18" eb="20">
      <t>キョウドウ</t>
    </rPh>
    <rPh sb="20" eb="22">
      <t>セイカツ</t>
    </rPh>
    <rPh sb="22" eb="24">
      <t>エンジョ</t>
    </rPh>
    <phoneticPr fontId="2"/>
  </si>
  <si>
    <t>退去後ピアサポート実施加算に関する届出書</t>
    <rPh sb="0" eb="3">
      <t>タイキョゴ</t>
    </rPh>
    <rPh sb="9" eb="13">
      <t>ジッシカサン</t>
    </rPh>
    <rPh sb="14" eb="15">
      <t>カン</t>
    </rPh>
    <rPh sb="17" eb="20">
      <t>トドケデショ</t>
    </rPh>
    <phoneticPr fontId="2"/>
  </si>
  <si>
    <t>自立生活支援加算に係る届出書</t>
    <rPh sb="0" eb="4">
      <t>ジリツセイカツ</t>
    </rPh>
    <rPh sb="4" eb="8">
      <t>シエンカサン</t>
    </rPh>
    <rPh sb="9" eb="10">
      <t>カカ</t>
    </rPh>
    <rPh sb="11" eb="14">
      <t>トドケデショ</t>
    </rPh>
    <phoneticPr fontId="2"/>
  </si>
  <si>
    <t>○</t>
    <phoneticPr fontId="2"/>
  </si>
  <si>
    <t>高次脳機能障害者支援体制加算に関する届出書</t>
    <phoneticPr fontId="2"/>
  </si>
  <si>
    <t>障害者支援施設等感染向上加算に関する届出書</t>
    <rPh sb="0" eb="3">
      <t>ショウガイシャ</t>
    </rPh>
    <rPh sb="3" eb="8">
      <t>シエンシセツトウ</t>
    </rPh>
    <rPh sb="8" eb="10">
      <t>カンセン</t>
    </rPh>
    <rPh sb="10" eb="12">
      <t>コウジョウ</t>
    </rPh>
    <rPh sb="12" eb="14">
      <t>カサン</t>
    </rPh>
    <rPh sb="15" eb="16">
      <t>カン</t>
    </rPh>
    <rPh sb="18" eb="21">
      <t>トドケデショ</t>
    </rPh>
    <phoneticPr fontId="2"/>
  </si>
  <si>
    <t>※１　留意事項通知に記載の研修についての写し</t>
    <rPh sb="3" eb="5">
      <t>リュウイ</t>
    </rPh>
    <rPh sb="5" eb="7">
      <t>ジコウ</t>
    </rPh>
    <rPh sb="7" eb="9">
      <t>ツウチ</t>
    </rPh>
    <rPh sb="10" eb="12">
      <t>キサイ</t>
    </rPh>
    <phoneticPr fontId="5"/>
  </si>
  <si>
    <t>※２　夜間支援等体制加算（Ⅲ）は、緊急時の連絡方法等を運営規程に規定する必要があります。</t>
    <rPh sb="17" eb="20">
      <t>キンキュウジ</t>
    </rPh>
    <rPh sb="21" eb="23">
      <t>レンラク</t>
    </rPh>
    <rPh sb="23" eb="25">
      <t>ホウホウ</t>
    </rPh>
    <rPh sb="25" eb="26">
      <t>ナド</t>
    </rPh>
    <rPh sb="27" eb="29">
      <t>ウンエイ</t>
    </rPh>
    <rPh sb="29" eb="31">
      <t>キテイ</t>
    </rPh>
    <rPh sb="32" eb="34">
      <t>キテイ</t>
    </rPh>
    <rPh sb="36" eb="38">
      <t>ヒツヨウ</t>
    </rPh>
    <phoneticPr fontId="5"/>
  </si>
  <si>
    <t xml:space="preserve">※３　加算の対象となる有資格者は、少なくとも１人以上はサービス管理責任者であること </t>
    <rPh sb="3" eb="5">
      <t>カサン</t>
    </rPh>
    <rPh sb="6" eb="8">
      <t>タイショウ</t>
    </rPh>
    <rPh sb="11" eb="15">
      <t>ユウシカクシャ</t>
    </rPh>
    <rPh sb="17" eb="18">
      <t>スク</t>
    </rPh>
    <rPh sb="22" eb="24">
      <t>ヒトリ</t>
    </rPh>
    <rPh sb="24" eb="26">
      <t>イジョウ</t>
    </rPh>
    <rPh sb="31" eb="33">
      <t>カンリ</t>
    </rPh>
    <rPh sb="33" eb="35">
      <t>セキニン</t>
    </rPh>
    <rPh sb="35" eb="36">
      <t>モノ</t>
    </rPh>
    <phoneticPr fontId="5"/>
  </si>
  <si>
    <t>※４　別紙２は看護師を配置する場合に提出</t>
    <phoneticPr fontId="5"/>
  </si>
  <si>
    <t>※５　届出書の注釈で求められている添付書類も提出</t>
    <rPh sb="3" eb="5">
      <t>トドケデ</t>
    </rPh>
    <rPh sb="5" eb="6">
      <t>ショ</t>
    </rPh>
    <rPh sb="7" eb="9">
      <t>チュウシャク</t>
    </rPh>
    <rPh sb="10" eb="11">
      <t>モト</t>
    </rPh>
    <rPh sb="17" eb="19">
      <t>テンプ</t>
    </rPh>
    <rPh sb="19" eb="21">
      <t>ショルイ</t>
    </rPh>
    <rPh sb="22" eb="24">
      <t>テイシュツ</t>
    </rPh>
    <phoneticPr fontId="5"/>
  </si>
  <si>
    <t>※６　運営規程及び地域生活支援拠点であると市町が受理した登録決定通知書を提出してください。</t>
    <rPh sb="3" eb="5">
      <t>ウンエイ</t>
    </rPh>
    <rPh sb="5" eb="7">
      <t>キテイ</t>
    </rPh>
    <rPh sb="7" eb="8">
      <t>オヨ</t>
    </rPh>
    <rPh sb="28" eb="30">
      <t>トウロク</t>
    </rPh>
    <rPh sb="30" eb="32">
      <t>ケッテイ</t>
    </rPh>
    <rPh sb="32" eb="35">
      <t>ツウチショ</t>
    </rPh>
    <rPh sb="36" eb="38">
      <t>テイシュツ</t>
    </rPh>
    <phoneticPr fontId="5"/>
  </si>
  <si>
    <t>（令和３年度以降）</t>
    <rPh sb="1" eb="3">
      <t>レイワ</t>
    </rPh>
    <rPh sb="4" eb="6">
      <t>ネンド</t>
    </rPh>
    <rPh sb="6" eb="8">
      <t>イコウ</t>
    </rPh>
    <phoneticPr fontId="5"/>
  </si>
  <si>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5"/>
  </si>
  <si>
    <t xml:space="preserve">長 崎 県 知 事　様
</t>
    <rPh sb="0" eb="1">
      <t>チョウ</t>
    </rPh>
    <rPh sb="2" eb="3">
      <t>サキ</t>
    </rPh>
    <rPh sb="4" eb="5">
      <t>ケン</t>
    </rPh>
    <rPh sb="6" eb="7">
      <t>チ</t>
    </rPh>
    <rPh sb="8" eb="9">
      <t>コト</t>
    </rPh>
    <rPh sb="10" eb="11">
      <t>サマ</t>
    </rPh>
    <phoneticPr fontId="5"/>
  </si>
  <si>
    <t>令和</t>
    <rPh sb="0" eb="2">
      <t>レイワ</t>
    </rPh>
    <phoneticPr fontId="5"/>
  </si>
  <si>
    <t>年</t>
    <rPh sb="0" eb="1">
      <t>ネン</t>
    </rPh>
    <phoneticPr fontId="5"/>
  </si>
  <si>
    <t>月</t>
    <rPh sb="0" eb="1">
      <t>ツキ</t>
    </rPh>
    <phoneticPr fontId="5"/>
  </si>
  <si>
    <t>日</t>
    <rPh sb="0" eb="1">
      <t>ニチ</t>
    </rPh>
    <phoneticPr fontId="5"/>
  </si>
  <si>
    <t>届出者</t>
    <rPh sb="0" eb="2">
      <t>トドケデ</t>
    </rPh>
    <rPh sb="2" eb="3">
      <t>シャ</t>
    </rPh>
    <phoneticPr fontId="5"/>
  </si>
  <si>
    <t>主たる事務所
の所在地</t>
    <rPh sb="0" eb="1">
      <t>シュ</t>
    </rPh>
    <rPh sb="3" eb="5">
      <t>ジム</t>
    </rPh>
    <rPh sb="5" eb="6">
      <t>ショ</t>
    </rPh>
    <rPh sb="8" eb="11">
      <t>ショザイチ</t>
    </rPh>
    <phoneticPr fontId="5"/>
  </si>
  <si>
    <t>：</t>
    <phoneticPr fontId="5"/>
  </si>
  <si>
    <t>名　　称</t>
    <rPh sb="0" eb="1">
      <t>ナ</t>
    </rPh>
    <rPh sb="3" eb="4">
      <t>ショウ</t>
    </rPh>
    <phoneticPr fontId="5"/>
  </si>
  <si>
    <t>代表者の職・氏名</t>
    <rPh sb="0" eb="3">
      <t>ダイヒョウシャ</t>
    </rPh>
    <rPh sb="4" eb="5">
      <t>ショク</t>
    </rPh>
    <rPh sb="6" eb="8">
      <t>シメイ</t>
    </rPh>
    <phoneticPr fontId="5"/>
  </si>
  <si>
    <t>　このことについて、関係書類を添えて以下のとおり届け出ます。</t>
    <rPh sb="10" eb="12">
      <t>カンケイ</t>
    </rPh>
    <rPh sb="12" eb="14">
      <t>ショルイ</t>
    </rPh>
    <rPh sb="15" eb="16">
      <t>ソ</t>
    </rPh>
    <rPh sb="18" eb="20">
      <t>イカ</t>
    </rPh>
    <rPh sb="24" eb="25">
      <t>トド</t>
    </rPh>
    <rPh sb="26" eb="27">
      <t>デ</t>
    </rPh>
    <phoneticPr fontId="5"/>
  </si>
  <si>
    <t>事業所番号</t>
    <rPh sb="0" eb="3">
      <t>ジギョウショ</t>
    </rPh>
    <rPh sb="3" eb="5">
      <t>バンゴウ</t>
    </rPh>
    <phoneticPr fontId="5"/>
  </si>
  <si>
    <t>主たる事業所
（施設）の名称</t>
    <rPh sb="0" eb="1">
      <t>シュ</t>
    </rPh>
    <rPh sb="3" eb="6">
      <t>ジギョウショ</t>
    </rPh>
    <rPh sb="8" eb="10">
      <t>シセツ</t>
    </rPh>
    <rPh sb="12" eb="14">
      <t>メイショウ</t>
    </rPh>
    <phoneticPr fontId="5"/>
  </si>
  <si>
    <t>（ﾌﾘｶﾞﾅ）</t>
    <phoneticPr fontId="5"/>
  </si>
  <si>
    <t>事業所（施設）　　　の所在地</t>
    <rPh sb="0" eb="3">
      <t>ジギョウショ</t>
    </rPh>
    <rPh sb="4" eb="6">
      <t>シセツ</t>
    </rPh>
    <rPh sb="11" eb="14">
      <t>ショザイチ</t>
    </rPh>
    <phoneticPr fontId="5"/>
  </si>
  <si>
    <t>郵便番号（</t>
    <rPh sb="0" eb="4">
      <t>ユウビンバンゴウ</t>
    </rPh>
    <phoneticPr fontId="5"/>
  </si>
  <si>
    <t>）</t>
    <phoneticPr fontId="5"/>
  </si>
  <si>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5"/>
  </si>
  <si>
    <t>実施
事業</t>
    <rPh sb="0" eb="2">
      <t>ジッシ</t>
    </rPh>
    <rPh sb="3" eb="5">
      <t>ジギョウ</t>
    </rPh>
    <phoneticPr fontId="5"/>
  </si>
  <si>
    <t>異動等の区分</t>
    <rPh sb="0" eb="2">
      <t>イドウ</t>
    </rPh>
    <rPh sb="2" eb="3">
      <t>トウ</t>
    </rPh>
    <rPh sb="4" eb="6">
      <t>クブン</t>
    </rPh>
    <phoneticPr fontId="5"/>
  </si>
  <si>
    <t>異動年月日</t>
    <rPh sb="0" eb="2">
      <t>イドウ</t>
    </rPh>
    <rPh sb="2" eb="5">
      <t>ネンガッピ</t>
    </rPh>
    <phoneticPr fontId="5"/>
  </si>
  <si>
    <t>介　　　　護　　　　給　　　　付</t>
    <rPh sb="0" eb="1">
      <t>スケ</t>
    </rPh>
    <rPh sb="5" eb="6">
      <t>ユズル</t>
    </rPh>
    <rPh sb="10" eb="11">
      <t>キュウ</t>
    </rPh>
    <rPh sb="15" eb="16">
      <t>ヅケ</t>
    </rPh>
    <phoneticPr fontId="5"/>
  </si>
  <si>
    <t>居宅介護</t>
    <rPh sb="0" eb="2">
      <t>キョタク</t>
    </rPh>
    <rPh sb="2" eb="4">
      <t>カイゴ</t>
    </rPh>
    <phoneticPr fontId="5"/>
  </si>
  <si>
    <t>１ 新規</t>
    <rPh sb="2" eb="4">
      <t>シンキ</t>
    </rPh>
    <phoneticPr fontId="5"/>
  </si>
  <si>
    <t>２ 変更</t>
    <rPh sb="2" eb="4">
      <t>ヘンコウ</t>
    </rPh>
    <phoneticPr fontId="5"/>
  </si>
  <si>
    <t>３ 終了</t>
    <rPh sb="2" eb="4">
      <t>シュウリョウ</t>
    </rPh>
    <phoneticPr fontId="5"/>
  </si>
  <si>
    <t>令和</t>
    <rPh sb="0" eb="1">
      <t>レイ</t>
    </rPh>
    <rPh sb="1" eb="2">
      <t>ワ</t>
    </rPh>
    <phoneticPr fontId="5"/>
  </si>
  <si>
    <t>重度訪問介護</t>
    <rPh sb="0" eb="2">
      <t>ジュウド</t>
    </rPh>
    <rPh sb="2" eb="4">
      <t>ホウモン</t>
    </rPh>
    <rPh sb="4" eb="6">
      <t>カイゴ</t>
    </rPh>
    <phoneticPr fontId="5"/>
  </si>
  <si>
    <t>同行援護</t>
    <rPh sb="0" eb="2">
      <t>ドウコウ</t>
    </rPh>
    <rPh sb="2" eb="4">
      <t>エンゴ</t>
    </rPh>
    <phoneticPr fontId="5"/>
  </si>
  <si>
    <t>行動援護</t>
    <rPh sb="0" eb="2">
      <t>コウドウ</t>
    </rPh>
    <rPh sb="2" eb="4">
      <t>エンゴ</t>
    </rPh>
    <phoneticPr fontId="5"/>
  </si>
  <si>
    <t>療養介護</t>
    <rPh sb="0" eb="2">
      <t>リョウヨウ</t>
    </rPh>
    <rPh sb="2" eb="4">
      <t>カイゴ</t>
    </rPh>
    <phoneticPr fontId="5"/>
  </si>
  <si>
    <t>生活介護</t>
    <rPh sb="0" eb="2">
      <t>セイカツ</t>
    </rPh>
    <rPh sb="2" eb="4">
      <t>カイゴ</t>
    </rPh>
    <phoneticPr fontId="5"/>
  </si>
  <si>
    <t>短期入所</t>
    <rPh sb="0" eb="2">
      <t>タンキ</t>
    </rPh>
    <rPh sb="2" eb="4">
      <t>ニュウショ</t>
    </rPh>
    <phoneticPr fontId="5"/>
  </si>
  <si>
    <t>重度障害者等包括支援</t>
    <rPh sb="0" eb="2">
      <t>ジュウド</t>
    </rPh>
    <rPh sb="2" eb="5">
      <t>ショウガイシャ</t>
    </rPh>
    <rPh sb="5" eb="6">
      <t>トウ</t>
    </rPh>
    <rPh sb="6" eb="8">
      <t>ホウカツ</t>
    </rPh>
    <rPh sb="8" eb="10">
      <t>シエン</t>
    </rPh>
    <phoneticPr fontId="5"/>
  </si>
  <si>
    <t>施設入所支援</t>
    <rPh sb="0" eb="2">
      <t>シセツ</t>
    </rPh>
    <rPh sb="2" eb="4">
      <t>ニュウショ</t>
    </rPh>
    <rPh sb="4" eb="6">
      <t>シエン</t>
    </rPh>
    <phoneticPr fontId="5"/>
  </si>
  <si>
    <t>訓練等給付</t>
    <rPh sb="0" eb="3">
      <t>クンレントウ</t>
    </rPh>
    <rPh sb="3" eb="5">
      <t>キュウフ</t>
    </rPh>
    <phoneticPr fontId="5"/>
  </si>
  <si>
    <t>自立訓練（機能訓練）</t>
    <rPh sb="0" eb="2">
      <t>ジリツ</t>
    </rPh>
    <rPh sb="2" eb="4">
      <t>クンレン</t>
    </rPh>
    <rPh sb="5" eb="7">
      <t>キノウ</t>
    </rPh>
    <rPh sb="7" eb="9">
      <t>クンレン</t>
    </rPh>
    <phoneticPr fontId="5"/>
  </si>
  <si>
    <t>宿泊型自立訓練</t>
    <rPh sb="0" eb="3">
      <t>シュクハクガタ</t>
    </rPh>
    <rPh sb="3" eb="5">
      <t>ジリツ</t>
    </rPh>
    <rPh sb="5" eb="7">
      <t>クンレン</t>
    </rPh>
    <phoneticPr fontId="5"/>
  </si>
  <si>
    <t>自立訓練（生活訓練）</t>
    <rPh sb="0" eb="2">
      <t>ジリツ</t>
    </rPh>
    <rPh sb="2" eb="4">
      <t>クンレン</t>
    </rPh>
    <rPh sb="5" eb="7">
      <t>セイカツ</t>
    </rPh>
    <rPh sb="7" eb="9">
      <t>クンレン</t>
    </rPh>
    <phoneticPr fontId="5"/>
  </si>
  <si>
    <t>就労移行支援</t>
    <rPh sb="0" eb="2">
      <t>シュウロウ</t>
    </rPh>
    <rPh sb="2" eb="4">
      <t>イコウ</t>
    </rPh>
    <rPh sb="4" eb="6">
      <t>シエン</t>
    </rPh>
    <phoneticPr fontId="5"/>
  </si>
  <si>
    <t>就労継続支援（Ａ型）</t>
    <rPh sb="0" eb="2">
      <t>シュウロウ</t>
    </rPh>
    <rPh sb="2" eb="4">
      <t>ケイゾク</t>
    </rPh>
    <rPh sb="4" eb="6">
      <t>シエン</t>
    </rPh>
    <rPh sb="8" eb="9">
      <t>カタ</t>
    </rPh>
    <phoneticPr fontId="5"/>
  </si>
  <si>
    <t>就労継続支援（Ｂ型）</t>
    <rPh sb="0" eb="2">
      <t>シュウロウ</t>
    </rPh>
    <rPh sb="2" eb="4">
      <t>ケイゾク</t>
    </rPh>
    <rPh sb="4" eb="6">
      <t>シエン</t>
    </rPh>
    <rPh sb="8" eb="9">
      <t>カタ</t>
    </rPh>
    <phoneticPr fontId="5"/>
  </si>
  <si>
    <t>就労定着支援</t>
    <rPh sb="0" eb="2">
      <t>シュウロウ</t>
    </rPh>
    <rPh sb="2" eb="4">
      <t>テイチャク</t>
    </rPh>
    <rPh sb="4" eb="6">
      <t>シエン</t>
    </rPh>
    <phoneticPr fontId="5"/>
  </si>
  <si>
    <t>自立生活援助</t>
    <rPh sb="0" eb="2">
      <t>ジリツ</t>
    </rPh>
    <rPh sb="2" eb="4">
      <t>セイカツ</t>
    </rPh>
    <rPh sb="4" eb="6">
      <t>エンジョ</t>
    </rPh>
    <phoneticPr fontId="5"/>
  </si>
  <si>
    <t>共同生活援助</t>
    <rPh sb="0" eb="2">
      <t>キョウドウ</t>
    </rPh>
    <rPh sb="2" eb="4">
      <t>セイカツ</t>
    </rPh>
    <rPh sb="4" eb="6">
      <t>エンジョ</t>
    </rPh>
    <phoneticPr fontId="5"/>
  </si>
  <si>
    <t>地域相談支援
(地域移行支援）</t>
    <rPh sb="0" eb="2">
      <t>チイキ</t>
    </rPh>
    <rPh sb="2" eb="4">
      <t>ソウダン</t>
    </rPh>
    <rPh sb="4" eb="6">
      <t>シエン</t>
    </rPh>
    <rPh sb="8" eb="10">
      <t>チイキ</t>
    </rPh>
    <rPh sb="10" eb="12">
      <t>イコウ</t>
    </rPh>
    <rPh sb="12" eb="14">
      <t>シエン</t>
    </rPh>
    <phoneticPr fontId="5"/>
  </si>
  <si>
    <t>地域相談支援
(地域定着支援）</t>
    <rPh sb="0" eb="2">
      <t>チイキ</t>
    </rPh>
    <rPh sb="2" eb="4">
      <t>ソウダン</t>
    </rPh>
    <rPh sb="4" eb="6">
      <t>シエン</t>
    </rPh>
    <rPh sb="8" eb="10">
      <t>チイキ</t>
    </rPh>
    <rPh sb="10" eb="12">
      <t>テイチャク</t>
    </rPh>
    <rPh sb="12" eb="14">
      <t>シエン</t>
    </rPh>
    <phoneticPr fontId="5"/>
  </si>
  <si>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</si>
  <si>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提供サービス</t>
    <rPh sb="0" eb="2">
      <t>テイキョウ</t>
    </rPh>
    <phoneticPr fontId="5"/>
  </si>
  <si>
    <t>定員数</t>
    <rPh sb="0" eb="2">
      <t>テイイン</t>
    </rPh>
    <rPh sb="2" eb="3">
      <t>スウ</t>
    </rPh>
    <phoneticPr fontId="5"/>
  </si>
  <si>
    <t>定員規模</t>
    <rPh sb="0" eb="2">
      <t>テイイン</t>
    </rPh>
    <rPh sb="2" eb="4">
      <t>キボ</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</si>
  <si>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</si>
  <si>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</si>
  <si>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</si>
  <si>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</si>
  <si>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</si>
  <si>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地域区分</t>
    <rPh sb="0" eb="2">
      <t>チイキ</t>
    </rPh>
    <rPh sb="2" eb="4">
      <t>クブン</t>
    </rPh>
    <phoneticPr fontId="5"/>
  </si>
  <si>
    <t>　　１．一級地　２．二級地　３．三級地　４．四級地　５．五級地  　
　　６．六級地　７．七級地　２０．その他</t>
    <rPh sb="45" eb="46">
      <t>ナナ</t>
    </rPh>
    <rPh sb="46" eb="47">
      <t>キュウ</t>
    </rPh>
    <rPh sb="47" eb="48">
      <t>チ</t>
    </rPh>
    <phoneticPr fontId="5"/>
  </si>
  <si>
    <t>介護給付費</t>
    <rPh sb="0" eb="2">
      <t>カイゴ</t>
    </rPh>
    <rPh sb="2" eb="4">
      <t>キュウフ</t>
    </rPh>
    <rPh sb="4" eb="5">
      <t>ヒ</t>
    </rPh>
    <phoneticPr fontId="5"/>
  </si>
  <si>
    <t>身体拘束廃止未実施</t>
    <rPh sb="0" eb="2">
      <t>シンタイ</t>
    </rPh>
    <rPh sb="2" eb="4">
      <t>コウソク</t>
    </rPh>
    <rPh sb="4" eb="6">
      <t>ハイシ</t>
    </rPh>
    <rPh sb="6" eb="9">
      <t>ミジッシ</t>
    </rPh>
    <phoneticPr fontId="5"/>
  </si>
  <si>
    <t>　１．なし　　２．あり</t>
    <phoneticPr fontId="33"/>
  </si>
  <si>
    <t>虐待防止措置未実施</t>
    <rPh sb="0" eb="2">
      <t>ギャクタイ</t>
    </rPh>
    <rPh sb="2" eb="4">
      <t>ボウシ</t>
    </rPh>
    <rPh sb="4" eb="6">
      <t>ソチ</t>
    </rPh>
    <rPh sb="6" eb="7">
      <t>ミ</t>
    </rPh>
    <rPh sb="7" eb="9">
      <t>ジッシ</t>
    </rPh>
    <phoneticPr fontId="5"/>
  </si>
  <si>
    <t>　１．なし　　２．あり</t>
    <phoneticPr fontId="5"/>
  </si>
  <si>
    <t>業務継続計画未策定（※15）</t>
    <phoneticPr fontId="5"/>
  </si>
  <si>
    <t>情報公表未報告</t>
    <phoneticPr fontId="5"/>
  </si>
  <si>
    <t>特定事業所</t>
    <rPh sb="0" eb="2">
      <t>トクテイ</t>
    </rPh>
    <rPh sb="2" eb="5">
      <t>ジギョウショ</t>
    </rPh>
    <phoneticPr fontId="5"/>
  </si>
  <si>
    <t>　１．なし　　２．Ⅰ　　３．Ⅱ　　４．Ⅲ　　５．Ⅳ</t>
    <phoneticPr fontId="5"/>
  </si>
  <si>
    <t>特定事業所（経過措置対象）（※9）</t>
    <rPh sb="0" eb="2">
      <t>トクテイ</t>
    </rPh>
    <rPh sb="2" eb="5">
      <t>ジギョウショ</t>
    </rPh>
    <rPh sb="6" eb="8">
      <t>ケイカ</t>
    </rPh>
    <rPh sb="8" eb="10">
      <t>ソチ</t>
    </rPh>
    <rPh sb="10" eb="12">
      <t>タイショウ</t>
    </rPh>
    <phoneticPr fontId="5"/>
  </si>
  <si>
    <t>　１．非該当　　２．該当</t>
    <phoneticPr fontId="5"/>
  </si>
  <si>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5"/>
  </si>
  <si>
    <t>１．なし　　２．Ⅰ　　３．Ⅱ　　４．Ⅲ　　５．Ⅳ　　６．Ⅴ</t>
    <phoneticPr fontId="5"/>
  </si>
  <si>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5"/>
  </si>
  <si>
    <t>１．Ｖ（１）　　２．Ｖ（２）　　３．Ｖ（３）　　４．Ｖ（４）　　５．Ｖ（５）
６．Ｖ（６）　　７．Ｖ（７）　　８．Ｖ（８）　　９．Ｖ（９）　　１０．Ｖ（１０）
１１．Ｖ（１１）　１２．Ｖ（１２）　　１３．Ｖ（１３）　　１４．Ｖ（１４）</t>
    <phoneticPr fontId="5"/>
  </si>
  <si>
    <t>共生型サービス対象区分</t>
    <rPh sb="0" eb="3">
      <t>キョウセイガタ</t>
    </rPh>
    <rPh sb="7" eb="9">
      <t>タイショウ</t>
    </rPh>
    <rPh sb="9" eb="11">
      <t>クブン</t>
    </rPh>
    <phoneticPr fontId="5"/>
  </si>
  <si>
    <t>　１．非該当　　２．該当</t>
    <rPh sb="3" eb="6">
      <t>ヒガイトウ</t>
    </rPh>
    <rPh sb="10" eb="12">
      <t>ガイトウ</t>
    </rPh>
    <phoneticPr fontId="5"/>
  </si>
  <si>
    <t>地域生活支援拠点等</t>
    <rPh sb="6" eb="8">
      <t>キョテン</t>
    </rPh>
    <rPh sb="8" eb="9">
      <t>トウ</t>
    </rPh>
    <phoneticPr fontId="5"/>
  </si>
  <si>
    <t>身体拘束廃止未実施</t>
    <phoneticPr fontId="5"/>
  </si>
  <si>
    <t>１．なし　　２．あり</t>
    <phoneticPr fontId="33"/>
  </si>
  <si>
    <t>　</t>
    <phoneticPr fontId="5"/>
  </si>
  <si>
    <t>１．なし　　２．あり</t>
    <phoneticPr fontId="5"/>
  </si>
  <si>
    <t>　１．なし　　２．Ⅰ　　３．Ⅱ　　４．Ⅲ</t>
    <phoneticPr fontId="5"/>
  </si>
  <si>
    <t>１．40人以下
２．41人以上60人以下
３．61人以上80人以下
４．81人以上</t>
    <phoneticPr fontId="5"/>
  </si>
  <si>
    <t>１．Ⅰ型
２．Ⅱ型
３．Ⅲ型
４．Ⅳ型
５．Ⅴ型</t>
    <phoneticPr fontId="5"/>
  </si>
  <si>
    <t>業務継続計画未策定</t>
    <phoneticPr fontId="5"/>
  </si>
  <si>
    <t>定員超過</t>
    <rPh sb="0" eb="2">
      <t>テイイン</t>
    </rPh>
    <rPh sb="2" eb="4">
      <t>チョウカ</t>
    </rPh>
    <phoneticPr fontId="5"/>
  </si>
  <si>
    <t>職員欠如</t>
    <rPh sb="0" eb="2">
      <t>ショクイン</t>
    </rPh>
    <rPh sb="2" eb="4">
      <t>ケツジョ</t>
    </rPh>
    <phoneticPr fontId="5"/>
  </si>
  <si>
    <t>サービス管理責任者欠如</t>
    <rPh sb="4" eb="6">
      <t>カンリ</t>
    </rPh>
    <rPh sb="6" eb="8">
      <t>セキニン</t>
    </rPh>
    <rPh sb="8" eb="9">
      <t>シャ</t>
    </rPh>
    <rPh sb="9" eb="11">
      <t>ケツジョ</t>
    </rPh>
    <phoneticPr fontId="5"/>
  </si>
  <si>
    <t>福祉専門職員配置等</t>
    <rPh sb="8" eb="9">
      <t>トウ</t>
    </rPh>
    <phoneticPr fontId="5"/>
  </si>
  <si>
    <t>　１．なし　　３．Ⅱ　　４．Ⅲ　　５．Ⅰ</t>
    <phoneticPr fontId="5"/>
  </si>
  <si>
    <t>人員配置体制</t>
    <rPh sb="0" eb="2">
      <t>ジンイン</t>
    </rPh>
    <rPh sb="2" eb="4">
      <t>ハイチ</t>
    </rPh>
    <rPh sb="4" eb="6">
      <t>タイセイ</t>
    </rPh>
    <phoneticPr fontId="5"/>
  </si>
  <si>
    <t>指定管理者制度適用区分</t>
    <rPh sb="0" eb="2">
      <t>シテイ</t>
    </rPh>
    <rPh sb="2" eb="5">
      <t>カンリシャ</t>
    </rPh>
    <rPh sb="5" eb="7">
      <t>セイド</t>
    </rPh>
    <rPh sb="7" eb="9">
      <t>テキヨウ</t>
    </rPh>
    <rPh sb="9" eb="11">
      <t>クブン</t>
    </rPh>
    <phoneticPr fontId="5"/>
  </si>
  <si>
    <t>生活介護</t>
    <rPh sb="0" eb="2">
      <t>セイカツ</t>
    </rPh>
    <rPh sb="2" eb="4">
      <t>カイゴ</t>
    </rPh>
    <phoneticPr fontId="33"/>
  </si>
  <si>
    <t>４．81人以上
５．20人以下
６．21人以上30人以下
７．31人以上40人以下
８．41人以上50人以下
９．51人以上60人以下
１０．61人以上70人以下
１１．71人以上80人以下</t>
    <phoneticPr fontId="5"/>
  </si>
  <si>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5"/>
  </si>
  <si>
    <t>１．Ⅱ型(1.7:1)
２．Ⅲ型(2:1)
３．Ⅳ型(2.5:1)
４．Ⅴ型(3:1)
５．Ⅵ型(3.5:1)
６．Ⅶ型(4:1)
７．Ⅷ型(4.5:1)
８．Ⅸ型(5:1)
９．Ⅹ型(5.5:1)
10．Ⅺ型(6:1)
11．Ⅰ型(1.5:1)</t>
    <rPh sb="115" eb="116">
      <t>ガタ</t>
    </rPh>
    <phoneticPr fontId="5"/>
  </si>
  <si>
    <t>施設区分</t>
    <rPh sb="0" eb="2">
      <t>シセツ</t>
    </rPh>
    <rPh sb="2" eb="4">
      <t>クブン</t>
    </rPh>
    <phoneticPr fontId="5"/>
  </si>
  <si>
    <t>　１．一般　　２．小規模多機能</t>
    <rPh sb="3" eb="5">
      <t>イッパン</t>
    </rPh>
    <rPh sb="9" eb="12">
      <t>ショウキボ</t>
    </rPh>
    <rPh sb="12" eb="15">
      <t>タキノウ</t>
    </rPh>
    <phoneticPr fontId="5"/>
  </si>
  <si>
    <t>開所時間減算</t>
    <rPh sb="0" eb="2">
      <t>カイショ</t>
    </rPh>
    <rPh sb="2" eb="4">
      <t>ジカン</t>
    </rPh>
    <rPh sb="4" eb="6">
      <t>ゲンサン</t>
    </rPh>
    <phoneticPr fontId="5"/>
  </si>
  <si>
    <t>開所時間減算区分（※4）</t>
    <rPh sb="0" eb="2">
      <t>カイショ</t>
    </rPh>
    <rPh sb="2" eb="4">
      <t>ジカン</t>
    </rPh>
    <rPh sb="4" eb="6">
      <t>ゲンサン</t>
    </rPh>
    <rPh sb="6" eb="8">
      <t>クブン</t>
    </rPh>
    <phoneticPr fontId="5"/>
  </si>
  <si>
    <t>１．４時間未満　　２．４時間以上６時間未満</t>
    <rPh sb="3" eb="5">
      <t>ジカン</t>
    </rPh>
    <rPh sb="5" eb="7">
      <t>ミマン</t>
    </rPh>
    <phoneticPr fontId="5"/>
  </si>
  <si>
    <t>短時間利用減算</t>
    <rPh sb="0" eb="3">
      <t>タンジカン</t>
    </rPh>
    <rPh sb="3" eb="5">
      <t>リヨウ</t>
    </rPh>
    <rPh sb="5" eb="7">
      <t>ゲンザン</t>
    </rPh>
    <phoneticPr fontId="5"/>
  </si>
  <si>
    <t>大規模事業所</t>
    <rPh sb="3" eb="6">
      <t>ジギョウショ</t>
    </rPh>
    <phoneticPr fontId="5"/>
  </si>
  <si>
    <t>　１．なし　　５．定員81人以上</t>
    <rPh sb="9" eb="11">
      <t>テイイン</t>
    </rPh>
    <rPh sb="13" eb="14">
      <t>ニン</t>
    </rPh>
    <rPh sb="14" eb="16">
      <t>イジョウ</t>
    </rPh>
    <phoneticPr fontId="5"/>
  </si>
  <si>
    <t>医師配置</t>
    <rPh sb="0" eb="2">
      <t>イシ</t>
    </rPh>
    <rPh sb="2" eb="4">
      <t>ハイチ</t>
    </rPh>
    <phoneticPr fontId="5"/>
  </si>
  <si>
    <t>１．なし　２．あり（障害者支援施設以外）　３．あり（障害者支援施設）</t>
    <phoneticPr fontId="33"/>
  </si>
  <si>
    <t>福祉専門職員配置等</t>
    <phoneticPr fontId="5"/>
  </si>
  <si>
    <t>　１．なし　　３．Ⅱ　　４．Ⅲ　　５．Ⅰ　　６．Ⅰ・Ⅲ　　７．Ⅱ・Ⅲ</t>
    <phoneticPr fontId="5"/>
  </si>
  <si>
    <t>常勤看護職員等配置</t>
    <rPh sb="0" eb="2">
      <t>ジョウキン</t>
    </rPh>
    <rPh sb="2" eb="4">
      <t>カンゴ</t>
    </rPh>
    <rPh sb="4" eb="6">
      <t>ショクイン</t>
    </rPh>
    <rPh sb="6" eb="7">
      <t>トウ</t>
    </rPh>
    <rPh sb="7" eb="9">
      <t>ハイチ</t>
    </rPh>
    <phoneticPr fontId="5"/>
  </si>
  <si>
    <t>常勤看護職員等配置（看護職員常勤換算員数）（※14）</t>
    <rPh sb="2" eb="4">
      <t>カンゴ</t>
    </rPh>
    <rPh sb="4" eb="6">
      <t>ショクイン</t>
    </rPh>
    <rPh sb="6" eb="7">
      <t>トウ</t>
    </rPh>
    <rPh sb="7" eb="9">
      <t>ハイチ</t>
    </rPh>
    <rPh sb="10" eb="12">
      <t>カンゴ</t>
    </rPh>
    <rPh sb="12" eb="14">
      <t>ショクイン</t>
    </rPh>
    <phoneticPr fontId="5"/>
  </si>
  <si>
    <t>看護職員常勤換算員数（　　）</t>
    <rPh sb="4" eb="6">
      <t>ジョウキン</t>
    </rPh>
    <rPh sb="6" eb="8">
      <t>カンサン</t>
    </rPh>
    <rPh sb="8" eb="10">
      <t>インスウ</t>
    </rPh>
    <phoneticPr fontId="5"/>
  </si>
  <si>
    <t>視覚・聴覚等支援体制</t>
    <rPh sb="0" eb="2">
      <t>シカク</t>
    </rPh>
    <rPh sb="3" eb="5">
      <t>チョウカク</t>
    </rPh>
    <rPh sb="5" eb="6">
      <t>トウ</t>
    </rPh>
    <rPh sb="6" eb="8">
      <t>シエン</t>
    </rPh>
    <rPh sb="8" eb="10">
      <t>タイセイ</t>
    </rPh>
    <phoneticPr fontId="5"/>
  </si>
  <si>
    <t>　１．なし　　２．Ⅱ　　３．Ⅰ</t>
    <phoneticPr fontId="5"/>
  </si>
  <si>
    <t>重度障害者支援Ⅰ体制</t>
    <rPh sb="0" eb="2">
      <t>ジュウド</t>
    </rPh>
    <rPh sb="2" eb="5">
      <t>ショウガイシャ</t>
    </rPh>
    <rPh sb="5" eb="7">
      <t>シエン</t>
    </rPh>
    <rPh sb="8" eb="10">
      <t>タイセイ</t>
    </rPh>
    <phoneticPr fontId="5"/>
  </si>
  <si>
    <t>重度障害者支援Ⅱ・Ⅲ体制</t>
    <rPh sb="0" eb="2">
      <t>ジュウド</t>
    </rPh>
    <rPh sb="2" eb="5">
      <t>ショウガイシャ</t>
    </rPh>
    <rPh sb="5" eb="7">
      <t>シエン</t>
    </rPh>
    <rPh sb="10" eb="12">
      <t>タイセイ</t>
    </rPh>
    <phoneticPr fontId="5"/>
  </si>
  <si>
    <t>リハビリテーション加算</t>
    <rPh sb="9" eb="11">
      <t>カサン</t>
    </rPh>
    <phoneticPr fontId="5"/>
  </si>
  <si>
    <t>食事提供体制</t>
    <rPh sb="0" eb="2">
      <t>ショクジ</t>
    </rPh>
    <rPh sb="2" eb="4">
      <t>テイキョウ</t>
    </rPh>
    <rPh sb="4" eb="6">
      <t>タイセイ</t>
    </rPh>
    <phoneticPr fontId="5"/>
  </si>
  <si>
    <t>延長支援体制</t>
    <rPh sb="0" eb="2">
      <t>エンチョウ</t>
    </rPh>
    <rPh sb="2" eb="4">
      <t>シエン</t>
    </rPh>
    <rPh sb="4" eb="6">
      <t>タイセイ</t>
    </rPh>
    <phoneticPr fontId="5"/>
  </si>
  <si>
    <t>送迎体制</t>
    <rPh sb="0" eb="2">
      <t>ソウゲイ</t>
    </rPh>
    <rPh sb="2" eb="4">
      <t>タイセイ</t>
    </rPh>
    <phoneticPr fontId="5"/>
  </si>
  <si>
    <t>　１．なし　　３．Ⅰ　　４．Ⅱ</t>
    <phoneticPr fontId="5"/>
  </si>
  <si>
    <t>送迎体制（重度）</t>
    <rPh sb="0" eb="2">
      <t>ソウゲイ</t>
    </rPh>
    <rPh sb="2" eb="4">
      <t>タイセイ</t>
    </rPh>
    <rPh sb="5" eb="7">
      <t>ジュウド</t>
    </rPh>
    <phoneticPr fontId="5"/>
  </si>
  <si>
    <t>就労移行支援体制</t>
    <rPh sb="0" eb="2">
      <t>シュウロウ</t>
    </rPh>
    <rPh sb="2" eb="4">
      <t>イコウ</t>
    </rPh>
    <rPh sb="4" eb="6">
      <t>シエン</t>
    </rPh>
    <rPh sb="6" eb="8">
      <t>タイセイ</t>
    </rPh>
    <phoneticPr fontId="5"/>
  </si>
  <si>
    <t>就労移行支援体制（就労定着者数）</t>
    <rPh sb="0" eb="2">
      <t>シュウロウ</t>
    </rPh>
    <rPh sb="2" eb="4">
      <t>イコウ</t>
    </rPh>
    <rPh sb="4" eb="6">
      <t>シエン</t>
    </rPh>
    <rPh sb="6" eb="8">
      <t>タイセイ</t>
    </rPh>
    <phoneticPr fontId="5"/>
  </si>
  <si>
    <t>就労定着者数（　　）</t>
    <phoneticPr fontId="5"/>
  </si>
  <si>
    <t>入浴支援体制</t>
    <rPh sb="0" eb="2">
      <t>ニュウヨク</t>
    </rPh>
    <rPh sb="2" eb="4">
      <t>シエン</t>
    </rPh>
    <rPh sb="4" eb="6">
      <t>タイセイ</t>
    </rPh>
    <phoneticPr fontId="33"/>
  </si>
  <si>
    <t>栄養改善体制</t>
    <rPh sb="0" eb="2">
      <t>エイヨウ</t>
    </rPh>
    <rPh sb="2" eb="4">
      <t>カイゼン</t>
    </rPh>
    <rPh sb="4" eb="6">
      <t>タイセイ</t>
    </rPh>
    <phoneticPr fontId="33"/>
  </si>
  <si>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5"/>
  </si>
  <si>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5"/>
  </si>
  <si>
    <t>サービス管理責任者配置等（※5）</t>
    <rPh sb="4" eb="6">
      <t>カンリ</t>
    </rPh>
    <rPh sb="6" eb="8">
      <t>セキニン</t>
    </rPh>
    <rPh sb="8" eb="9">
      <t>シャ</t>
    </rPh>
    <rPh sb="9" eb="11">
      <t>ハイチ</t>
    </rPh>
    <rPh sb="11" eb="12">
      <t>トウ</t>
    </rPh>
    <phoneticPr fontId="5"/>
  </si>
  <si>
    <t>中核的人材配置体制</t>
    <rPh sb="7" eb="9">
      <t>タイセイ</t>
    </rPh>
    <phoneticPr fontId="33"/>
  </si>
  <si>
    <t>高次脳機能障害者支援体制</t>
    <rPh sb="0" eb="2">
      <t>コウジ</t>
    </rPh>
    <rPh sb="2" eb="3">
      <t>ノウ</t>
    </rPh>
    <rPh sb="3" eb="5">
      <t>キノウ</t>
    </rPh>
    <rPh sb="5" eb="8">
      <t>ショウガイシャ</t>
    </rPh>
    <rPh sb="8" eb="10">
      <t>シエン</t>
    </rPh>
    <rPh sb="10" eb="12">
      <t>タイセイ</t>
    </rPh>
    <phoneticPr fontId="33"/>
  </si>
  <si>
    <t>　１．福祉型　　２．医療型　　３．福祉型（強化）</t>
    <rPh sb="3" eb="6">
      <t>フクシガタ</t>
    </rPh>
    <rPh sb="10" eb="12">
      <t>イリョウ</t>
    </rPh>
    <rPh sb="12" eb="13">
      <t>ガタ</t>
    </rPh>
    <rPh sb="17" eb="20">
      <t>フクシガタ</t>
    </rPh>
    <rPh sb="21" eb="23">
      <t>キョウカ</t>
    </rPh>
    <phoneticPr fontId="5"/>
  </si>
  <si>
    <t>定員超過</t>
    <phoneticPr fontId="5"/>
  </si>
  <si>
    <t>職員欠如</t>
    <phoneticPr fontId="5"/>
  </si>
  <si>
    <t>大規模減算</t>
    <rPh sb="0" eb="3">
      <t>ダイキボ</t>
    </rPh>
    <rPh sb="3" eb="5">
      <t>ゲンザン</t>
    </rPh>
    <phoneticPr fontId="5"/>
  </si>
  <si>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5"/>
  </si>
  <si>
    <t>単独型加算</t>
    <rPh sb="0" eb="2">
      <t>タンドク</t>
    </rPh>
    <rPh sb="2" eb="3">
      <t>ガタ</t>
    </rPh>
    <rPh sb="3" eb="5">
      <t>カサン</t>
    </rPh>
    <phoneticPr fontId="5"/>
  </si>
  <si>
    <t>医療連携体制加算（Ⅸ）</t>
    <phoneticPr fontId="5"/>
  </si>
  <si>
    <t>栄養士配置</t>
    <rPh sb="0" eb="2">
      <t>エイヨウ</t>
    </rPh>
    <rPh sb="2" eb="3">
      <t>シ</t>
    </rPh>
    <rPh sb="3" eb="5">
      <t>ハイチ</t>
    </rPh>
    <phoneticPr fontId="5"/>
  </si>
  <si>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5"/>
  </si>
  <si>
    <t>日中活動支援体制</t>
    <rPh sb="0" eb="2">
      <t>ニッチュウ</t>
    </rPh>
    <rPh sb="2" eb="4">
      <t>カツドウ</t>
    </rPh>
    <rPh sb="4" eb="6">
      <t>シエン</t>
    </rPh>
    <rPh sb="6" eb="8">
      <t>タイセイ</t>
    </rPh>
    <phoneticPr fontId="5"/>
  </si>
  <si>
    <t>１．なし　　２．Ⅰ　　４．Ⅲ　　５．Ⅳ　　６．Ⅴ</t>
    <phoneticPr fontId="5"/>
  </si>
  <si>
    <t>１．Ｖ（１）　　２．Ｖ（２）　　５．Ｖ（５）　　７．Ｖ（７）　　８．Ｖ（８）
１０．Ｖ（１０）　　１１．Ｖ（１１）　　１３．Ｖ（１３）　　１４．Ｖ（１４）</t>
    <phoneticPr fontId="5"/>
  </si>
  <si>
    <t>福祉専門職員配置等（※5）</t>
    <rPh sb="0" eb="2">
      <t>フクシ</t>
    </rPh>
    <rPh sb="2" eb="4">
      <t>センモン</t>
    </rPh>
    <rPh sb="4" eb="6">
      <t>ショクイン</t>
    </rPh>
    <rPh sb="6" eb="8">
      <t>ハイチ</t>
    </rPh>
    <rPh sb="8" eb="9">
      <t>トウ</t>
    </rPh>
    <phoneticPr fontId="5"/>
  </si>
  <si>
    <t>　１．なし　　２．Ⅰ　　３．Ⅱ</t>
    <phoneticPr fontId="5"/>
  </si>
  <si>
    <t>虐待防止措置未実施</t>
    <phoneticPr fontId="5"/>
  </si>
  <si>
    <t>送迎体制</t>
    <phoneticPr fontId="5"/>
  </si>
  <si>
    <t>地域生活移行個別支援</t>
    <phoneticPr fontId="5"/>
  </si>
  <si>
    <t>精神障害者地域移行体制</t>
    <phoneticPr fontId="5"/>
  </si>
  <si>
    <t>強度行動障害者地域移行体制</t>
    <phoneticPr fontId="5"/>
  </si>
  <si>
    <t>１．40人以下
４．81人以上
５．41人以上50人以下
６．51人以上60人以下
７．61人以上70人以下
８．71人以上80人以下</t>
    <phoneticPr fontId="5"/>
  </si>
  <si>
    <t>栄養士配置減算対象</t>
    <rPh sb="0" eb="2">
      <t>エイヨウ</t>
    </rPh>
    <rPh sb="2" eb="3">
      <t>シ</t>
    </rPh>
    <rPh sb="3" eb="5">
      <t>ハイチ</t>
    </rPh>
    <rPh sb="5" eb="7">
      <t>ゲンサン</t>
    </rPh>
    <rPh sb="7" eb="9">
      <t>タイショウ</t>
    </rPh>
    <phoneticPr fontId="5"/>
  </si>
  <si>
    <t>１．なし　　２．非常勤栄養士　　３．栄養士未配置</t>
    <rPh sb="8" eb="11">
      <t>ヒジョウキン</t>
    </rPh>
    <rPh sb="11" eb="14">
      <t>エイヨウシ</t>
    </rPh>
    <rPh sb="18" eb="21">
      <t>エイヨウシ</t>
    </rPh>
    <rPh sb="21" eb="22">
      <t>ミ</t>
    </rPh>
    <rPh sb="22" eb="24">
      <t>ハイチ</t>
    </rPh>
    <phoneticPr fontId="5"/>
  </si>
  <si>
    <t>地域移行等意向確認体制未整備（※10）</t>
    <rPh sb="0" eb="2">
      <t>チイキ</t>
    </rPh>
    <rPh sb="2" eb="4">
      <t>イコウ</t>
    </rPh>
    <rPh sb="4" eb="5">
      <t>トウ</t>
    </rPh>
    <rPh sb="5" eb="7">
      <t>イコウ</t>
    </rPh>
    <rPh sb="7" eb="9">
      <t>カクニン</t>
    </rPh>
    <rPh sb="9" eb="11">
      <t>タイセイ</t>
    </rPh>
    <rPh sb="11" eb="14">
      <t>ミセイビ</t>
    </rPh>
    <phoneticPr fontId="5"/>
  </si>
  <si>
    <t>夜勤職員配置体制</t>
    <rPh sb="0" eb="2">
      <t>ヤキン</t>
    </rPh>
    <rPh sb="2" eb="4">
      <t>ショクイン</t>
    </rPh>
    <rPh sb="4" eb="6">
      <t>ハイチ</t>
    </rPh>
    <rPh sb="6" eb="8">
      <t>タイセイ</t>
    </rPh>
    <phoneticPr fontId="5"/>
  </si>
  <si>
    <t>重度障害者支援Ⅰ体制（重度）</t>
    <rPh sb="0" eb="2">
      <t>ジュウド</t>
    </rPh>
    <rPh sb="2" eb="5">
      <t>ショウガイシャ</t>
    </rPh>
    <rPh sb="5" eb="7">
      <t>シエン</t>
    </rPh>
    <rPh sb="8" eb="10">
      <t>タイセイ</t>
    </rPh>
    <rPh sb="11" eb="13">
      <t>ジュウド</t>
    </rPh>
    <phoneticPr fontId="5"/>
  </si>
  <si>
    <t>夜間看護体制</t>
    <rPh sb="0" eb="2">
      <t>ヤカン</t>
    </rPh>
    <rPh sb="2" eb="4">
      <t>カンゴ</t>
    </rPh>
    <rPh sb="4" eb="6">
      <t>タイセイ</t>
    </rPh>
    <phoneticPr fontId="5"/>
  </si>
  <si>
    <t>夜間看護体制（看護職員配置数）（※12）</t>
    <rPh sb="0" eb="2">
      <t>ヤカン</t>
    </rPh>
    <rPh sb="2" eb="4">
      <t>カンゴ</t>
    </rPh>
    <rPh sb="4" eb="6">
      <t>タイセイ</t>
    </rPh>
    <rPh sb="7" eb="9">
      <t>カンゴ</t>
    </rPh>
    <rPh sb="9" eb="11">
      <t>ショクイン</t>
    </rPh>
    <rPh sb="11" eb="13">
      <t>ハイチ</t>
    </rPh>
    <rPh sb="13" eb="14">
      <t>スウ</t>
    </rPh>
    <phoneticPr fontId="5"/>
  </si>
  <si>
    <t>１を超えて配置した看護職員配置数（　　）</t>
    <rPh sb="9" eb="11">
      <t>カンゴ</t>
    </rPh>
    <rPh sb="11" eb="13">
      <t>ショクイン</t>
    </rPh>
    <rPh sb="13" eb="15">
      <t>ハイチ</t>
    </rPh>
    <rPh sb="15" eb="16">
      <t>スウ</t>
    </rPh>
    <phoneticPr fontId="5"/>
  </si>
  <si>
    <t>地域生活移行個別支援</t>
    <rPh sb="0" eb="2">
      <t>チイキ</t>
    </rPh>
    <rPh sb="2" eb="4">
      <t>セイカツ</t>
    </rPh>
    <rPh sb="4" eb="6">
      <t>イコウ</t>
    </rPh>
    <rPh sb="6" eb="8">
      <t>コベツ</t>
    </rPh>
    <rPh sb="8" eb="10">
      <t>シエン</t>
    </rPh>
    <phoneticPr fontId="5"/>
  </si>
  <si>
    <t>口腔衛生管理体制</t>
    <phoneticPr fontId="33"/>
  </si>
  <si>
    <t>地域移行支援体制</t>
    <phoneticPr fontId="33"/>
  </si>
  <si>
    <t>地域移行支援体制（定員減少数）</t>
    <rPh sb="9" eb="11">
      <t>テイイン</t>
    </rPh>
    <rPh sb="11" eb="13">
      <t>ゲンショウ</t>
    </rPh>
    <rPh sb="13" eb="14">
      <t>スウ</t>
    </rPh>
    <phoneticPr fontId="5"/>
  </si>
  <si>
    <t>定員減少数（　　）</t>
    <rPh sb="0" eb="4">
      <t>テイインゲンショウ</t>
    </rPh>
    <phoneticPr fontId="5"/>
  </si>
  <si>
    <t>障害者支援施設等感染対策向上体制</t>
    <rPh sb="14" eb="16">
      <t>タイセイ</t>
    </rPh>
    <phoneticPr fontId="33"/>
  </si>
  <si>
    <t>１．なし　　２．Ⅰ　　３．Ⅱ　　４．Ⅰ・Ⅱ</t>
    <phoneticPr fontId="33"/>
  </si>
  <si>
    <t>自立訓練</t>
    <rPh sb="0" eb="2">
      <t>ジリツ</t>
    </rPh>
    <rPh sb="2" eb="4">
      <t>クンレン</t>
    </rPh>
    <phoneticPr fontId="5"/>
  </si>
  <si>
    <t>１．21人以上40人以下
２．41人以上60人以下
３．61人以上80人以下
４．81人以上
５．20人以下</t>
    <rPh sb="4" eb="5">
      <t>ニン</t>
    </rPh>
    <rPh sb="5" eb="7">
      <t>イジョウ</t>
    </rPh>
    <rPh sb="51" eb="52">
      <t>ニン</t>
    </rPh>
    <rPh sb="52" eb="54">
      <t>イカ</t>
    </rPh>
    <phoneticPr fontId="5"/>
  </si>
  <si>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5"/>
  </si>
  <si>
    <t>訪問訓練</t>
    <rPh sb="0" eb="2">
      <t>ホウモン</t>
    </rPh>
    <rPh sb="2" eb="4">
      <t>クンレン</t>
    </rPh>
    <phoneticPr fontId="5"/>
  </si>
  <si>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</si>
  <si>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5"/>
  </si>
  <si>
    <t>標準期間超過</t>
    <rPh sb="0" eb="2">
      <t>ヒョウジュン</t>
    </rPh>
    <rPh sb="2" eb="4">
      <t>キカン</t>
    </rPh>
    <rPh sb="4" eb="6">
      <t>チョウカ</t>
    </rPh>
    <phoneticPr fontId="5"/>
  </si>
  <si>
    <t>　１　なし　　２　あり</t>
    <phoneticPr fontId="5"/>
  </si>
  <si>
    <t>身体拘束廃止未実施（※11）</t>
    <phoneticPr fontId="5"/>
  </si>
  <si>
    <t>地域移行支援体制強化</t>
    <rPh sb="0" eb="2">
      <t>チイキ</t>
    </rPh>
    <rPh sb="2" eb="4">
      <t>イコウ</t>
    </rPh>
    <rPh sb="4" eb="6">
      <t>シエン</t>
    </rPh>
    <rPh sb="6" eb="8">
      <t>タイセイ</t>
    </rPh>
    <rPh sb="8" eb="10">
      <t>キョウカ</t>
    </rPh>
    <phoneticPr fontId="5"/>
  </si>
  <si>
    <t>個別計画訓練支援加算</t>
    <rPh sb="0" eb="2">
      <t>コベツ</t>
    </rPh>
    <rPh sb="2" eb="4">
      <t>ケイカク</t>
    </rPh>
    <rPh sb="4" eb="6">
      <t>クンレン</t>
    </rPh>
    <rPh sb="6" eb="8">
      <t>シエン</t>
    </rPh>
    <rPh sb="8" eb="10">
      <t>カサン</t>
    </rPh>
    <phoneticPr fontId="5"/>
  </si>
  <si>
    <t>短期滞在</t>
    <rPh sb="0" eb="2">
      <t>タンキ</t>
    </rPh>
    <rPh sb="2" eb="4">
      <t>タイザイ</t>
    </rPh>
    <phoneticPr fontId="5"/>
  </si>
  <si>
    <t>　１．なし　　２．宿直体制　　３．夜勤体制</t>
    <rPh sb="9" eb="11">
      <t>シュクチョク</t>
    </rPh>
    <rPh sb="11" eb="13">
      <t>タイセイ</t>
    </rPh>
    <rPh sb="17" eb="19">
      <t>ヤキン</t>
    </rPh>
    <rPh sb="19" eb="21">
      <t>タイセイ</t>
    </rPh>
    <phoneticPr fontId="5"/>
  </si>
  <si>
    <t>精神障害者退院支援施設</t>
    <rPh sb="0" eb="5">
      <t>セイシン</t>
    </rPh>
    <rPh sb="5" eb="7">
      <t>タイイン</t>
    </rPh>
    <rPh sb="7" eb="9">
      <t>シエン</t>
    </rPh>
    <rPh sb="9" eb="11">
      <t>シセツ</t>
    </rPh>
    <phoneticPr fontId="5"/>
  </si>
  <si>
    <t>　１．なし　　２．宿直体制　　３．夜勤体制</t>
    <phoneticPr fontId="5"/>
  </si>
  <si>
    <t>通勤者生活支援</t>
    <rPh sb="0" eb="3">
      <t>ツウキンシャ</t>
    </rPh>
    <rPh sb="3" eb="5">
      <t>セイカツ</t>
    </rPh>
    <rPh sb="5" eb="7">
      <t>シエン</t>
    </rPh>
    <phoneticPr fontId="5"/>
  </si>
  <si>
    <t>精神障害者地域移行体制</t>
    <rPh sb="0" eb="2">
      <t>セイシン</t>
    </rPh>
    <rPh sb="2" eb="5">
      <t>ショウガイシャ</t>
    </rPh>
    <rPh sb="5" eb="7">
      <t>チイキ</t>
    </rPh>
    <rPh sb="7" eb="9">
      <t>イコウ</t>
    </rPh>
    <phoneticPr fontId="5"/>
  </si>
  <si>
    <t>強度行動障害者地域移行体制</t>
    <rPh sb="0" eb="2">
      <t>キョウド</t>
    </rPh>
    <rPh sb="2" eb="4">
      <t>コウドウ</t>
    </rPh>
    <rPh sb="4" eb="7">
      <t>ショウガイシャ</t>
    </rPh>
    <rPh sb="7" eb="9">
      <t>チイキ</t>
    </rPh>
    <rPh sb="9" eb="11">
      <t>イコウ</t>
    </rPh>
    <phoneticPr fontId="5"/>
  </si>
  <si>
    <t>看護職員配置</t>
    <rPh sb="0" eb="2">
      <t>カンゴ</t>
    </rPh>
    <rPh sb="2" eb="4">
      <t>ショクイン</t>
    </rPh>
    <rPh sb="4" eb="6">
      <t>ハイチ</t>
    </rPh>
    <phoneticPr fontId="5"/>
  </si>
  <si>
    <t>夜間支援等体制</t>
    <rPh sb="0" eb="2">
      <t>ヤカン</t>
    </rPh>
    <rPh sb="2" eb="4">
      <t>シエン</t>
    </rPh>
    <rPh sb="4" eb="5">
      <t>トウ</t>
    </rPh>
    <rPh sb="5" eb="7">
      <t>タイセイ</t>
    </rPh>
    <phoneticPr fontId="5"/>
  </si>
  <si>
    <t>　　１．なし　　２．Ⅰ　　３．Ⅱ　　４．Ⅲ　　５．Ⅰ・Ⅱ　　６．Ⅰ・Ⅲ　　
　　７．Ⅱ・Ⅲ　　８．Ⅰ・Ⅱ・Ⅲ</t>
    <phoneticPr fontId="5"/>
  </si>
  <si>
    <t>社会生活支援</t>
    <phoneticPr fontId="5"/>
  </si>
  <si>
    <t>ピアサポート実施加算</t>
    <rPh sb="6" eb="8">
      <t>ジッシ</t>
    </rPh>
    <rPh sb="8" eb="10">
      <t>カサン</t>
    </rPh>
    <phoneticPr fontId="33"/>
  </si>
  <si>
    <t>　１．一般型　　２．資格取得型</t>
    <rPh sb="3" eb="6">
      <t>イッパンガタ</t>
    </rPh>
    <rPh sb="10" eb="12">
      <t>シカク</t>
    </rPh>
    <rPh sb="12" eb="14">
      <t>シュトク</t>
    </rPh>
    <rPh sb="14" eb="15">
      <t>ガタ</t>
    </rPh>
    <phoneticPr fontId="5"/>
  </si>
  <si>
    <t>就労定着率区分（※6）</t>
    <rPh sb="2" eb="4">
      <t>テイチャク</t>
    </rPh>
    <rPh sb="4" eb="5">
      <t>リツ</t>
    </rPh>
    <rPh sb="5" eb="7">
      <t>クブン</t>
    </rPh>
    <phoneticPr fontId="5"/>
  </si>
  <si>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5"/>
  </si>
  <si>
    <t>就労支援関係研修修了</t>
    <rPh sb="0" eb="2">
      <t>シュウロウ</t>
    </rPh>
    <rPh sb="2" eb="4">
      <t>シエン</t>
    </rPh>
    <rPh sb="4" eb="6">
      <t>カンケイ</t>
    </rPh>
    <rPh sb="6" eb="8">
      <t>ケンシュウ</t>
    </rPh>
    <rPh sb="8" eb="10">
      <t>シュウリョウ</t>
    </rPh>
    <phoneticPr fontId="5"/>
  </si>
  <si>
    <t>移行準備支援体制</t>
    <rPh sb="0" eb="2">
      <t>イコウ</t>
    </rPh>
    <rPh sb="2" eb="4">
      <t>ジュンビ</t>
    </rPh>
    <rPh sb="4" eb="6">
      <t>シエン</t>
    </rPh>
    <rPh sb="6" eb="8">
      <t>タイセイ</t>
    </rPh>
    <phoneticPr fontId="5"/>
  </si>
  <si>
    <t>就労継続支援Ａ型</t>
    <rPh sb="0" eb="2">
      <t>シュウロウ</t>
    </rPh>
    <rPh sb="2" eb="4">
      <t>ケイゾク</t>
    </rPh>
    <rPh sb="4" eb="6">
      <t>シエン</t>
    </rPh>
    <rPh sb="7" eb="8">
      <t>ガタ</t>
    </rPh>
    <phoneticPr fontId="5"/>
  </si>
  <si>
    <t>１．Ⅰ型(7.5:1)
２．Ⅱ型(10:1)</t>
    <phoneticPr fontId="5"/>
  </si>
  <si>
    <t>評価点区分（※6）</t>
    <rPh sb="0" eb="2">
      <t>ヒョウカ</t>
    </rPh>
    <rPh sb="2" eb="3">
      <t>テン</t>
    </rPh>
    <rPh sb="3" eb="5">
      <t>クブン</t>
    </rPh>
    <phoneticPr fontId="33"/>
  </si>
  <si>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33"/>
  </si>
  <si>
    <t>自己評価結果等未公表減算</t>
    <phoneticPr fontId="33"/>
  </si>
  <si>
    <t>重度者支援体制</t>
    <rPh sb="0" eb="2">
      <t>ジュウド</t>
    </rPh>
    <rPh sb="2" eb="3">
      <t>シャ</t>
    </rPh>
    <rPh sb="3" eb="5">
      <t>シエン</t>
    </rPh>
    <rPh sb="5" eb="7">
      <t>タイセイ</t>
    </rPh>
    <phoneticPr fontId="5"/>
  </si>
  <si>
    <t>賃金向上達成指導員配置</t>
    <rPh sb="0" eb="2">
      <t>チンギン</t>
    </rPh>
    <rPh sb="2" eb="4">
      <t>コウジョウ</t>
    </rPh>
    <rPh sb="4" eb="6">
      <t>タッセイ</t>
    </rPh>
    <rPh sb="6" eb="9">
      <t>シドウイン</t>
    </rPh>
    <rPh sb="9" eb="11">
      <t>ハイチ</t>
    </rPh>
    <phoneticPr fontId="5"/>
  </si>
  <si>
    <t>就労継続A型利用者負担減免</t>
    <rPh sb="0" eb="2">
      <t>シュウロウ</t>
    </rPh>
    <rPh sb="2" eb="4">
      <t>ケイゾク</t>
    </rPh>
    <rPh sb="5" eb="6">
      <t>ガタ</t>
    </rPh>
    <rPh sb="6" eb="9">
      <t>リヨウシャ</t>
    </rPh>
    <rPh sb="9" eb="11">
      <t>フタン</t>
    </rPh>
    <rPh sb="11" eb="13">
      <t>ゲンメン</t>
    </rPh>
    <phoneticPr fontId="5"/>
  </si>
  <si>
    <t>　１．なし　　２．減額（　　　　円）　　３．免除</t>
    <rPh sb="9" eb="11">
      <t>ゲンガク</t>
    </rPh>
    <rPh sb="16" eb="17">
      <t>エン</t>
    </rPh>
    <rPh sb="22" eb="24">
      <t>メンジョ</t>
    </rPh>
    <phoneticPr fontId="5"/>
  </si>
  <si>
    <t>就労継続支援Ｂ型</t>
    <rPh sb="0" eb="2">
      <t>シュウロウ</t>
    </rPh>
    <rPh sb="2" eb="4">
      <t>ケイゾク</t>
    </rPh>
    <rPh sb="4" eb="6">
      <t>シエン</t>
    </rPh>
    <rPh sb="7" eb="8">
      <t>ガタ</t>
    </rPh>
    <phoneticPr fontId="5"/>
  </si>
  <si>
    <t>１．Ⅱ型(7.5:1)
２．Ⅲ型(10:1)
３．Ⅰ型(6:1)</t>
    <phoneticPr fontId="5"/>
  </si>
  <si>
    <t>平均工賃月額区分（※6）</t>
    <rPh sb="0" eb="2">
      <t>ヘイキン</t>
    </rPh>
    <rPh sb="2" eb="4">
      <t>コウチン</t>
    </rPh>
    <rPh sb="4" eb="6">
      <t>ゲツガク</t>
    </rPh>
    <rPh sb="6" eb="8">
      <t>クブン</t>
    </rPh>
    <phoneticPr fontId="5"/>
  </si>
  <si>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33"/>
  </si>
  <si>
    <t>目標工賃達成指導員配置</t>
    <rPh sb="0" eb="2">
      <t>モクヒョウ</t>
    </rPh>
    <rPh sb="2" eb="4">
      <t>コウチン</t>
    </rPh>
    <rPh sb="4" eb="6">
      <t>タッセイ</t>
    </rPh>
    <rPh sb="6" eb="9">
      <t>シドウイン</t>
    </rPh>
    <rPh sb="9" eb="11">
      <t>ハイチ</t>
    </rPh>
    <phoneticPr fontId="5"/>
  </si>
  <si>
    <t>目標工賃達成加算対象</t>
    <rPh sb="0" eb="2">
      <t>モクヒョウ</t>
    </rPh>
    <rPh sb="2" eb="4">
      <t>コウチン</t>
    </rPh>
    <rPh sb="4" eb="6">
      <t>タッセイ</t>
    </rPh>
    <rPh sb="6" eb="8">
      <t>カサン</t>
    </rPh>
    <rPh sb="8" eb="10">
      <t>タイショウ</t>
    </rPh>
    <phoneticPr fontId="33"/>
  </si>
  <si>
    <t>就労定着支援利用者数</t>
    <rPh sb="0" eb="2">
      <t>シュウロウ</t>
    </rPh>
    <rPh sb="2" eb="4">
      <t>テイチャク</t>
    </rPh>
    <rPh sb="4" eb="6">
      <t>シエン</t>
    </rPh>
    <rPh sb="6" eb="9">
      <t>リヨウシャ</t>
    </rPh>
    <rPh sb="9" eb="10">
      <t>スウ</t>
    </rPh>
    <phoneticPr fontId="5"/>
  </si>
  <si>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5"/>
  </si>
  <si>
    <t>就労定着率区分</t>
    <rPh sb="4" eb="5">
      <t>リツ</t>
    </rPh>
    <rPh sb="5" eb="7">
      <t>クブン</t>
    </rPh>
    <phoneticPr fontId="5"/>
  </si>
  <si>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33"/>
  </si>
  <si>
    <t>支援体制構築未実施</t>
    <rPh sb="0" eb="2">
      <t>シエン</t>
    </rPh>
    <rPh sb="2" eb="4">
      <t>タイセイ</t>
    </rPh>
    <rPh sb="4" eb="6">
      <t>コウチク</t>
    </rPh>
    <rPh sb="6" eb="7">
      <t>ミ</t>
    </rPh>
    <rPh sb="7" eb="9">
      <t>ジッシ</t>
    </rPh>
    <phoneticPr fontId="33"/>
  </si>
  <si>
    <t>就労定着実績</t>
    <phoneticPr fontId="5"/>
  </si>
  <si>
    <t>１．30:1未満
２．30:1以上</t>
    <phoneticPr fontId="5"/>
  </si>
  <si>
    <t>居住支援連携体制</t>
    <phoneticPr fontId="33"/>
  </si>
  <si>
    <t>ピアサポート体制</t>
    <phoneticPr fontId="33"/>
  </si>
  <si>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33"/>
  </si>
  <si>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5"/>
  </si>
  <si>
    <t>１．介護サービス包括型　２．外部サービス利用型　３．日中サービス支援型</t>
    <rPh sb="26" eb="28">
      <t>ニッチュウ</t>
    </rPh>
    <rPh sb="32" eb="34">
      <t>シエン</t>
    </rPh>
    <rPh sb="34" eb="35">
      <t>ガタ</t>
    </rPh>
    <phoneticPr fontId="5"/>
  </si>
  <si>
    <t>大規模住居（※7）</t>
    <rPh sb="0" eb="3">
      <t>ダイキボ</t>
    </rPh>
    <rPh sb="3" eb="5">
      <t>ジュウキョ</t>
    </rPh>
    <phoneticPr fontId="5"/>
  </si>
  <si>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5"/>
  </si>
  <si>
    <t>看護職員配置体制</t>
    <rPh sb="0" eb="2">
      <t>カンゴ</t>
    </rPh>
    <rPh sb="2" eb="4">
      <t>ショクイン</t>
    </rPh>
    <rPh sb="4" eb="6">
      <t>ハイチ</t>
    </rPh>
    <rPh sb="6" eb="8">
      <t>タイセイ</t>
    </rPh>
    <phoneticPr fontId="5"/>
  </si>
  <si>
    <t>夜間支援等体制加算Ⅰ加配職員体制</t>
    <phoneticPr fontId="33"/>
  </si>
  <si>
    <t>１．なし　　２．Ⅳ　　３．Ⅴ　　４．Ⅵ　　５．Ⅳ・Ⅴ
６．Ⅳ・Ⅵ　　７．Ⅴ・Ⅵ　　８．Ⅳ・Ⅴ・Ⅵ</t>
    <phoneticPr fontId="33"/>
  </si>
  <si>
    <t>夜勤職員加配体制</t>
    <rPh sb="0" eb="2">
      <t>ヤキン</t>
    </rPh>
    <rPh sb="2" eb="4">
      <t>ショクイン</t>
    </rPh>
    <rPh sb="4" eb="6">
      <t>カハイ</t>
    </rPh>
    <rPh sb="6" eb="8">
      <t>タイセイ</t>
    </rPh>
    <phoneticPr fontId="5"/>
  </si>
  <si>
    <t>重度障害者支援職員配置（※8）</t>
    <phoneticPr fontId="5"/>
  </si>
  <si>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5"/>
  </si>
  <si>
    <t>医療連携体制加算（Ⅶ）</t>
    <rPh sb="0" eb="2">
      <t>イリョウ</t>
    </rPh>
    <rPh sb="2" eb="4">
      <t>レンケイ</t>
    </rPh>
    <rPh sb="4" eb="6">
      <t>タイセイ</t>
    </rPh>
    <rPh sb="6" eb="8">
      <t>カサン</t>
    </rPh>
    <phoneticPr fontId="5"/>
  </si>
  <si>
    <t>医療的ケア対応支援体制</t>
    <rPh sb="9" eb="11">
      <t>タイセイ</t>
    </rPh>
    <phoneticPr fontId="33"/>
  </si>
  <si>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33"/>
  </si>
  <si>
    <t>　１．なし　　２．7.5:1　　３．12:1　　４．20:1　　５．30:1</t>
    <phoneticPr fontId="5"/>
  </si>
  <si>
    <t>地域相談支援</t>
    <rPh sb="0" eb="2">
      <t>チイキ</t>
    </rPh>
    <rPh sb="2" eb="4">
      <t>ソウダン</t>
    </rPh>
    <rPh sb="4" eb="6">
      <t>シエン</t>
    </rPh>
    <phoneticPr fontId="5"/>
  </si>
  <si>
    <t>地域移行支援</t>
    <rPh sb="0" eb="2">
      <t>チイキ</t>
    </rPh>
    <rPh sb="2" eb="4">
      <t>イコウ</t>
    </rPh>
    <rPh sb="4" eb="6">
      <t>シエン</t>
    </rPh>
    <phoneticPr fontId="5"/>
  </si>
  <si>
    <t>　１．Ⅱ　　２．Ⅲ　　３．Ⅰ</t>
    <phoneticPr fontId="5"/>
  </si>
  <si>
    <t>地域定着支援</t>
    <rPh sb="0" eb="2">
      <t>チイキ</t>
    </rPh>
    <rPh sb="2" eb="4">
      <t>テイチャク</t>
    </rPh>
    <rPh sb="4" eb="6">
      <t>シエン</t>
    </rPh>
    <phoneticPr fontId="5"/>
  </si>
  <si>
    <t>相談支援</t>
    <rPh sb="0" eb="2">
      <t>ソウダン</t>
    </rPh>
    <rPh sb="2" eb="4">
      <t>シエン</t>
    </rPh>
    <phoneticPr fontId="5"/>
  </si>
  <si>
    <t>計画相談支援</t>
    <rPh sb="0" eb="2">
      <t>ケイカク</t>
    </rPh>
    <rPh sb="2" eb="4">
      <t>ソウダン</t>
    </rPh>
    <rPh sb="4" eb="6">
      <t>シエン</t>
    </rPh>
    <phoneticPr fontId="5"/>
  </si>
  <si>
    <t>相談支援機能強化型体制</t>
    <phoneticPr fontId="5"/>
  </si>
  <si>
    <t>１．なし　２．Ⅱ　４．Ⅰ　５．Ⅲ　６．Ⅳ</t>
    <phoneticPr fontId="33"/>
  </si>
  <si>
    <t>行動障害支援体制</t>
    <phoneticPr fontId="5"/>
  </si>
  <si>
    <t>要医療児者支援体制</t>
    <phoneticPr fontId="5"/>
  </si>
  <si>
    <t>精神障害者支援体制</t>
    <rPh sb="0" eb="2">
      <t>セイシン</t>
    </rPh>
    <rPh sb="2" eb="5">
      <t>ショウガイシャ</t>
    </rPh>
    <rPh sb="5" eb="7">
      <t>シエン</t>
    </rPh>
    <rPh sb="7" eb="9">
      <t>タイセイ</t>
    </rPh>
    <phoneticPr fontId="5"/>
  </si>
  <si>
    <t>主任相談支援専門員配置</t>
    <rPh sb="0" eb="6">
      <t>シュニンソウダンシエン</t>
    </rPh>
    <rPh sb="6" eb="9">
      <t>センモンイン</t>
    </rPh>
    <rPh sb="9" eb="11">
      <t>ハイチ</t>
    </rPh>
    <phoneticPr fontId="33"/>
  </si>
  <si>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33"/>
  </si>
  <si>
    <t>高次脳機能障害支援体制</t>
    <rPh sb="0" eb="2">
      <t>コウジ</t>
    </rPh>
    <rPh sb="2" eb="3">
      <t>ノウ</t>
    </rPh>
    <rPh sb="3" eb="5">
      <t>キノウ</t>
    </rPh>
    <rPh sb="5" eb="7">
      <t>ショウガイ</t>
    </rPh>
    <rPh sb="7" eb="9">
      <t>シエン</t>
    </rPh>
    <rPh sb="9" eb="11">
      <t>タイセイ</t>
    </rPh>
    <phoneticPr fontId="33"/>
  </si>
  <si>
    <t>※１</t>
    <phoneticPr fontId="5"/>
  </si>
  <si>
    <t>※２</t>
    <phoneticPr fontId="5"/>
  </si>
  <si>
    <t>「人員配置区分」欄には、報酬算定上の区分を設定する。</t>
    <rPh sb="21" eb="23">
      <t>セッテイ</t>
    </rPh>
    <phoneticPr fontId="5"/>
  </si>
  <si>
    <t>※３</t>
    <phoneticPr fontId="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</si>
  <si>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5"/>
  </si>
  <si>
    <t>※４</t>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</si>
  <si>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</si>
  <si>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※５</t>
    <phoneticPr fontId="5"/>
  </si>
  <si>
    <t>「共生型サービス対象区分」欄が「２．該当」の場合に設定する。</t>
    <rPh sb="13" eb="14">
      <t>ラン</t>
    </rPh>
    <rPh sb="18" eb="20">
      <t>ガイトウ</t>
    </rPh>
    <rPh sb="22" eb="24">
      <t>バアイ</t>
    </rPh>
    <rPh sb="25" eb="27">
      <t>セッテイ</t>
    </rPh>
    <phoneticPr fontId="5"/>
  </si>
  <si>
    <t>※６</t>
    <phoneticPr fontId="5"/>
  </si>
  <si>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5"/>
  </si>
  <si>
    <t>※７</t>
    <phoneticPr fontId="5"/>
  </si>
  <si>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5"/>
  </si>
  <si>
    <t>※８</t>
    <phoneticPr fontId="5"/>
  </si>
  <si>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5"/>
  </si>
  <si>
    <t>※９</t>
    <phoneticPr fontId="5"/>
  </si>
  <si>
    <t>居宅介護について、「特定事業所（経過措置）」欄は、特定事業所が「２．Ⅰ」、「４．Ⅲ」、「５．Ⅳ」の場合に設定する。</t>
    <rPh sb="0" eb="2">
      <t>キョタク</t>
    </rPh>
    <rPh sb="2" eb="4">
      <t>カイゴ</t>
    </rPh>
    <phoneticPr fontId="33"/>
  </si>
  <si>
    <t>行動援護について、「特定事業所（経過措置）」欄は、特定事業所が「２．Ⅰ」、「３．Ⅱ」、「４．Ⅲ」、「５．Ⅳ」の場合に設定する。</t>
    <rPh sb="0" eb="2">
      <t>コウドウ</t>
    </rPh>
    <rPh sb="2" eb="4">
      <t>エンゴ</t>
    </rPh>
    <phoneticPr fontId="33"/>
  </si>
  <si>
    <t>※１０</t>
    <phoneticPr fontId="5"/>
  </si>
  <si>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33"/>
  </si>
  <si>
    <t>※１１</t>
    <phoneticPr fontId="5"/>
  </si>
  <si>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33"/>
  </si>
  <si>
    <t>※１２</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</si>
  <si>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33"/>
  </si>
  <si>
    <t>※１３</t>
    <phoneticPr fontId="5"/>
  </si>
  <si>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33"/>
  </si>
  <si>
    <t>※１４</t>
    <phoneticPr fontId="5"/>
  </si>
  <si>
    <t>「常勤看護職員等配置（看護職員常勤換算員数）」欄は、小数点以下を切り捨てた人数を設定する。</t>
    <rPh sb="23" eb="24">
      <t>ラン</t>
    </rPh>
    <rPh sb="26" eb="29">
      <t>ショウスウテン</t>
    </rPh>
    <rPh sb="37" eb="39">
      <t>ニンズウ</t>
    </rPh>
    <rPh sb="40" eb="42">
      <t>セッテイ</t>
    </rPh>
    <phoneticPr fontId="33"/>
  </si>
  <si>
    <t>※１５</t>
    <phoneticPr fontId="5"/>
  </si>
  <si>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33"/>
  </si>
  <si>
    <t>※１６</t>
    <phoneticPr fontId="5"/>
  </si>
  <si>
    <t>「福祉・介護職員等処遇改善加算対象」欄は、令和7年4月1日以降の場合、「６．Ⅴ」を設定しない。</t>
    <rPh sb="15" eb="17">
      <t>タイショウ</t>
    </rPh>
    <phoneticPr fontId="33"/>
  </si>
  <si>
    <t>※１７</t>
    <phoneticPr fontId="2"/>
  </si>
  <si>
    <t xml:space="preserve">「福祉・介護職員等処遇改善加算（Ⅴ）区分」欄は、福祉・介護職員等処遇改善加算対象が「６．Ⅴ」の場合に設定する。
</t>
    <rPh sb="38" eb="40">
      <t>タイショウ</t>
    </rPh>
    <phoneticPr fontId="33"/>
  </si>
  <si>
    <t>※１８</t>
    <phoneticPr fontId="2"/>
  </si>
  <si>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2"/>
  </si>
  <si>
    <t>※１９</t>
    <phoneticPr fontId="2"/>
  </si>
  <si>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2"/>
  </si>
  <si>
    <t>　　年　　月　　日</t>
    <rPh sb="2" eb="3">
      <t>ネン</t>
    </rPh>
    <rPh sb="5" eb="6">
      <t>ガツ</t>
    </rPh>
    <rPh sb="8" eb="9">
      <t>ニチ</t>
    </rPh>
    <phoneticPr fontId="5"/>
  </si>
  <si>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5"/>
  </si>
  <si>
    <t>１　法人・事業所の名称</t>
    <rPh sb="2" eb="4">
      <t>ホウジン</t>
    </rPh>
    <rPh sb="5" eb="8">
      <t>ジギョウショ</t>
    </rPh>
    <rPh sb="9" eb="11">
      <t>メイショウ</t>
    </rPh>
    <phoneticPr fontId="5"/>
  </si>
  <si>
    <t>２　異動区分</t>
    <rPh sb="2" eb="4">
      <t>イドウ</t>
    </rPh>
    <rPh sb="4" eb="6">
      <t>クブン</t>
    </rPh>
    <phoneticPr fontId="5"/>
  </si>
  <si>
    <t>１　新規　　　　　　　　　２　変更　　　　　　　　　　３　終了</t>
    <rPh sb="2" eb="4">
      <t>シンキ</t>
    </rPh>
    <rPh sb="15" eb="17">
      <t>ヘンコウ</t>
    </rPh>
    <rPh sb="29" eb="31">
      <t>シュウリョウ</t>
    </rPh>
    <phoneticPr fontId="5"/>
  </si>
  <si>
    <t>３　サービス種別</t>
    <rPh sb="6" eb="8">
      <t>シュベツ</t>
    </rPh>
    <phoneticPr fontId="5"/>
  </si>
  <si>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5"/>
  </si>
  <si>
    <t>４　申請する加算区分</t>
    <rPh sb="2" eb="4">
      <t>シンセイ</t>
    </rPh>
    <rPh sb="6" eb="8">
      <t>カサン</t>
    </rPh>
    <rPh sb="8" eb="10">
      <t>クブン</t>
    </rPh>
    <phoneticPr fontId="5"/>
  </si>
  <si>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5"/>
  </si>
  <si>
    <t>５　利用者数</t>
    <rPh sb="2" eb="5">
      <t>リヨウシャ</t>
    </rPh>
    <rPh sb="5" eb="6">
      <t>スウ</t>
    </rPh>
    <phoneticPr fontId="5"/>
  </si>
  <si>
    <t>前年度の利用者数の
平均値</t>
    <rPh sb="0" eb="3">
      <t>ゼンネンド</t>
    </rPh>
    <rPh sb="4" eb="7">
      <t>リヨウシャ</t>
    </rPh>
    <rPh sb="7" eb="8">
      <t>スウ</t>
    </rPh>
    <rPh sb="10" eb="12">
      <t>ヘイキン</t>
    </rPh>
    <rPh sb="12" eb="13">
      <t>チ</t>
    </rPh>
    <phoneticPr fontId="5"/>
  </si>
  <si>
    <t>人</t>
    <rPh sb="0" eb="1">
      <t>ニン</t>
    </rPh>
    <phoneticPr fontId="5"/>
  </si>
  <si>
    <t>※　新設の場合は推定値</t>
    <rPh sb="2" eb="4">
      <t>シンセツ</t>
    </rPh>
    <rPh sb="5" eb="7">
      <t>バアイ</t>
    </rPh>
    <rPh sb="8" eb="11">
      <t>スイテイチ</t>
    </rPh>
    <phoneticPr fontId="5"/>
  </si>
  <si>
    <t>６　人員体制</t>
    <rPh sb="2" eb="4">
      <t>ジンイン</t>
    </rPh>
    <rPh sb="4" eb="6">
      <t>タイセイ</t>
    </rPh>
    <phoneticPr fontId="5"/>
  </si>
  <si>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5"/>
  </si>
  <si>
    <t>７　人員配置の状況</t>
    <rPh sb="2" eb="4">
      <t>ジンイン</t>
    </rPh>
    <rPh sb="4" eb="6">
      <t>ハイチ</t>
    </rPh>
    <rPh sb="7" eb="9">
      <t>ジョウキョウ</t>
    </rPh>
    <phoneticPr fontId="5"/>
  </si>
  <si>
    <t>○基準上置くべき従業者数</t>
    <phoneticPr fontId="33"/>
  </si>
  <si>
    <t>世話人</t>
    <rPh sb="0" eb="3">
      <t>セワニン</t>
    </rPh>
    <phoneticPr fontId="5"/>
  </si>
  <si>
    <t>生活支援員</t>
    <rPh sb="0" eb="2">
      <t>セイカツ</t>
    </rPh>
    <rPh sb="2" eb="5">
      <t>シエンイン</t>
    </rPh>
    <phoneticPr fontId="5"/>
  </si>
  <si>
    <t>合計（a）</t>
    <rPh sb="0" eb="2">
      <t>ゴウケイ</t>
    </rPh>
    <phoneticPr fontId="5"/>
  </si>
  <si>
    <t>人数</t>
    <rPh sb="0" eb="2">
      <t>ニンズウ</t>
    </rPh>
    <phoneticPr fontId="33"/>
  </si>
  <si>
    <t>勤務延べ
時間数</t>
    <rPh sb="0" eb="3">
      <t>キンムノ</t>
    </rPh>
    <rPh sb="5" eb="8">
      <t>ジカンスウ</t>
    </rPh>
    <phoneticPr fontId="33"/>
  </si>
  <si>
    <t>時間</t>
    <rPh sb="0" eb="2">
      <t>ジカン</t>
    </rPh>
    <phoneticPr fontId="5"/>
  </si>
  <si>
    <t>○人員配置体制加算の算定において必要な加配数</t>
    <rPh sb="16" eb="18">
      <t>ヒツヨウ</t>
    </rPh>
    <phoneticPr fontId="33"/>
  </si>
  <si>
    <t>世話人等（ｂ）</t>
    <rPh sb="0" eb="3">
      <t>セワニン</t>
    </rPh>
    <rPh sb="3" eb="4">
      <t>ナド</t>
    </rPh>
    <phoneticPr fontId="5"/>
  </si>
  <si>
    <t>調整数（c）</t>
    <rPh sb="0" eb="2">
      <t>チョウセイ</t>
    </rPh>
    <rPh sb="2" eb="3">
      <t>スウ</t>
    </rPh>
    <phoneticPr fontId="5"/>
  </si>
  <si>
    <t>○人員配置体制加算の算定において必要な特定従業者数の合計( a ＋ b ＋ c )</t>
    <rPh sb="16" eb="18">
      <t>ヒツヨウ</t>
    </rPh>
    <rPh sb="19" eb="24">
      <t>トクテイジュウギョウシャ</t>
    </rPh>
    <rPh sb="24" eb="25">
      <t>スウ</t>
    </rPh>
    <rPh sb="26" eb="28">
      <t>ゴウケイ</t>
    </rPh>
    <phoneticPr fontId="33"/>
  </si>
  <si>
    <t>世話人等</t>
    <rPh sb="0" eb="3">
      <t>セワニン</t>
    </rPh>
    <rPh sb="3" eb="4">
      <t>ナド</t>
    </rPh>
    <phoneticPr fontId="5"/>
  </si>
  <si>
    <t>○実際の特定従業者数</t>
    <rPh sb="1" eb="3">
      <t>ジッサイ</t>
    </rPh>
    <rPh sb="4" eb="6">
      <t>トクテイ</t>
    </rPh>
    <rPh sb="6" eb="9">
      <t>ジュウギョウシャ</t>
    </rPh>
    <rPh sb="9" eb="10">
      <t>スウ</t>
    </rPh>
    <phoneticPr fontId="33"/>
  </si>
  <si>
    <t>世話人等</t>
    <rPh sb="0" eb="3">
      <t>セワニン</t>
    </rPh>
    <rPh sb="3" eb="4">
      <t>トウ</t>
    </rPh>
    <phoneticPr fontId="5"/>
  </si>
  <si>
    <t>合計</t>
    <rPh sb="0" eb="2">
      <t>ゴウケイ</t>
    </rPh>
    <phoneticPr fontId="5"/>
  </si>
  <si>
    <t>※当該事業所における基準上置くべき従業者＋加配している特定従業者数</t>
    <phoneticPr fontId="5"/>
  </si>
  <si>
    <t>人員配置体制加算　算定の可否</t>
    <rPh sb="0" eb="2">
      <t>ジンイン</t>
    </rPh>
    <rPh sb="2" eb="4">
      <t>ハイチ</t>
    </rPh>
    <rPh sb="4" eb="6">
      <t>タイセイ</t>
    </rPh>
    <rPh sb="6" eb="8">
      <t>カサン</t>
    </rPh>
    <rPh sb="9" eb="11">
      <t>サンテイ</t>
    </rPh>
    <rPh sb="12" eb="14">
      <t>カヒ</t>
    </rPh>
    <phoneticPr fontId="5"/>
  </si>
  <si>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5"/>
  </si>
  <si>
    <t>○</t>
    <phoneticPr fontId="5"/>
  </si>
  <si>
    <t>法人・事業所名</t>
    <rPh sb="0" eb="2">
      <t>ホウジン</t>
    </rPh>
    <rPh sb="3" eb="6">
      <t>ジギョウショ</t>
    </rPh>
    <rPh sb="6" eb="7">
      <t>メイ</t>
    </rPh>
    <phoneticPr fontId="50"/>
  </si>
  <si>
    <t>事業所番号</t>
    <rPh sb="0" eb="3">
      <t>ジギョウショ</t>
    </rPh>
    <rPh sb="3" eb="5">
      <t>バンゴウ</t>
    </rPh>
    <phoneticPr fontId="50"/>
  </si>
  <si>
    <t>定員</t>
    <rPh sb="0" eb="2">
      <t>テイイン</t>
    </rPh>
    <phoneticPr fontId="50"/>
  </si>
  <si>
    <t>１　サービス類型</t>
    <rPh sb="6" eb="8">
      <t>ルイケイ</t>
    </rPh>
    <phoneticPr fontId="5"/>
  </si>
  <si>
    <t>３　利用者数</t>
    <rPh sb="2" eb="5">
      <t>リヨウシャ</t>
    </rPh>
    <rPh sb="5" eb="6">
      <t>スウ</t>
    </rPh>
    <phoneticPr fontId="5"/>
  </si>
  <si>
    <t>介護サービス包括型事業所</t>
    <rPh sb="0" eb="2">
      <t>カイゴ</t>
    </rPh>
    <rPh sb="9" eb="11">
      <t>ジギョウ</t>
    </rPh>
    <rPh sb="11" eb="12">
      <t>ショ</t>
    </rPh>
    <phoneticPr fontId="5"/>
  </si>
  <si>
    <t>区分１以下</t>
    <rPh sb="0" eb="2">
      <t>クブン</t>
    </rPh>
    <rPh sb="3" eb="5">
      <t>イカ</t>
    </rPh>
    <phoneticPr fontId="5"/>
  </si>
  <si>
    <t>区分２</t>
    <rPh sb="0" eb="2">
      <t>クブン</t>
    </rPh>
    <phoneticPr fontId="5"/>
  </si>
  <si>
    <t>区分３</t>
    <rPh sb="0" eb="2">
      <t>クブン</t>
    </rPh>
    <phoneticPr fontId="5"/>
  </si>
  <si>
    <t>区分４</t>
    <rPh sb="0" eb="2">
      <t>クブン</t>
    </rPh>
    <phoneticPr fontId="5"/>
  </si>
  <si>
    <t>区分５</t>
    <rPh sb="0" eb="2">
      <t>クブン</t>
    </rPh>
    <phoneticPr fontId="5"/>
  </si>
  <si>
    <t>区分６</t>
    <rPh sb="0" eb="2">
      <t>クブン</t>
    </rPh>
    <phoneticPr fontId="5"/>
  </si>
  <si>
    <t>計</t>
    <rPh sb="0" eb="1">
      <t>ケイ</t>
    </rPh>
    <phoneticPr fontId="5"/>
  </si>
  <si>
    <t>外部サービス利用型事業所</t>
    <rPh sb="0" eb="2">
      <t>ガイブ</t>
    </rPh>
    <rPh sb="6" eb="9">
      <t>リヨウガタ</t>
    </rPh>
    <rPh sb="9" eb="11">
      <t>ジギョウ</t>
    </rPh>
    <rPh sb="11" eb="12">
      <t>ショ</t>
    </rPh>
    <phoneticPr fontId="5"/>
  </si>
  <si>
    <t>利用者数（平均）</t>
    <rPh sb="0" eb="3">
      <t>リヨウシャ</t>
    </rPh>
    <rPh sb="3" eb="4">
      <t>スウ</t>
    </rPh>
    <rPh sb="5" eb="7">
      <t>ヘイキン</t>
    </rPh>
    <phoneticPr fontId="55"/>
  </si>
  <si>
    <t>日中サービス支援型事業所</t>
    <rPh sb="0" eb="2">
      <t>ニッチュウ</t>
    </rPh>
    <rPh sb="6" eb="8">
      <t>シエン</t>
    </rPh>
    <rPh sb="8" eb="9">
      <t>ガタ</t>
    </rPh>
    <rPh sb="9" eb="11">
      <t>ジギョウ</t>
    </rPh>
    <rPh sb="11" eb="12">
      <t>ショ</t>
    </rPh>
    <phoneticPr fontId="5"/>
  </si>
  <si>
    <t>個人居宅介護利用者（再掲）</t>
    <phoneticPr fontId="55"/>
  </si>
  <si>
    <t>定員増人数</t>
    <rPh sb="0" eb="2">
      <t>テイイン</t>
    </rPh>
    <rPh sb="2" eb="3">
      <t>ゾウ</t>
    </rPh>
    <rPh sb="3" eb="5">
      <t>ニンズウ</t>
    </rPh>
    <phoneticPr fontId="5"/>
  </si>
  <si>
    <t>２　運営状況</t>
    <rPh sb="2" eb="4">
      <t>ウンエイ</t>
    </rPh>
    <rPh sb="4" eb="6">
      <t>ジョウキョウ</t>
    </rPh>
    <phoneticPr fontId="50"/>
  </si>
  <si>
    <t>４　基準上置くべき従業者数</t>
    <rPh sb="2" eb="4">
      <t>キジュン</t>
    </rPh>
    <rPh sb="4" eb="5">
      <t>ジョウ</t>
    </rPh>
    <rPh sb="5" eb="6">
      <t>オ</t>
    </rPh>
    <rPh sb="9" eb="12">
      <t>ジュウギョウシャ</t>
    </rPh>
    <rPh sb="12" eb="13">
      <t>スウ</t>
    </rPh>
    <phoneticPr fontId="5"/>
  </si>
  <si>
    <t>５　当該事業所における基準上置くべき従業者数</t>
    <rPh sb="2" eb="4">
      <t>トウガイ</t>
    </rPh>
    <rPh sb="4" eb="7">
      <t>ジギョウショ</t>
    </rPh>
    <phoneticPr fontId="5"/>
  </si>
  <si>
    <t>６　加配している特定従業者数</t>
    <rPh sb="2" eb="4">
      <t>カハイ</t>
    </rPh>
    <rPh sb="8" eb="10">
      <t>トクテイ</t>
    </rPh>
    <rPh sb="10" eb="13">
      <t>ジュウギョウシャ</t>
    </rPh>
    <rPh sb="13" eb="14">
      <t>スウ</t>
    </rPh>
    <phoneticPr fontId="5"/>
  </si>
  <si>
    <t>①新設又は増改築等の時点から６か月未満</t>
    <phoneticPr fontId="5"/>
  </si>
  <si>
    <t>常勤換算数</t>
    <rPh sb="0" eb="4">
      <t>ジョウキンカンサン</t>
    </rPh>
    <rPh sb="4" eb="5">
      <t>スウ</t>
    </rPh>
    <phoneticPr fontId="5"/>
  </si>
  <si>
    <t>特定従業者用の勤務延べ時間数</t>
    <rPh sb="0" eb="2">
      <t>トクテイ</t>
    </rPh>
    <rPh sb="2" eb="5">
      <t>ジュウギョウシャ</t>
    </rPh>
    <rPh sb="5" eb="6">
      <t>ヨウ</t>
    </rPh>
    <rPh sb="7" eb="9">
      <t>キンム</t>
    </rPh>
    <phoneticPr fontId="5"/>
  </si>
  <si>
    <t>特定従業者数換算数</t>
    <rPh sb="0" eb="5">
      <t>トクテイジュウギョウシャ</t>
    </rPh>
    <rPh sb="5" eb="6">
      <t>スウ</t>
    </rPh>
    <rPh sb="6" eb="9">
      <t>カンサンスウ</t>
    </rPh>
    <phoneticPr fontId="5"/>
  </si>
  <si>
    <t>②新設又は増改築等の時点から６か月以上１年未満</t>
    <phoneticPr fontId="5"/>
  </si>
  <si>
    <t>常勤換算に
よる人数</t>
    <rPh sb="0" eb="2">
      <t>ジョウキン</t>
    </rPh>
    <rPh sb="2" eb="4">
      <t>カンサン</t>
    </rPh>
    <rPh sb="8" eb="10">
      <t>ニンズウ</t>
    </rPh>
    <phoneticPr fontId="5"/>
  </si>
  <si>
    <t>勤務延べ
時間</t>
    <rPh sb="0" eb="3">
      <t>キンムノ</t>
    </rPh>
    <rPh sb="5" eb="7">
      <t>ジカン</t>
    </rPh>
    <phoneticPr fontId="5"/>
  </si>
  <si>
    <t>特定従業者数換算による人数</t>
    <rPh sb="0" eb="6">
      <t>トクテイジュウギョウシャスウ</t>
    </rPh>
    <rPh sb="6" eb="8">
      <t>カンサン</t>
    </rPh>
    <rPh sb="11" eb="13">
      <t>ニンズウ</t>
    </rPh>
    <phoneticPr fontId="5"/>
  </si>
  <si>
    <t>勤務延べ
時間数</t>
    <rPh sb="0" eb="3">
      <t>キンムノ</t>
    </rPh>
    <rPh sb="5" eb="8">
      <t>ジカンスウ</t>
    </rPh>
    <phoneticPr fontId="5"/>
  </si>
  <si>
    <t>③新設又は増改築等の時点から１年以上</t>
    <phoneticPr fontId="5"/>
  </si>
  <si>
    <t>世話人６：１</t>
    <phoneticPr fontId="5"/>
  </si>
  <si>
    <t>世話人等</t>
    <rPh sb="3" eb="4">
      <t>ナド</t>
    </rPh>
    <phoneticPr fontId="5"/>
  </si>
  <si>
    <t>世話人５：１</t>
    <phoneticPr fontId="5"/>
  </si>
  <si>
    <t>生活支援員</t>
    <rPh sb="0" eb="2">
      <t>セイカツ</t>
    </rPh>
    <rPh sb="2" eb="4">
      <t>シエン</t>
    </rPh>
    <rPh sb="4" eb="5">
      <t>イン</t>
    </rPh>
    <phoneticPr fontId="5"/>
  </si>
  <si>
    <t>７　人員配置体制加算の算定における必要加配数</t>
    <rPh sb="2" eb="10">
      <t>ジンインハイチタイセイカサン</t>
    </rPh>
    <rPh sb="11" eb="13">
      <t>サンテイ</t>
    </rPh>
    <rPh sb="17" eb="19">
      <t>ヒツヨウ</t>
    </rPh>
    <rPh sb="19" eb="21">
      <t>カハイ</t>
    </rPh>
    <rPh sb="21" eb="22">
      <t>スウ</t>
    </rPh>
    <phoneticPr fontId="5"/>
  </si>
  <si>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5"/>
  </si>
  <si>
    <t>調整数：</t>
    <rPh sb="0" eb="2">
      <t>チョウセイ</t>
    </rPh>
    <rPh sb="2" eb="3">
      <t>スウ</t>
    </rPh>
    <phoneticPr fontId="5"/>
  </si>
  <si>
    <t>介護包括サービス型・外部サービス利用型</t>
    <rPh sb="0" eb="4">
      <t>カイゴホウカツ</t>
    </rPh>
    <rPh sb="8" eb="9">
      <t>ガタ</t>
    </rPh>
    <rPh sb="10" eb="12">
      <t>ガイブ</t>
    </rPh>
    <rPh sb="16" eb="19">
      <t>リヨウガタ</t>
    </rPh>
    <phoneticPr fontId="5"/>
  </si>
  <si>
    <t>日中サービス支援型</t>
    <rPh sb="0" eb="2">
      <t>ニッチュウ</t>
    </rPh>
    <rPh sb="6" eb="9">
      <t>シエンガタ</t>
    </rPh>
    <phoneticPr fontId="5"/>
  </si>
  <si>
    <t>12:1の場合</t>
    <rPh sb="5" eb="7">
      <t>バアイ</t>
    </rPh>
    <phoneticPr fontId="5"/>
  </si>
  <si>
    <t>特定従業者数</t>
    <rPh sb="0" eb="5">
      <t>トクテイジュウギョウシャ</t>
    </rPh>
    <rPh sb="5" eb="6">
      <t>スウ</t>
    </rPh>
    <phoneticPr fontId="5"/>
  </si>
  <si>
    <t>勤務延べ時間</t>
    <rPh sb="0" eb="3">
      <t>キンムノ</t>
    </rPh>
    <rPh sb="4" eb="6">
      <t>ジカン</t>
    </rPh>
    <phoneticPr fontId="5"/>
  </si>
  <si>
    <t>30:1の場合</t>
    <rPh sb="5" eb="7">
      <t>バアイ</t>
    </rPh>
    <phoneticPr fontId="5"/>
  </si>
  <si>
    <t>7.5:1の場合</t>
    <rPh sb="6" eb="8">
      <t>バアイ</t>
    </rPh>
    <phoneticPr fontId="5"/>
  </si>
  <si>
    <t>20:1の場合</t>
    <rPh sb="5" eb="7">
      <t>バアイ</t>
    </rPh>
    <phoneticPr fontId="5"/>
  </si>
  <si>
    <t>不足加配数</t>
    <rPh sb="0" eb="2">
      <t>フソク</t>
    </rPh>
    <rPh sb="2" eb="4">
      <t>カハイ</t>
    </rPh>
    <rPh sb="4" eb="5">
      <t>スウ</t>
    </rPh>
    <phoneticPr fontId="5"/>
  </si>
  <si>
    <t>不足調整数</t>
    <rPh sb="0" eb="2">
      <t>フソク</t>
    </rPh>
    <rPh sb="2" eb="4">
      <t>チョウセイ</t>
    </rPh>
    <rPh sb="4" eb="5">
      <t>スウ</t>
    </rPh>
    <phoneticPr fontId="5"/>
  </si>
  <si>
    <t>加配状況</t>
    <rPh sb="0" eb="2">
      <t>カハイ</t>
    </rPh>
    <rPh sb="2" eb="4">
      <t>ジョウキョウ</t>
    </rPh>
    <phoneticPr fontId="5"/>
  </si>
  <si>
    <t>算定要件に対しての加配状況</t>
    <rPh sb="0" eb="4">
      <t>サンテイヨウケン</t>
    </rPh>
    <rPh sb="5" eb="6">
      <t>タイ</t>
    </rPh>
    <rPh sb="9" eb="11">
      <t>カハイ</t>
    </rPh>
    <rPh sb="11" eb="13">
      <t>ジョウキョウ</t>
    </rPh>
    <phoneticPr fontId="5"/>
  </si>
  <si>
    <t>算定要件に対しての加配状況</t>
    <phoneticPr fontId="5"/>
  </si>
  <si>
    <t>12:1</t>
    <phoneticPr fontId="5"/>
  </si>
  <si>
    <t>30:1</t>
    <phoneticPr fontId="5"/>
  </si>
  <si>
    <t>7.5:1</t>
    <phoneticPr fontId="5"/>
  </si>
  <si>
    <t>20:1</t>
    <phoneticPr fontId="5"/>
  </si>
  <si>
    <t>従業者の勤務体制一覧表</t>
    <phoneticPr fontId="55"/>
  </si>
  <si>
    <t>職種</t>
    <rPh sb="0" eb="2">
      <t>ショクシュ</t>
    </rPh>
    <phoneticPr fontId="5"/>
  </si>
  <si>
    <t>勤務形態</t>
    <rPh sb="0" eb="2">
      <t>キンム</t>
    </rPh>
    <rPh sb="2" eb="4">
      <t>ケイタイ</t>
    </rPh>
    <phoneticPr fontId="5"/>
  </si>
  <si>
    <t>氏名</t>
    <rPh sb="0" eb="2">
      <t>シメイ</t>
    </rPh>
    <phoneticPr fontId="5"/>
  </si>
  <si>
    <t>第１週</t>
    <rPh sb="0" eb="1">
      <t>ダイ</t>
    </rPh>
    <rPh sb="2" eb="3">
      <t>シュウ</t>
    </rPh>
    <phoneticPr fontId="5"/>
  </si>
  <si>
    <t>第２週</t>
    <rPh sb="0" eb="1">
      <t>ダイ</t>
    </rPh>
    <rPh sb="2" eb="3">
      <t>シュウ</t>
    </rPh>
    <phoneticPr fontId="5"/>
  </si>
  <si>
    <t>第３週</t>
    <rPh sb="0" eb="1">
      <t>ダイ</t>
    </rPh>
    <rPh sb="2" eb="3">
      <t>シュウ</t>
    </rPh>
    <phoneticPr fontId="5"/>
  </si>
  <si>
    <t>第４週</t>
    <rPh sb="0" eb="1">
      <t>ダイ</t>
    </rPh>
    <rPh sb="2" eb="3">
      <t>シュウ</t>
    </rPh>
    <phoneticPr fontId="5"/>
  </si>
  <si>
    <t>4週の合計</t>
    <rPh sb="1" eb="2">
      <t>シュウ</t>
    </rPh>
    <rPh sb="3" eb="5">
      <t>ゴウケイ</t>
    </rPh>
    <phoneticPr fontId="5"/>
  </si>
  <si>
    <t>週平均の勤務時間</t>
    <rPh sb="0" eb="3">
      <t>シュウヘイキン</t>
    </rPh>
    <rPh sb="4" eb="6">
      <t>キンム</t>
    </rPh>
    <rPh sb="6" eb="8">
      <t>ジカン</t>
    </rPh>
    <phoneticPr fontId="5"/>
  </si>
  <si>
    <t>常勤換算後の人数</t>
    <rPh sb="0" eb="2">
      <t>ジョウキン</t>
    </rPh>
    <rPh sb="2" eb="4">
      <t>カンザン</t>
    </rPh>
    <rPh sb="4" eb="5">
      <t>ゴ</t>
    </rPh>
    <rPh sb="6" eb="8">
      <t>ニンズウ</t>
    </rPh>
    <phoneticPr fontId="5"/>
  </si>
  <si>
    <t>特定従業者換算後の人数</t>
    <rPh sb="0" eb="2">
      <t>トクテイ</t>
    </rPh>
    <rPh sb="2" eb="5">
      <t>ジュウギョウシャ</t>
    </rPh>
    <rPh sb="5" eb="7">
      <t>カンザン</t>
    </rPh>
    <rPh sb="7" eb="8">
      <t>ゴ</t>
    </rPh>
    <rPh sb="9" eb="11">
      <t>ニンズウ</t>
    </rPh>
    <phoneticPr fontId="5"/>
  </si>
  <si>
    <t>兼務先</t>
    <rPh sb="0" eb="2">
      <t>ケンム</t>
    </rPh>
    <rPh sb="2" eb="3">
      <t>サキ</t>
    </rPh>
    <phoneticPr fontId="55"/>
  </si>
  <si>
    <t>月</t>
    <rPh sb="0" eb="1">
      <t>ゲツ</t>
    </rPh>
    <phoneticPr fontId="5"/>
  </si>
  <si>
    <t>火</t>
    <rPh sb="0" eb="1">
      <t>カ</t>
    </rPh>
    <phoneticPr fontId="5"/>
  </si>
  <si>
    <t>水</t>
    <rPh sb="0" eb="1">
      <t>スイ</t>
    </rPh>
    <phoneticPr fontId="5"/>
  </si>
  <si>
    <t>木</t>
    <rPh sb="0" eb="1">
      <t>モク</t>
    </rPh>
    <phoneticPr fontId="5"/>
  </si>
  <si>
    <t>金</t>
    <rPh sb="0" eb="1">
      <t>キン</t>
    </rPh>
    <phoneticPr fontId="5"/>
  </si>
  <si>
    <t>土</t>
    <rPh sb="0" eb="1">
      <t>ド</t>
    </rPh>
    <phoneticPr fontId="5"/>
  </si>
  <si>
    <t>夜間及び深夜の時間帯以外の時間帯</t>
    <rPh sb="10" eb="12">
      <t>イガイ</t>
    </rPh>
    <rPh sb="13" eb="15">
      <t>ジカン</t>
    </rPh>
    <rPh sb="15" eb="16">
      <t>タイ</t>
    </rPh>
    <phoneticPr fontId="55"/>
  </si>
  <si>
    <t>サービス管理
責任者</t>
    <phoneticPr fontId="5"/>
  </si>
  <si>
    <t>世話人・生活支援員の合計</t>
    <rPh sb="0" eb="3">
      <t>セワニン</t>
    </rPh>
    <rPh sb="4" eb="6">
      <t>セイカツ</t>
    </rPh>
    <rPh sb="6" eb="9">
      <t>シエンイン</t>
    </rPh>
    <rPh sb="10" eb="12">
      <t>ゴウケイ</t>
    </rPh>
    <phoneticPr fontId="5"/>
  </si>
  <si>
    <t>総合計</t>
    <rPh sb="0" eb="1">
      <t>ソウ</t>
    </rPh>
    <rPh sb="1" eb="3">
      <t>ゴウケイ</t>
    </rPh>
    <phoneticPr fontId="5"/>
  </si>
  <si>
    <t>1週間に当該事業所における常勤職員の勤務すべき時間数（就業規則上に定める時間数）</t>
    <phoneticPr fontId="55"/>
  </si>
  <si>
    <t>加配する特定従業者（世話人等）の勤務体制一覧表</t>
    <rPh sb="0" eb="2">
      <t>カハイ</t>
    </rPh>
    <rPh sb="4" eb="6">
      <t>トクテイ</t>
    </rPh>
    <rPh sb="6" eb="9">
      <t>ジュウギョウシャ</t>
    </rPh>
    <rPh sb="10" eb="12">
      <t>セワ</t>
    </rPh>
    <rPh sb="12" eb="14">
      <t>ニンナド</t>
    </rPh>
    <phoneticPr fontId="55"/>
  </si>
  <si>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5"/>
  </si>
  <si>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5"/>
  </si>
  <si>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5"/>
  </si>
  <si>
    <t>管理者</t>
    <rPh sb="0" eb="3">
      <t>カンリシャ</t>
    </rPh>
    <phoneticPr fontId="5"/>
  </si>
  <si>
    <t>サービス管理責任者</t>
    <rPh sb="4" eb="6">
      <t>カンリ</t>
    </rPh>
    <rPh sb="6" eb="9">
      <t>セキニンシャ</t>
    </rPh>
    <phoneticPr fontId="5"/>
  </si>
  <si>
    <t>世話人A</t>
    <rPh sb="0" eb="2">
      <t>セワ</t>
    </rPh>
    <rPh sb="2" eb="3">
      <t>ニン</t>
    </rPh>
    <phoneticPr fontId="55"/>
  </si>
  <si>
    <t>世話人B</t>
    <rPh sb="0" eb="2">
      <t>セワ</t>
    </rPh>
    <rPh sb="2" eb="3">
      <t>ニン</t>
    </rPh>
    <phoneticPr fontId="55"/>
  </si>
  <si>
    <t>世話人C</t>
    <rPh sb="0" eb="2">
      <t>セワ</t>
    </rPh>
    <rPh sb="2" eb="3">
      <t>ニン</t>
    </rPh>
    <phoneticPr fontId="55"/>
  </si>
  <si>
    <t>世話人D</t>
    <rPh sb="0" eb="2">
      <t>セワ</t>
    </rPh>
    <rPh sb="2" eb="3">
      <t>ニン</t>
    </rPh>
    <phoneticPr fontId="55"/>
  </si>
  <si>
    <t>世話人E</t>
    <rPh sb="0" eb="2">
      <t>セワ</t>
    </rPh>
    <rPh sb="2" eb="3">
      <t>ニン</t>
    </rPh>
    <phoneticPr fontId="55"/>
  </si>
  <si>
    <t>生活支援員A</t>
    <rPh sb="0" eb="2">
      <t>セイカツ</t>
    </rPh>
    <rPh sb="2" eb="4">
      <t>シエン</t>
    </rPh>
    <rPh sb="4" eb="5">
      <t>イン</t>
    </rPh>
    <phoneticPr fontId="55"/>
  </si>
  <si>
    <t>生活支援員B</t>
    <rPh sb="0" eb="2">
      <t>セイカツ</t>
    </rPh>
    <rPh sb="2" eb="4">
      <t>シエン</t>
    </rPh>
    <rPh sb="4" eb="5">
      <t>イン</t>
    </rPh>
    <phoneticPr fontId="55"/>
  </si>
  <si>
    <t>生活支援員C</t>
    <rPh sb="0" eb="2">
      <t>セイカツ</t>
    </rPh>
    <rPh sb="2" eb="4">
      <t>シエン</t>
    </rPh>
    <rPh sb="4" eb="5">
      <t>イン</t>
    </rPh>
    <phoneticPr fontId="55"/>
  </si>
  <si>
    <t>生活支援員D</t>
    <rPh sb="0" eb="2">
      <t>セイカツ</t>
    </rPh>
    <rPh sb="2" eb="4">
      <t>シエン</t>
    </rPh>
    <rPh sb="4" eb="5">
      <t>イン</t>
    </rPh>
    <phoneticPr fontId="55"/>
  </si>
  <si>
    <t>生活支援員E</t>
    <rPh sb="0" eb="2">
      <t>セイカツ</t>
    </rPh>
    <rPh sb="2" eb="4">
      <t>シエン</t>
    </rPh>
    <rPh sb="4" eb="5">
      <t>イン</t>
    </rPh>
    <phoneticPr fontId="55"/>
  </si>
  <si>
    <t>世話人A</t>
    <rPh sb="0" eb="3">
      <t>セワニン</t>
    </rPh>
    <phoneticPr fontId="55"/>
  </si>
  <si>
    <t>（参考表）</t>
    <rPh sb="3" eb="4">
      <t>ヒョウ</t>
    </rPh>
    <phoneticPr fontId="5"/>
  </si>
  <si>
    <t>令和</t>
    <rPh sb="0" eb="2">
      <t>レイワ</t>
    </rPh>
    <phoneticPr fontId="50"/>
  </si>
  <si>
    <t>年</t>
    <rPh sb="0" eb="1">
      <t>ネン</t>
    </rPh>
    <phoneticPr fontId="50"/>
  </si>
  <si>
    <t>月</t>
    <rPh sb="0" eb="1">
      <t>ツキ</t>
    </rPh>
    <phoneticPr fontId="50"/>
  </si>
  <si>
    <t>日</t>
    <rPh sb="0" eb="1">
      <t>ニチ</t>
    </rPh>
    <phoneticPr fontId="50"/>
  </si>
  <si>
    <t>１　事業者名等</t>
    <rPh sb="2" eb="5">
      <t>ジギョウシャ</t>
    </rPh>
    <rPh sb="5" eb="6">
      <t>メイ</t>
    </rPh>
    <rPh sb="6" eb="7">
      <t>トウ</t>
    </rPh>
    <phoneticPr fontId="50"/>
  </si>
  <si>
    <t>２　事業所類型</t>
    <rPh sb="2" eb="5">
      <t>ジギョウショ</t>
    </rPh>
    <rPh sb="5" eb="7">
      <t>ルイケイ</t>
    </rPh>
    <phoneticPr fontId="50"/>
  </si>
  <si>
    <t>法人名</t>
    <rPh sb="0" eb="2">
      <t>ホウジン</t>
    </rPh>
    <rPh sb="2" eb="3">
      <t>メイ</t>
    </rPh>
    <phoneticPr fontId="50"/>
  </si>
  <si>
    <t>介護サービス包括型</t>
    <rPh sb="0" eb="2">
      <t>カイゴ</t>
    </rPh>
    <rPh sb="6" eb="8">
      <t>ホウカツ</t>
    </rPh>
    <rPh sb="8" eb="9">
      <t>ガタ</t>
    </rPh>
    <phoneticPr fontId="50"/>
  </si>
  <si>
    <t>事業所名</t>
    <rPh sb="0" eb="3">
      <t>ジギョウショ</t>
    </rPh>
    <rPh sb="3" eb="4">
      <t>メイ</t>
    </rPh>
    <phoneticPr fontId="50"/>
  </si>
  <si>
    <t>外部サービス利用型</t>
    <rPh sb="0" eb="2">
      <t>ガイブ</t>
    </rPh>
    <rPh sb="6" eb="9">
      <t>リヨウガタ</t>
    </rPh>
    <phoneticPr fontId="50"/>
  </si>
  <si>
    <t>日中サービス支援型</t>
    <rPh sb="0" eb="2">
      <t>ニッチュウ</t>
    </rPh>
    <rPh sb="6" eb="9">
      <t>シエンガタ</t>
    </rPh>
    <phoneticPr fontId="50"/>
  </si>
  <si>
    <t>※１　該当する類型の欄のプルダウンで○を選択する</t>
    <phoneticPr fontId="5"/>
  </si>
  <si>
    <t>５　前年度の平均利用者数</t>
    <rPh sb="2" eb="5">
      <t>ゼンネンド</t>
    </rPh>
    <rPh sb="6" eb="8">
      <t>ヘイキン</t>
    </rPh>
    <rPh sb="8" eb="10">
      <t>リヨウ</t>
    </rPh>
    <rPh sb="10" eb="11">
      <t>シャ</t>
    </rPh>
    <rPh sb="11" eb="12">
      <t>スウ</t>
    </rPh>
    <phoneticPr fontId="50"/>
  </si>
  <si>
    <t>延べ利用人数</t>
    <phoneticPr fontId="5"/>
  </si>
  <si>
    <t>計</t>
    <rPh sb="0" eb="1">
      <t>ケイ</t>
    </rPh>
    <phoneticPr fontId="50"/>
  </si>
  <si>
    <t>開所日数</t>
    <rPh sb="0" eb="2">
      <t>カイショ</t>
    </rPh>
    <rPh sb="2" eb="4">
      <t>ニッスウ</t>
    </rPh>
    <phoneticPr fontId="50"/>
  </si>
  <si>
    <t>利用者数</t>
    <rPh sb="0" eb="3">
      <t>リヨウシャ</t>
    </rPh>
    <rPh sb="3" eb="4">
      <t>スウ</t>
    </rPh>
    <phoneticPr fontId="5"/>
  </si>
  <si>
    <t>定員増人数</t>
  </si>
  <si>
    <t>定員増人数</t>
    <phoneticPr fontId="5"/>
  </si>
  <si>
    <t>個人居宅介護等利用者</t>
    <rPh sb="6" eb="7">
      <t>ナド</t>
    </rPh>
    <phoneticPr fontId="5"/>
  </si>
  <si>
    <t>４月</t>
    <rPh sb="1" eb="2">
      <t>ガツ</t>
    </rPh>
    <phoneticPr fontId="50"/>
  </si>
  <si>
    <t>名</t>
    <rPh sb="0" eb="1">
      <t>メイ</t>
    </rPh>
    <phoneticPr fontId="50"/>
  </si>
  <si>
    <t>５月</t>
    <rPh sb="1" eb="2">
      <t>ガツ</t>
    </rPh>
    <phoneticPr fontId="50"/>
  </si>
  <si>
    <t>６月</t>
    <rPh sb="1" eb="2">
      <t>ガツ</t>
    </rPh>
    <phoneticPr fontId="50"/>
  </si>
  <si>
    <t>７月</t>
    <rPh sb="1" eb="2">
      <t>ガツ</t>
    </rPh>
    <phoneticPr fontId="50"/>
  </si>
  <si>
    <t>８月</t>
    <rPh sb="1" eb="2">
      <t>ガツ</t>
    </rPh>
    <phoneticPr fontId="50"/>
  </si>
  <si>
    <t>９月</t>
    <rPh sb="1" eb="2">
      <t>ガツ</t>
    </rPh>
    <phoneticPr fontId="50"/>
  </si>
  <si>
    <t>10月</t>
    <rPh sb="2" eb="3">
      <t>ガツ</t>
    </rPh>
    <phoneticPr fontId="50"/>
  </si>
  <si>
    <t>11月</t>
    <rPh sb="2" eb="3">
      <t>ガツ</t>
    </rPh>
    <phoneticPr fontId="50"/>
  </si>
  <si>
    <t>12月</t>
    <rPh sb="2" eb="3">
      <t>ガツ</t>
    </rPh>
    <phoneticPr fontId="50"/>
  </si>
  <si>
    <t>１月</t>
    <rPh sb="1" eb="2">
      <t>ガツ</t>
    </rPh>
    <phoneticPr fontId="50"/>
  </si>
  <si>
    <t>２月</t>
    <rPh sb="1" eb="2">
      <t>ガツ</t>
    </rPh>
    <phoneticPr fontId="50"/>
  </si>
  <si>
    <t>３月</t>
    <rPh sb="1" eb="2">
      <t>ガツ</t>
    </rPh>
    <phoneticPr fontId="50"/>
  </si>
  <si>
    <t>項目毎
平均利用者数</t>
    <rPh sb="0" eb="2">
      <t>コウモク</t>
    </rPh>
    <rPh sb="2" eb="3">
      <t>ゴト</t>
    </rPh>
    <rPh sb="4" eb="6">
      <t>ヘイキン</t>
    </rPh>
    <rPh sb="6" eb="8">
      <t>リヨウ</t>
    </rPh>
    <rPh sb="8" eb="9">
      <t>シャ</t>
    </rPh>
    <rPh sb="9" eb="10">
      <t>スウ</t>
    </rPh>
    <phoneticPr fontId="50"/>
  </si>
  <si>
    <t>区分毎平均利用者総数</t>
    <rPh sb="0" eb="2">
      <t>クブン</t>
    </rPh>
    <rPh sb="2" eb="3">
      <t>ゴト</t>
    </rPh>
    <rPh sb="3" eb="5">
      <t>ヘイキン</t>
    </rPh>
    <rPh sb="5" eb="8">
      <t>リヨウシャ</t>
    </rPh>
    <rPh sb="8" eb="10">
      <t>ソウスウ</t>
    </rPh>
    <phoneticPr fontId="5"/>
  </si>
  <si>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47"/>
  </si>
  <si>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47"/>
  </si>
  <si>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47"/>
  </si>
  <si>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5"/>
  </si>
  <si>
    <t>　　年　　月　　日</t>
    <phoneticPr fontId="5"/>
  </si>
  <si>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5"/>
  </si>
  <si>
    <t>事業所番号</t>
    <rPh sb="3" eb="4">
      <t>バン</t>
    </rPh>
    <rPh sb="4" eb="5">
      <t>ゴウ</t>
    </rPh>
    <phoneticPr fontId="5"/>
  </si>
  <si>
    <t>事業所名</t>
    <phoneticPr fontId="5"/>
  </si>
  <si>
    <t>事業所の所在地</t>
    <rPh sb="0" eb="3">
      <t>ジギョウショ</t>
    </rPh>
    <rPh sb="4" eb="7">
      <t>ショザイチ</t>
    </rPh>
    <phoneticPr fontId="5"/>
  </si>
  <si>
    <t>連絡先</t>
    <rPh sb="0" eb="3">
      <t>レンラクサキ</t>
    </rPh>
    <phoneticPr fontId="5"/>
  </si>
  <si>
    <t>電話番号</t>
    <rPh sb="0" eb="2">
      <t>デンワ</t>
    </rPh>
    <rPh sb="2" eb="4">
      <t>バンゴウ</t>
    </rPh>
    <phoneticPr fontId="5"/>
  </si>
  <si>
    <t>担当者名</t>
    <rPh sb="0" eb="4">
      <t>タントウシャメイ</t>
    </rPh>
    <phoneticPr fontId="5"/>
  </si>
  <si>
    <t>ＦＡＸ番号</t>
    <rPh sb="3" eb="5">
      <t>バンゴウ</t>
    </rPh>
    <phoneticPr fontId="5"/>
  </si>
  <si>
    <t>夜間支援等体制加算（Ⅰ）・（Ⅱ）</t>
    <rPh sb="0" eb="2">
      <t>ヤカン</t>
    </rPh>
    <rPh sb="2" eb="4">
      <t>シエン</t>
    </rPh>
    <rPh sb="4" eb="5">
      <t>トウ</t>
    </rPh>
    <rPh sb="5" eb="7">
      <t>タイセイ</t>
    </rPh>
    <rPh sb="7" eb="9">
      <t>カサン</t>
    </rPh>
    <phoneticPr fontId="5"/>
  </si>
  <si>
    <t>夜間支援体制の確保が必要な理由</t>
    <phoneticPr fontId="5"/>
  </si>
  <si>
    <t>夜間支援の対象者数及び夜間支援従事者の配置状況</t>
    <rPh sb="11" eb="13">
      <t>ヤカン</t>
    </rPh>
    <rPh sb="13" eb="15">
      <t>シエン</t>
    </rPh>
    <rPh sb="15" eb="18">
      <t>ジュウジシャ</t>
    </rPh>
    <rPh sb="19" eb="21">
      <t>ハイチ</t>
    </rPh>
    <rPh sb="21" eb="23">
      <t>ジョウキョウ</t>
    </rPh>
    <phoneticPr fontId="5"/>
  </si>
  <si>
    <t>共同生活住居名</t>
    <phoneticPr fontId="5"/>
  </si>
  <si>
    <t>夜間支援の対象者数（人）</t>
    <phoneticPr fontId="5"/>
  </si>
  <si>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5"/>
  </si>
  <si>
    <t>当該住居で想定される夜間支援体制（夜勤・宿直）</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</si>
  <si>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</si>
  <si>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</si>
  <si>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</si>
  <si>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夜間支援従事者
④</t>
    <phoneticPr fontId="5"/>
  </si>
  <si>
    <t>夜間支援従事者
⑤</t>
    <phoneticPr fontId="5"/>
  </si>
  <si>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5"/>
  </si>
  <si>
    <t>夜間支援従事者①</t>
    <phoneticPr fontId="5"/>
  </si>
  <si>
    <t>夜間支援従事者②</t>
    <phoneticPr fontId="5"/>
  </si>
  <si>
    <t>夜間支援従事者③</t>
    <phoneticPr fontId="5"/>
  </si>
  <si>
    <t>夜間支援従事者④</t>
    <phoneticPr fontId="5"/>
  </si>
  <si>
    <t>夜間支援従事者⑤</t>
    <phoneticPr fontId="5"/>
  </si>
  <si>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5"/>
  </si>
  <si>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5"/>
  </si>
  <si>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5"/>
  </si>
  <si>
    <t>備考</t>
    <rPh sb="0" eb="2">
      <t>ビコウ</t>
    </rPh>
    <phoneticPr fontId="5"/>
  </si>
  <si>
    <t>夜間支援等体制加算（Ⅲ）</t>
    <rPh sb="4" eb="5">
      <t>トウ</t>
    </rPh>
    <phoneticPr fontId="5"/>
  </si>
  <si>
    <t>住居名</t>
    <rPh sb="0" eb="2">
      <t>ジュウキョ</t>
    </rPh>
    <rPh sb="2" eb="3">
      <t>メイ</t>
    </rPh>
    <phoneticPr fontId="5"/>
  </si>
  <si>
    <t>夜間における防災体制の内容
（契約内容等）</t>
    <phoneticPr fontId="5"/>
  </si>
  <si>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5"/>
  </si>
  <si>
    <t>夜間支援等体制加算（Ⅳ）・（Ⅴ）・（Ⅵ）</t>
    <phoneticPr fontId="5"/>
  </si>
  <si>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5"/>
  </si>
  <si>
    <t>滞在時間</t>
    <rPh sb="0" eb="2">
      <t>タイザイ</t>
    </rPh>
    <rPh sb="2" eb="4">
      <t>ジカン</t>
    </rPh>
    <phoneticPr fontId="5"/>
  </si>
  <si>
    <t>滞在時間</t>
    <rPh sb="0" eb="4">
      <t>タイザイジカン</t>
    </rPh>
    <phoneticPr fontId="5"/>
  </si>
  <si>
    <t>夜間支援等体制加算の種類</t>
    <rPh sb="4" eb="5">
      <t>トウ</t>
    </rPh>
    <rPh sb="5" eb="7">
      <t>タイセイ</t>
    </rPh>
    <rPh sb="7" eb="9">
      <t>カサン</t>
    </rPh>
    <rPh sb="10" eb="12">
      <t>シュルイ</t>
    </rPh>
    <phoneticPr fontId="5"/>
  </si>
  <si>
    <t>夜間支援従事者⑥</t>
    <rPh sb="0" eb="7">
      <t>ヤカンシエンジュウジシャ</t>
    </rPh>
    <phoneticPr fontId="5"/>
  </si>
  <si>
    <t>夜間支援従事者⑦</t>
    <rPh sb="0" eb="7">
      <t>ヤカンシエンジュウジシャ</t>
    </rPh>
    <phoneticPr fontId="5"/>
  </si>
  <si>
    <t>夜間支援従事者が待機している場所</t>
    <rPh sb="0" eb="2">
      <t>ヤカン</t>
    </rPh>
    <rPh sb="2" eb="4">
      <t>シエン</t>
    </rPh>
    <rPh sb="4" eb="7">
      <t>ジュウジシャ</t>
    </rPh>
    <rPh sb="8" eb="10">
      <t>タイキ</t>
    </rPh>
    <rPh sb="14" eb="16">
      <t>バショ</t>
    </rPh>
    <phoneticPr fontId="5"/>
  </si>
  <si>
    <t>夜間支援従事者⑥</t>
    <rPh sb="0" eb="2">
      <t>ヤカン</t>
    </rPh>
    <rPh sb="2" eb="4">
      <t>シエン</t>
    </rPh>
    <rPh sb="4" eb="7">
      <t>ジュウジシャ</t>
    </rPh>
    <phoneticPr fontId="5"/>
  </si>
  <si>
    <t>夜間支援従事者⑦</t>
    <rPh sb="0" eb="2">
      <t>ヤカン</t>
    </rPh>
    <rPh sb="2" eb="4">
      <t>シエン</t>
    </rPh>
    <rPh sb="4" eb="7">
      <t>ジュウジシャ</t>
    </rPh>
    <phoneticPr fontId="5"/>
  </si>
  <si>
    <t>夜間支援体制を確保している夜間及び深夜の時間帯</t>
    <phoneticPr fontId="5"/>
  </si>
  <si>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5"/>
  </si>
  <si>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5"/>
  </si>
  <si>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5"/>
  </si>
  <si>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5"/>
  </si>
  <si>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5"/>
  </si>
  <si>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5"/>
  </si>
  <si>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5"/>
  </si>
  <si>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5"/>
  </si>
  <si>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5"/>
  </si>
  <si>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5"/>
  </si>
  <si>
    <t>××××××</t>
    <phoneticPr fontId="5"/>
  </si>
  <si>
    <t>○○事業所</t>
    <phoneticPr fontId="5"/>
  </si>
  <si>
    <t>△△県□□市◇◇×－×－×</t>
    <phoneticPr fontId="5"/>
  </si>
  <si>
    <t>××－××××－××××</t>
    <phoneticPr fontId="5"/>
  </si>
  <si>
    <t>◎◎　◎◎</t>
    <phoneticPr fontId="5"/>
  </si>
  <si>
    <t>夜間の排せつ支援等を必要とする利用者が入居しているため。</t>
    <phoneticPr fontId="5"/>
  </si>
  <si>
    <t>Aホーム</t>
    <phoneticPr fontId="5"/>
  </si>
  <si>
    <t>宿直</t>
    <rPh sb="0" eb="2">
      <t>シュクチョク</t>
    </rPh>
    <phoneticPr fontId="5"/>
  </si>
  <si>
    <t>Bホーム</t>
    <phoneticPr fontId="5"/>
  </si>
  <si>
    <t>夜勤</t>
    <rPh sb="0" eb="2">
      <t>ヤキン</t>
    </rPh>
    <phoneticPr fontId="5"/>
  </si>
  <si>
    <t>Cホーム</t>
    <phoneticPr fontId="5"/>
  </si>
  <si>
    <t>Dホーム</t>
    <phoneticPr fontId="5"/>
  </si>
  <si>
    <t>Eホーム</t>
    <phoneticPr fontId="5"/>
  </si>
  <si>
    <t>－</t>
    <phoneticPr fontId="5"/>
  </si>
  <si>
    <t>徒歩10分</t>
    <phoneticPr fontId="5"/>
  </si>
  <si>
    <t>携帯電話</t>
    <phoneticPr fontId="5"/>
  </si>
  <si>
    <t>22:00～6:00</t>
    <phoneticPr fontId="5"/>
  </si>
  <si>
    <t>Fホーム</t>
    <phoneticPr fontId="5"/>
  </si>
  <si>
    <t>Gホーム</t>
    <phoneticPr fontId="5"/>
  </si>
  <si>
    <t>Hホーム</t>
    <phoneticPr fontId="5"/>
  </si>
  <si>
    <t>　警備会社（◆◆会社）と警備の委託契約を締結。（契約書の写しは別添のとおり。）</t>
    <phoneticPr fontId="5"/>
  </si>
  <si>
    <t>同左</t>
    <rPh sb="0" eb="1">
      <t>ドウ</t>
    </rPh>
    <rPh sb="1" eb="2">
      <t>ヒダリ</t>
    </rPh>
    <phoneticPr fontId="5"/>
  </si>
  <si>
    <t>　職員が携帯電話を身につけ、連絡体制を確保するとともに、緊急連絡先を住居内に掲示している。</t>
    <phoneticPr fontId="5"/>
  </si>
  <si>
    <t>22:00～23:00</t>
    <phoneticPr fontId="5"/>
  </si>
  <si>
    <t>1:00～3:00</t>
    <phoneticPr fontId="5"/>
  </si>
  <si>
    <t>夜勤（Ⅳ）</t>
    <rPh sb="0" eb="2">
      <t>ヤキン</t>
    </rPh>
    <phoneticPr fontId="5"/>
  </si>
  <si>
    <t>4:00～5:00</t>
    <phoneticPr fontId="5"/>
  </si>
  <si>
    <t>23:00～2:00</t>
    <phoneticPr fontId="5"/>
  </si>
  <si>
    <t>夜勤（Ⅴ）</t>
    <rPh sb="0" eb="2">
      <t>ヤキン</t>
    </rPh>
    <phoneticPr fontId="5"/>
  </si>
  <si>
    <t>年　　月　　日</t>
    <rPh sb="0" eb="1">
      <t>ネン</t>
    </rPh>
    <rPh sb="3" eb="4">
      <t>ツキ</t>
    </rPh>
    <rPh sb="6" eb="7">
      <t>ヒ</t>
    </rPh>
    <phoneticPr fontId="33"/>
  </si>
  <si>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5"/>
  </si>
  <si>
    <t>事業所の名称</t>
    <rPh sb="0" eb="3">
      <t>ジギョウショ</t>
    </rPh>
    <rPh sb="4" eb="6">
      <t>メイショウ</t>
    </rPh>
    <phoneticPr fontId="5"/>
  </si>
  <si>
    <t>異動区分</t>
    <rPh sb="0" eb="2">
      <t>イドウ</t>
    </rPh>
    <rPh sb="2" eb="4">
      <t>クブン</t>
    </rPh>
    <phoneticPr fontId="5"/>
  </si>
  <si>
    <t>１　新規　　　　２　変更　　　　３　終了</t>
    <phoneticPr fontId="33"/>
  </si>
  <si>
    <t>職員配置</t>
    <rPh sb="0" eb="2">
      <t>ショクイン</t>
    </rPh>
    <rPh sb="2" eb="4">
      <t>ハイチ</t>
    </rPh>
    <phoneticPr fontId="5"/>
  </si>
  <si>
    <t>研修の受講状況</t>
    <rPh sb="0" eb="2">
      <t>ケンシュウ</t>
    </rPh>
    <rPh sb="3" eb="5">
      <t>ジュコウ</t>
    </rPh>
    <rPh sb="5" eb="7">
      <t>ジョウキョウ</t>
    </rPh>
    <phoneticPr fontId="5"/>
  </si>
  <si>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5"/>
  </si>
  <si>
    <t>強度行動障害支援者養成研修（実践研修）</t>
    <rPh sb="14" eb="16">
      <t>ジッセン</t>
    </rPh>
    <phoneticPr fontId="5"/>
  </si>
  <si>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5"/>
  </si>
  <si>
    <t>喀痰吸引等研修（第３号）</t>
    <rPh sb="0" eb="2">
      <t>カクタン</t>
    </rPh>
    <rPh sb="2" eb="4">
      <t>キュウイン</t>
    </rPh>
    <rPh sb="4" eb="5">
      <t>トウ</t>
    </rPh>
    <rPh sb="5" eb="7">
      <t>ケンシュウ</t>
    </rPh>
    <rPh sb="8" eb="9">
      <t>ダイ</t>
    </rPh>
    <rPh sb="10" eb="11">
      <t>ゴウ</t>
    </rPh>
    <phoneticPr fontId="5"/>
  </si>
  <si>
    <t>中核的人材養成研修修了者　配置</t>
    <phoneticPr fontId="33"/>
  </si>
  <si>
    <t>（　　あり　　・　　なし　　）</t>
    <phoneticPr fontId="33"/>
  </si>
  <si>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5"/>
  </si>
  <si>
    <t>生活支援員の数</t>
    <rPh sb="0" eb="2">
      <t>セイカツ</t>
    </rPh>
    <rPh sb="2" eb="5">
      <t>シエンイン</t>
    </rPh>
    <rPh sb="6" eb="7">
      <t>カズ</t>
    </rPh>
    <phoneticPr fontId="5"/>
  </si>
  <si>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5"/>
  </si>
  <si>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5"/>
  </si>
  <si>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5"/>
  </si>
  <si>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5"/>
  </si>
  <si>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5"/>
  </si>
  <si>
    <t>事業所・施設の名称</t>
    <rPh sb="0" eb="3">
      <t>ジギョウショ</t>
    </rPh>
    <rPh sb="4" eb="6">
      <t>シセツ</t>
    </rPh>
    <rPh sb="7" eb="9">
      <t>メイショウ</t>
    </rPh>
    <phoneticPr fontId="5"/>
  </si>
  <si>
    <t>１　異動区分</t>
    <rPh sb="2" eb="4">
      <t>イドウ</t>
    </rPh>
    <rPh sb="4" eb="6">
      <t>クブン</t>
    </rPh>
    <phoneticPr fontId="5"/>
  </si>
  <si>
    <t>①　新規　　　　　　　　②　変更　　　　　　　　③　終了</t>
    <rPh sb="2" eb="4">
      <t>シンキ</t>
    </rPh>
    <rPh sb="14" eb="16">
      <t>ヘンコウ</t>
    </rPh>
    <rPh sb="26" eb="28">
      <t>シュウリョウ</t>
    </rPh>
    <phoneticPr fontId="5"/>
  </si>
  <si>
    <t>２　看護職員の配置状況</t>
    <rPh sb="7" eb="9">
      <t>ハイチ</t>
    </rPh>
    <rPh sb="9" eb="11">
      <t>ジョウキョウ</t>
    </rPh>
    <phoneticPr fontId="5"/>
  </si>
  <si>
    <t>常勤</t>
    <rPh sb="0" eb="2">
      <t>ジョウキン</t>
    </rPh>
    <phoneticPr fontId="5"/>
  </si>
  <si>
    <t>非常勤</t>
    <rPh sb="0" eb="3">
      <t>ヒジョウキン</t>
    </rPh>
    <phoneticPr fontId="5"/>
  </si>
  <si>
    <t>実人員</t>
    <rPh sb="0" eb="3">
      <t>ジツジンイン</t>
    </rPh>
    <phoneticPr fontId="5"/>
  </si>
  <si>
    <t>人　</t>
    <rPh sb="0" eb="1">
      <t>ニン</t>
    </rPh>
    <phoneticPr fontId="5"/>
  </si>
  <si>
    <t>常勤換算方法
による員数</t>
    <rPh sb="0" eb="2">
      <t>ジョウキン</t>
    </rPh>
    <rPh sb="2" eb="4">
      <t>カンサン</t>
    </rPh>
    <rPh sb="4" eb="6">
      <t>ホウホウ</t>
    </rPh>
    <rPh sb="10" eb="12">
      <t>インスウ</t>
    </rPh>
    <phoneticPr fontId="5"/>
  </si>
  <si>
    <t>Ⓐ　　　　　　　人　</t>
    <rPh sb="8" eb="9">
      <t>ニン</t>
    </rPh>
    <phoneticPr fontId="5"/>
  </si>
  <si>
    <t>３　利用者の数</t>
    <rPh sb="2" eb="5">
      <t>リヨウシャ</t>
    </rPh>
    <rPh sb="6" eb="7">
      <t>カズ</t>
    </rPh>
    <phoneticPr fontId="5"/>
  </si>
  <si>
    <t>　　　利用者の数を２０で除した数</t>
    <rPh sb="3" eb="6">
      <t>リヨウシャ</t>
    </rPh>
    <rPh sb="7" eb="8">
      <t>カズ</t>
    </rPh>
    <rPh sb="12" eb="13">
      <t>ジョ</t>
    </rPh>
    <rPh sb="15" eb="16">
      <t>カズ</t>
    </rPh>
    <phoneticPr fontId="5"/>
  </si>
  <si>
    <t>前年度の利用者の平均</t>
    <rPh sb="0" eb="3">
      <t>ゼンネンド</t>
    </rPh>
    <rPh sb="4" eb="7">
      <t>リヨウシャ</t>
    </rPh>
    <rPh sb="8" eb="10">
      <t>ヘイキン</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</si>
  <si>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</si>
  <si>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5"/>
  </si>
  <si>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5"/>
  </si>
  <si>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5"/>
  </si>
  <si>
    <t>強度行動障害支援者養成研修
（基礎研修）</t>
    <phoneticPr fontId="5"/>
  </si>
  <si>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5"/>
  </si>
  <si>
    <t>生活支援員の数</t>
    <phoneticPr fontId="5"/>
  </si>
  <si>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5"/>
  </si>
  <si>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5"/>
  </si>
  <si>
    <t>（※２）生活支援員のうち２０％以上が、強度行動障害支援者養成研修（基礎研修）修了者であること。</t>
    <rPh sb="35" eb="37">
      <t>ケンシュウ</t>
    </rPh>
    <phoneticPr fontId="5"/>
  </si>
  <si>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5"/>
  </si>
  <si>
    <t>事業所所在地</t>
    <rPh sb="0" eb="3">
      <t>ジギョウショ</t>
    </rPh>
    <rPh sb="3" eb="6">
      <t>ショザイチ</t>
    </rPh>
    <phoneticPr fontId="5"/>
  </si>
  <si>
    <t>１　新規　　　　　　　　　２　終了</t>
    <phoneticPr fontId="5"/>
  </si>
  <si>
    <t>支援対象者</t>
    <rPh sb="0" eb="2">
      <t>シエン</t>
    </rPh>
    <rPh sb="2" eb="5">
      <t>タイショウシャ</t>
    </rPh>
    <phoneticPr fontId="5"/>
  </si>
  <si>
    <t>看護師の配置状況（事業所の職員として看護師を確保している場合）</t>
    <phoneticPr fontId="5"/>
  </si>
  <si>
    <t>配置する看護師の数（人）</t>
    <rPh sb="4" eb="7">
      <t>カンゴシ</t>
    </rPh>
    <rPh sb="8" eb="9">
      <t>カズ</t>
    </rPh>
    <rPh sb="10" eb="11">
      <t>ニン</t>
    </rPh>
    <phoneticPr fontId="5"/>
  </si>
  <si>
    <t>他事業所との併任</t>
    <phoneticPr fontId="5"/>
  </si>
  <si>
    <t>有　　・　　無</t>
    <rPh sb="0" eb="1">
      <t>ア</t>
    </rPh>
    <rPh sb="6" eb="7">
      <t>ナ</t>
    </rPh>
    <phoneticPr fontId="5"/>
  </si>
  <si>
    <t>訪問看護ステーション等との提携状況（訪問看護ステーション等との連携により看護師を確保している場合）</t>
    <rPh sb="10" eb="11">
      <t>トウ</t>
    </rPh>
    <rPh sb="28" eb="29">
      <t>トウ</t>
    </rPh>
    <phoneticPr fontId="5"/>
  </si>
  <si>
    <t>訪問看護ステーション等の名称</t>
    <rPh sb="10" eb="11">
      <t>トウ</t>
    </rPh>
    <phoneticPr fontId="5"/>
  </si>
  <si>
    <t>訪問看護ステーション等の所在地</t>
    <rPh sb="10" eb="11">
      <t>トウ</t>
    </rPh>
    <phoneticPr fontId="5"/>
  </si>
  <si>
    <t>確保する看護師の数（人）</t>
    <rPh sb="0" eb="2">
      <t>カクホ</t>
    </rPh>
    <rPh sb="4" eb="7">
      <t>カンゴシ</t>
    </rPh>
    <rPh sb="8" eb="9">
      <t>カズ</t>
    </rPh>
    <rPh sb="10" eb="11">
      <t>ニン</t>
    </rPh>
    <phoneticPr fontId="5"/>
  </si>
  <si>
    <t>看護師の勤務状況</t>
    <rPh sb="0" eb="3">
      <t>カンゴシ</t>
    </rPh>
    <rPh sb="4" eb="6">
      <t>キンム</t>
    </rPh>
    <rPh sb="6" eb="8">
      <t>ジョウキョウ</t>
    </rPh>
    <phoneticPr fontId="5"/>
  </si>
  <si>
    <t>その他の体制の整備状況</t>
    <rPh sb="2" eb="3">
      <t>タ</t>
    </rPh>
    <rPh sb="4" eb="6">
      <t>タイセイ</t>
    </rPh>
    <rPh sb="7" eb="9">
      <t>セイビ</t>
    </rPh>
    <rPh sb="9" eb="11">
      <t>ジョウキョウ</t>
    </rPh>
    <phoneticPr fontId="5"/>
  </si>
  <si>
    <t>看護師に２４時間常時連絡できる体制を整備している。</t>
    <phoneticPr fontId="5"/>
  </si>
  <si>
    <t>重度化した場合の対応に係る指針を定め、入居の際に、入居者又はその家族等に対して、当該指針の内容を説明し、同意を得る体制を整備している。</t>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</si>
  <si>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</si>
  <si>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5"/>
  </si>
  <si>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5"/>
  </si>
  <si>
    <t>注４　事業所の職員として看護師を確保している場合については、看護師であることを証明する資格証等の写しを添付してください。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3" eb="45">
      <t>シカク</t>
    </rPh>
    <rPh sb="45" eb="47">
      <t>ショウナド</t>
    </rPh>
    <rPh sb="48" eb="49">
      <t>ウツ</t>
    </rPh>
    <rPh sb="51" eb="53">
      <t>テンプ</t>
    </rPh>
    <phoneticPr fontId="5"/>
  </si>
  <si>
    <t>注５　病院・診療所・訪問看護ステーション等との連携により看護師を確保している場合については、病院・診療所・訪問看護ステーション等との契約書等の写しを添付してください。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3" eb="64">
      <t>トウ</t>
    </rPh>
    <rPh sb="66" eb="69">
      <t>ケイヤクショ</t>
    </rPh>
    <rPh sb="69" eb="70">
      <t>トウ</t>
    </rPh>
    <rPh sb="71" eb="72">
      <t>ウツ</t>
    </rPh>
    <rPh sb="74" eb="76">
      <t>テンプ</t>
    </rPh>
    <phoneticPr fontId="5"/>
  </si>
  <si>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5"/>
  </si>
  <si>
    <r>
      <t xml:space="preserve">福祉専門職員配置等加算に関する届出書（平成30年４月以降）
</t>
    </r>
    <r>
      <rPr>
        <sz val="14"/>
        <color indexed="10"/>
        <rFont val="ＭＳ ゴシック"/>
        <family val="3"/>
        <charset val="128"/>
      </rPr>
      <t>（療養介護・生活介護・自立訓練（機能訓練）・自立訓練（生活訓練）・就労移行支援・
就労継続支援Ａ型・就労継続支援Ｂ型・自立生活援助・共同生活援助・児童発達支援・
医療型児童発達支援・放課後等デイサービス）</t>
    </r>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5"/>
  </si>
  <si>
    <t>　　</t>
    <phoneticPr fontId="5"/>
  </si>
  <si>
    <t>　１　事業所・施設の名称</t>
    <rPh sb="3" eb="6">
      <t>ジギョウショ</t>
    </rPh>
    <rPh sb="7" eb="9">
      <t>シセツ</t>
    </rPh>
    <rPh sb="10" eb="12">
      <t>メイショウ</t>
    </rPh>
    <phoneticPr fontId="5"/>
  </si>
  <si>
    <t>　１　新規　　　　　　２　変更　　　　　　３　終了</t>
    <rPh sb="3" eb="5">
      <t>シンキ</t>
    </rPh>
    <rPh sb="13" eb="15">
      <t>ヘンコウ</t>
    </rPh>
    <rPh sb="23" eb="25">
      <t>シュウリョウ</t>
    </rPh>
    <phoneticPr fontId="5"/>
  </si>
  <si>
    <t>３　届出項目</t>
    <rPh sb="2" eb="4">
      <t>トドケデ</t>
    </rPh>
    <rPh sb="4" eb="6">
      <t>コウモク</t>
    </rPh>
    <phoneticPr fontId="5"/>
  </si>
  <si>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5"/>
  </si>
  <si>
    <t>　４　社会福祉士等の状況</t>
    <rPh sb="3" eb="5">
      <t>シャカイ</t>
    </rPh>
    <rPh sb="5" eb="7">
      <t>フクシ</t>
    </rPh>
    <rPh sb="7" eb="8">
      <t>シ</t>
    </rPh>
    <rPh sb="8" eb="9">
      <t>トウ</t>
    </rPh>
    <rPh sb="10" eb="12">
      <t>ジョウキョウ</t>
    </rPh>
    <phoneticPr fontId="5"/>
  </si>
  <si>
    <t>有・無</t>
    <rPh sb="0" eb="1">
      <t>ア</t>
    </rPh>
    <rPh sb="2" eb="3">
      <t>ナ</t>
    </rPh>
    <phoneticPr fontId="5"/>
  </si>
  <si>
    <t>①</t>
    <phoneticPr fontId="5"/>
  </si>
  <si>
    <t>生活支援員等の総数
（常勤）</t>
    <rPh sb="0" eb="2">
      <t>セイカツ</t>
    </rPh>
    <rPh sb="2" eb="4">
      <t>シエン</t>
    </rPh>
    <rPh sb="4" eb="5">
      <t>イン</t>
    </rPh>
    <rPh sb="5" eb="6">
      <t>トウ</t>
    </rPh>
    <rPh sb="7" eb="9">
      <t>ソウスウ</t>
    </rPh>
    <rPh sb="11" eb="13">
      <t>ジョウキン</t>
    </rPh>
    <phoneticPr fontId="5"/>
  </si>
  <si>
    <t>②</t>
    <phoneticPr fontId="5"/>
  </si>
  <si>
    <t>①のうち社会福祉士等
の総数（常勤）</t>
    <rPh sb="4" eb="6">
      <t>シャカイ</t>
    </rPh>
    <rPh sb="6" eb="8">
      <t>フクシ</t>
    </rPh>
    <rPh sb="8" eb="9">
      <t>シ</t>
    </rPh>
    <rPh sb="9" eb="10">
      <t>トウ</t>
    </rPh>
    <rPh sb="12" eb="14">
      <t>ソウスウ</t>
    </rPh>
    <rPh sb="15" eb="17">
      <t>ジョウキン</t>
    </rPh>
    <phoneticPr fontId="5"/>
  </si>
  <si>
    <t>①に占める②の割合が
２５％又は３５％以上</t>
    <rPh sb="2" eb="3">
      <t>シ</t>
    </rPh>
    <rPh sb="7" eb="9">
      <t>ワリアイ</t>
    </rPh>
    <rPh sb="14" eb="15">
      <t>マタ</t>
    </rPh>
    <rPh sb="19" eb="21">
      <t>イジョウ</t>
    </rPh>
    <phoneticPr fontId="5"/>
  </si>
  <si>
    <t>　５　常勤職員の状況</t>
    <rPh sb="3" eb="5">
      <t>ジョウキン</t>
    </rPh>
    <rPh sb="5" eb="7">
      <t>ショクイン</t>
    </rPh>
    <rPh sb="8" eb="10">
      <t>ジョウキョウ</t>
    </rPh>
    <phoneticPr fontId="5"/>
  </si>
  <si>
    <t>生活支援員等の総数
（常勤換算）</t>
    <rPh sb="0" eb="2">
      <t>セイカツ</t>
    </rPh>
    <rPh sb="2" eb="4">
      <t>シエン</t>
    </rPh>
    <rPh sb="4" eb="5">
      <t>イン</t>
    </rPh>
    <rPh sb="5" eb="6">
      <t>トウ</t>
    </rPh>
    <rPh sb="7" eb="9">
      <t>ソウスウ</t>
    </rPh>
    <rPh sb="11" eb="13">
      <t>ジョウキン</t>
    </rPh>
    <rPh sb="13" eb="15">
      <t>カンザン</t>
    </rPh>
    <phoneticPr fontId="5"/>
  </si>
  <si>
    <t>①のうち常勤の者の数</t>
    <rPh sb="4" eb="6">
      <t>ジョウキン</t>
    </rPh>
    <rPh sb="7" eb="8">
      <t>モノ</t>
    </rPh>
    <rPh sb="9" eb="10">
      <t>カズ</t>
    </rPh>
    <phoneticPr fontId="5"/>
  </si>
  <si>
    <t>①に占める②の割合が
７５％以上</t>
    <rPh sb="2" eb="3">
      <t>シ</t>
    </rPh>
    <rPh sb="7" eb="9">
      <t>ワリアイ</t>
    </rPh>
    <rPh sb="14" eb="16">
      <t>イジョウ</t>
    </rPh>
    <phoneticPr fontId="5"/>
  </si>
  <si>
    <t>　６　勤続年数の状況</t>
    <rPh sb="3" eb="5">
      <t>キンゾク</t>
    </rPh>
    <rPh sb="5" eb="7">
      <t>ネンスウ</t>
    </rPh>
    <rPh sb="8" eb="10">
      <t>ジョウキョウ</t>
    </rPh>
    <phoneticPr fontId="5"/>
  </si>
  <si>
    <t>①のうち勤続年数３年以上の者の数</t>
    <rPh sb="4" eb="6">
      <t>キンゾク</t>
    </rPh>
    <rPh sb="6" eb="8">
      <t>ネンスウ</t>
    </rPh>
    <rPh sb="9" eb="10">
      <t>ネン</t>
    </rPh>
    <rPh sb="10" eb="12">
      <t>イジョウ</t>
    </rPh>
    <rPh sb="13" eb="14">
      <t>シャ</t>
    </rPh>
    <rPh sb="15" eb="16">
      <t>カズ</t>
    </rPh>
    <phoneticPr fontId="5"/>
  </si>
  <si>
    <t>①に占める②の割合が
３０％以上</t>
    <rPh sb="2" eb="3">
      <t>シ</t>
    </rPh>
    <rPh sb="7" eb="9">
      <t>ワリアイ</t>
    </rPh>
    <rPh sb="14" eb="16">
      <t>イジョウ</t>
    </rPh>
    <phoneticPr fontId="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</si>
  <si>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</si>
  <si>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5"/>
  </si>
  <si>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5"/>
  </si>
  <si>
    <t>　　　保健福祉部長通知）第二の２の（３）に定義する「常勤」をいう。</t>
    <rPh sb="26" eb="28">
      <t>ジョウキン</t>
    </rPh>
    <phoneticPr fontId="5"/>
  </si>
  <si>
    <t>　　３　ここでいう生活支援員等とは、</t>
    <rPh sb="9" eb="11">
      <t>セイカツ</t>
    </rPh>
    <rPh sb="11" eb="13">
      <t>シエン</t>
    </rPh>
    <rPh sb="13" eb="14">
      <t>イン</t>
    </rPh>
    <rPh sb="14" eb="15">
      <t>トウ</t>
    </rPh>
    <phoneticPr fontId="5"/>
  </si>
  <si>
    <r>
      <t>　　　○療養介護</t>
    </r>
    <r>
      <rPr>
        <sz val="11"/>
        <rFont val="ＭＳ ゴシック"/>
        <family val="3"/>
        <charset val="128"/>
      </rPr>
      <t>にあっては、生活支援員</t>
    </r>
    <rPh sb="4" eb="6">
      <t>リョウヨウ</t>
    </rPh>
    <rPh sb="6" eb="8">
      <t>カイゴ</t>
    </rPh>
    <rPh sb="14" eb="16">
      <t>セイカツ</t>
    </rPh>
    <rPh sb="16" eb="18">
      <t>シエン</t>
    </rPh>
    <rPh sb="18" eb="19">
      <t>イン</t>
    </rPh>
    <phoneticPr fontId="5"/>
  </si>
  <si>
    <t>　　　○生活介護にあっては、生活支援員又は共生型生活介護従業者</t>
    <rPh sb="4" eb="6">
      <t>セイカツ</t>
    </rPh>
    <rPh sb="6" eb="8">
      <t>カイゴ</t>
    </rPh>
    <rPh sb="14" eb="16">
      <t>セイカツ</t>
    </rPh>
    <rPh sb="16" eb="18">
      <t>シエン</t>
    </rPh>
    <rPh sb="18" eb="19">
      <t>イン</t>
    </rPh>
    <phoneticPr fontId="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</si>
  <si>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5"/>
  </si>
  <si>
    <r>
      <t>　　　○自立訓練（生活訓練）にあっては、生活支援員</t>
    </r>
    <r>
      <rPr>
        <sz val="11"/>
        <color indexed="10"/>
        <rFont val="ＭＳ ゴシック"/>
        <family val="3"/>
        <charset val="128"/>
      </rPr>
      <t>、</t>
    </r>
    <r>
      <rPr>
        <sz val="11"/>
        <rFont val="ＭＳ ゴシック"/>
        <family val="3"/>
        <charset val="128"/>
      </rPr>
      <t>地域移行支援員</t>
    </r>
    <r>
      <rPr>
        <sz val="11"/>
        <color indexed="10"/>
        <rFont val="ＭＳ ゴシック"/>
        <family val="3"/>
        <charset val="128"/>
      </rPr>
      <t>又は共生型自立訓練（生活訓練）従業者</t>
    </r>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</si>
  <si>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</si>
  <si>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
  </si>
  <si>
    <t>　　　○自立生活援助にあっては、地域生活支援員</t>
    <rPh sb="6" eb="8">
      <t>セイカツ</t>
    </rPh>
    <rPh sb="8" eb="10">
      <t>エンジョ</t>
    </rPh>
    <rPh sb="16" eb="18">
      <t>チイキ</t>
    </rPh>
    <phoneticPr fontId="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</si>
  <si>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5"/>
  </si>
  <si>
    <r>
      <t>　　　</t>
    </r>
    <r>
      <rPr>
        <sz val="11"/>
        <rFont val="ＭＳ ゴシック"/>
        <family val="3"/>
        <charset val="128"/>
      </rPr>
      <t>○児童発達支援にあっては、加算（Ⅰ）（Ⅱ）においては、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4" eb="6">
      <t>ジドウ</t>
    </rPh>
    <rPh sb="6" eb="8">
      <t>ハッタツ</t>
    </rPh>
    <rPh sb="8" eb="10">
      <t>シエン</t>
    </rPh>
    <rPh sb="16" eb="18">
      <t>カサン</t>
    </rPh>
    <phoneticPr fontId="5"/>
  </si>
  <si>
    <t>　　　　又は共生型児童発達支援従業者、</t>
    <phoneticPr fontId="5"/>
  </si>
  <si>
    <r>
      <t>　　　　</t>
    </r>
    <r>
      <rPr>
        <sz val="11"/>
        <rFont val="ＭＳ ゴシック"/>
        <family val="3"/>
        <charset val="128"/>
      </rPr>
      <t>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保育士若しくは障害福祉サービス経験者又は共生型児童発達支援従業者</t>
    </r>
    <phoneticPr fontId="5"/>
  </si>
  <si>
    <r>
      <t>　　　</t>
    </r>
    <r>
      <rPr>
        <sz val="11"/>
        <rFont val="ＭＳ ゴシック"/>
        <family val="3"/>
        <charset val="128"/>
      </rPr>
      <t>○医療型児童発達支援にあっては、加算（Ⅰ）（Ⅱ）においては、児童指導員</t>
    </r>
    <r>
      <rPr>
        <sz val="11"/>
        <color indexed="10"/>
        <rFont val="ＭＳ ゴシック"/>
        <family val="3"/>
        <charset val="128"/>
      </rPr>
      <t>又は指定発達支援医療機関の職員、</t>
    </r>
    <rPh sb="38" eb="39">
      <t>マタ</t>
    </rPh>
    <phoneticPr fontId="5"/>
  </si>
  <si>
    <r>
      <t>　　　　</t>
    </r>
    <r>
      <rPr>
        <sz val="11"/>
        <rFont val="ＭＳ ゴシック"/>
        <family val="3"/>
        <charset val="128"/>
      </rPr>
      <t>加算（Ⅲ）においては、児童指導員</t>
    </r>
    <r>
      <rPr>
        <sz val="11"/>
        <color indexed="10"/>
        <rFont val="ＭＳ ゴシック"/>
        <family val="3"/>
        <charset val="128"/>
      </rPr>
      <t>、</t>
    </r>
    <r>
      <rPr>
        <sz val="11"/>
        <rFont val="ＭＳ ゴシック"/>
        <family val="3"/>
        <charset val="128"/>
      </rPr>
      <t>保育士又は指定発達支援医療機関の職員</t>
    </r>
    <rPh sb="24" eb="25">
      <t>マタ</t>
    </rPh>
    <rPh sb="26" eb="28">
      <t>シテイ</t>
    </rPh>
    <rPh sb="28" eb="30">
      <t>ハッタツ</t>
    </rPh>
    <rPh sb="30" eb="32">
      <t>シエン</t>
    </rPh>
    <rPh sb="32" eb="34">
      <t>イリョウ</t>
    </rPh>
    <rPh sb="34" eb="36">
      <t>キカン</t>
    </rPh>
    <rPh sb="37" eb="39">
      <t>ショクイン</t>
    </rPh>
    <phoneticPr fontId="5"/>
  </si>
  <si>
    <r>
      <rPr>
        <sz val="11"/>
        <rFont val="ＭＳ ゴシック"/>
        <family val="3"/>
        <charset val="128"/>
      </rPr>
      <t>　　　○放課後等デイサービスにあっては、（Ⅰ）（Ⅱ）においては、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32" eb="34">
      <t>ジドウ</t>
    </rPh>
    <rPh sb="38" eb="40">
      <t>ショウガイ</t>
    </rPh>
    <rPh sb="40" eb="42">
      <t>フクシ</t>
    </rPh>
    <rPh sb="46" eb="49">
      <t>ケイケンシャ</t>
    </rPh>
    <phoneticPr fontId="5"/>
  </si>
  <si>
    <t>　　　　又は共生型放課後等デイサービス従業者、</t>
    <phoneticPr fontId="5"/>
  </si>
  <si>
    <r>
      <t>　　　　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保育士若しくは障害福祉サービス経験者又は共生型放課後等デイサービス従業者</t>
    </r>
    <rPh sb="15" eb="17">
      <t>ジドウ</t>
    </rPh>
    <rPh sb="24" eb="25">
      <t>モ</t>
    </rPh>
    <rPh sb="28" eb="30">
      <t>ショウガイ</t>
    </rPh>
    <rPh sb="30" eb="32">
      <t>フクシ</t>
    </rPh>
    <rPh sb="36" eb="39">
      <t>ケイケンシャ</t>
    </rPh>
    <phoneticPr fontId="5"/>
  </si>
  <si>
    <r>
      <t>　　　　</t>
    </r>
    <r>
      <rPr>
        <sz val="11"/>
        <rFont val="ＭＳ ゴシック"/>
        <family val="3"/>
        <charset val="128"/>
      </rPr>
      <t>のことをいう。</t>
    </r>
    <phoneticPr fontId="5"/>
  </si>
  <si>
    <r>
      <t>(新別紙３補足様式１)　</t>
    </r>
    <r>
      <rPr>
        <sz val="11"/>
        <color theme="1"/>
        <rFont val="Yu Gothic"/>
        <family val="2"/>
        <scheme val="minor"/>
      </rPr>
      <t>　　　　　　　　　　</t>
    </r>
    <r>
      <rPr>
        <sz val="11"/>
        <color theme="1"/>
        <rFont val="Yu Gothic"/>
        <family val="2"/>
        <scheme val="minor"/>
      </rPr>
      <t>福祉専門職員配置状況一覧表</t>
    </r>
    <rPh sb="1" eb="2">
      <t>シン</t>
    </rPh>
    <rPh sb="2" eb="4">
      <t>ベッシ</t>
    </rPh>
    <rPh sb="5" eb="7">
      <t>ホソク</t>
    </rPh>
    <rPh sb="7" eb="9">
      <t>ヨウシキ</t>
    </rPh>
    <rPh sb="22" eb="24">
      <t>フクシ</t>
    </rPh>
    <rPh sb="24" eb="26">
      <t>センモン</t>
    </rPh>
    <rPh sb="26" eb="28">
      <t>ショクイン</t>
    </rPh>
    <rPh sb="28" eb="30">
      <t>ハイチ</t>
    </rPh>
    <rPh sb="30" eb="32">
      <t>ジョウキョウ</t>
    </rPh>
    <rPh sb="32" eb="34">
      <t>イチラン</t>
    </rPh>
    <rPh sb="34" eb="35">
      <t>ヒョウ</t>
    </rPh>
    <phoneticPr fontId="5"/>
  </si>
  <si>
    <t>生活支援員等氏名</t>
    <rPh sb="0" eb="2">
      <t>セイカツ</t>
    </rPh>
    <rPh sb="2" eb="4">
      <t>シエン</t>
    </rPh>
    <rPh sb="4" eb="5">
      <t>イン</t>
    </rPh>
    <rPh sb="5" eb="6">
      <t>トウ</t>
    </rPh>
    <rPh sb="6" eb="8">
      <t>シメイ</t>
    </rPh>
    <phoneticPr fontId="5"/>
  </si>
  <si>
    <t>社会福祉士</t>
    <rPh sb="0" eb="2">
      <t>シャカイ</t>
    </rPh>
    <rPh sb="2" eb="4">
      <t>フクシ</t>
    </rPh>
    <rPh sb="4" eb="5">
      <t>シ</t>
    </rPh>
    <phoneticPr fontId="5"/>
  </si>
  <si>
    <t>介護福祉士</t>
    <rPh sb="0" eb="2">
      <t>カイゴ</t>
    </rPh>
    <rPh sb="2" eb="5">
      <t>フクシシ</t>
    </rPh>
    <phoneticPr fontId="5"/>
  </si>
  <si>
    <t>精神保健福祉士</t>
    <rPh sb="0" eb="2">
      <t>セイシン</t>
    </rPh>
    <rPh sb="2" eb="4">
      <t>ホケン</t>
    </rPh>
    <rPh sb="4" eb="7">
      <t>フクシシ</t>
    </rPh>
    <phoneticPr fontId="5"/>
  </si>
  <si>
    <t>常勤の者</t>
    <rPh sb="0" eb="2">
      <t>ジョウキン</t>
    </rPh>
    <rPh sb="3" eb="4">
      <t>モノ</t>
    </rPh>
    <phoneticPr fontId="5"/>
  </si>
  <si>
    <t>勤続年数</t>
    <rPh sb="0" eb="2">
      <t>キンゾク</t>
    </rPh>
    <rPh sb="2" eb="4">
      <t>ネンスウ</t>
    </rPh>
    <phoneticPr fontId="5"/>
  </si>
  <si>
    <t>１．社会福祉士、介護福祉士、精神保健福祉士で常勤の者については、該当するものに「○」を記入してください。</t>
    <rPh sb="2" eb="4">
      <t>シャカイ</t>
    </rPh>
    <rPh sb="4" eb="6">
      <t>フクシ</t>
    </rPh>
    <rPh sb="6" eb="7">
      <t>シ</t>
    </rPh>
    <rPh sb="8" eb="10">
      <t>カイゴ</t>
    </rPh>
    <rPh sb="10" eb="13">
      <t>フクシシ</t>
    </rPh>
    <rPh sb="14" eb="16">
      <t>セイシン</t>
    </rPh>
    <rPh sb="16" eb="18">
      <t>ホケン</t>
    </rPh>
    <rPh sb="18" eb="21">
      <t>フクシシ</t>
    </rPh>
    <rPh sb="22" eb="24">
      <t>ジョウキン</t>
    </rPh>
    <rPh sb="25" eb="26">
      <t>モノ</t>
    </rPh>
    <rPh sb="32" eb="34">
      <t>ガイトウ</t>
    </rPh>
    <rPh sb="43" eb="45">
      <t>キニュウ</t>
    </rPh>
    <phoneticPr fontId="5"/>
  </si>
  <si>
    <t>２．社会福祉士、介護福祉士、精神保健福祉士の者については、資格証明書の写しを添付してください。</t>
    <rPh sb="2" eb="4">
      <t>シャカイ</t>
    </rPh>
    <rPh sb="4" eb="6">
      <t>フクシ</t>
    </rPh>
    <rPh sb="6" eb="7">
      <t>シ</t>
    </rPh>
    <rPh sb="8" eb="10">
      <t>カイゴ</t>
    </rPh>
    <rPh sb="10" eb="13">
      <t>フクシシ</t>
    </rPh>
    <rPh sb="14" eb="16">
      <t>セイシン</t>
    </rPh>
    <rPh sb="16" eb="18">
      <t>ホケン</t>
    </rPh>
    <rPh sb="18" eb="21">
      <t>フクシシ</t>
    </rPh>
    <rPh sb="22" eb="23">
      <t>モノ</t>
    </rPh>
    <rPh sb="29" eb="31">
      <t>シカク</t>
    </rPh>
    <rPh sb="31" eb="34">
      <t>ショウメイショ</t>
    </rPh>
    <rPh sb="35" eb="36">
      <t>ウツ</t>
    </rPh>
    <rPh sb="38" eb="40">
      <t>テンプ</t>
    </rPh>
    <phoneticPr fontId="5"/>
  </si>
  <si>
    <t>３．勤続年数は、1年未満は切り捨ててください。合計欄には、勤続年数が３年以上の者の数を記入してください。</t>
    <rPh sb="2" eb="4">
      <t>キンゾク</t>
    </rPh>
    <rPh sb="4" eb="6">
      <t>ネンスウ</t>
    </rPh>
    <rPh sb="9" eb="10">
      <t>ネン</t>
    </rPh>
    <rPh sb="10" eb="12">
      <t>ミマン</t>
    </rPh>
    <rPh sb="13" eb="14">
      <t>キ</t>
    </rPh>
    <rPh sb="15" eb="16">
      <t>ス</t>
    </rPh>
    <rPh sb="23" eb="25">
      <t>ゴウケイ</t>
    </rPh>
    <rPh sb="25" eb="26">
      <t>ラン</t>
    </rPh>
    <rPh sb="29" eb="31">
      <t>キンゾク</t>
    </rPh>
    <rPh sb="31" eb="33">
      <t>ネンスウ</t>
    </rPh>
    <rPh sb="35" eb="36">
      <t>ネン</t>
    </rPh>
    <rPh sb="36" eb="38">
      <t>イジョウ</t>
    </rPh>
    <rPh sb="39" eb="40">
      <t>モノ</t>
    </rPh>
    <rPh sb="41" eb="42">
      <t>スウ</t>
    </rPh>
    <rPh sb="43" eb="45">
      <t>キニュウ</t>
    </rPh>
    <phoneticPr fontId="5"/>
  </si>
  <si>
    <t>（新別紙３補足様式２）</t>
    <rPh sb="1" eb="2">
      <t>シン</t>
    </rPh>
    <rPh sb="2" eb="4">
      <t>ベッシ</t>
    </rPh>
    <rPh sb="5" eb="7">
      <t>ホソク</t>
    </rPh>
    <rPh sb="7" eb="9">
      <t>ヨウシキ</t>
    </rPh>
    <phoneticPr fontId="5"/>
  </si>
  <si>
    <t>福祉専門職員配置等加算にかかる生活支援員等の勤務体制一覧表</t>
    <rPh sb="0" eb="2">
      <t>フクシ</t>
    </rPh>
    <rPh sb="2" eb="4">
      <t>センモン</t>
    </rPh>
    <rPh sb="4" eb="6">
      <t>ショクイン</t>
    </rPh>
    <rPh sb="6" eb="8">
      <t>ハイチ</t>
    </rPh>
    <rPh sb="8" eb="9">
      <t>トウ</t>
    </rPh>
    <rPh sb="9" eb="11">
      <t>カサン</t>
    </rPh>
    <rPh sb="15" eb="17">
      <t>セイカツ</t>
    </rPh>
    <rPh sb="17" eb="19">
      <t>シエン</t>
    </rPh>
    <rPh sb="19" eb="20">
      <t>イン</t>
    </rPh>
    <rPh sb="20" eb="21">
      <t>トウ</t>
    </rPh>
    <rPh sb="22" eb="24">
      <t>キンム</t>
    </rPh>
    <rPh sb="24" eb="26">
      <t>タイセイ</t>
    </rPh>
    <rPh sb="26" eb="28">
      <t>イチラン</t>
    </rPh>
    <rPh sb="28" eb="29">
      <t>ヒョウ</t>
    </rPh>
    <phoneticPr fontId="5"/>
  </si>
  <si>
    <t>サービス種類</t>
    <rPh sb="4" eb="6">
      <t>シュルイ</t>
    </rPh>
    <phoneticPr fontId="5"/>
  </si>
  <si>
    <t>事業所・施設名</t>
    <rPh sb="0" eb="3">
      <t>ジギョウショ</t>
    </rPh>
    <rPh sb="4" eb="6">
      <t>シセツ</t>
    </rPh>
    <rPh sb="6" eb="7">
      <t>メイ</t>
    </rPh>
    <phoneticPr fontId="5"/>
  </si>
  <si>
    <t>○○○○ハウス</t>
    <phoneticPr fontId="5"/>
  </si>
  <si>
    <t>生活支援員等の数</t>
    <rPh sb="0" eb="5">
      <t>セイカツシエンイン</t>
    </rPh>
    <rPh sb="5" eb="6">
      <t>トウ</t>
    </rPh>
    <rPh sb="7" eb="8">
      <t>カズ</t>
    </rPh>
    <phoneticPr fontId="5"/>
  </si>
  <si>
    <t>常勤換算後の生活支援員等の数</t>
    <rPh sb="0" eb="2">
      <t>ジョウキン</t>
    </rPh>
    <rPh sb="2" eb="4">
      <t>カンザン</t>
    </rPh>
    <rPh sb="4" eb="5">
      <t>ゴ</t>
    </rPh>
    <rPh sb="6" eb="11">
      <t>セイカツシエンイン</t>
    </rPh>
    <rPh sb="11" eb="12">
      <t>トウ</t>
    </rPh>
    <rPh sb="13" eb="14">
      <t>カズ</t>
    </rPh>
    <phoneticPr fontId="5"/>
  </si>
  <si>
    <t>常勤の生活支援員等の数</t>
    <rPh sb="0" eb="2">
      <t>ジョウキン</t>
    </rPh>
    <rPh sb="3" eb="5">
      <t>セイカツ</t>
    </rPh>
    <rPh sb="5" eb="7">
      <t>シエン</t>
    </rPh>
    <rPh sb="7" eb="8">
      <t>イン</t>
    </rPh>
    <rPh sb="8" eb="9">
      <t>トウ</t>
    </rPh>
    <rPh sb="10" eb="11">
      <t>スウ</t>
    </rPh>
    <phoneticPr fontId="5"/>
  </si>
  <si>
    <t>生活支援員
（社会福祉士）</t>
    <rPh sb="0" eb="2">
      <t>セイカツ</t>
    </rPh>
    <rPh sb="2" eb="4">
      <t>シエン</t>
    </rPh>
    <rPh sb="4" eb="5">
      <t>イン</t>
    </rPh>
    <rPh sb="7" eb="9">
      <t>シャカイ</t>
    </rPh>
    <rPh sb="9" eb="11">
      <t>フクシ</t>
    </rPh>
    <rPh sb="11" eb="12">
      <t>シ</t>
    </rPh>
    <phoneticPr fontId="5"/>
  </si>
  <si>
    <t>常勤・専従</t>
    <rPh sb="0" eb="2">
      <t>ジョウキン</t>
    </rPh>
    <rPh sb="3" eb="5">
      <t>センジュウ</t>
    </rPh>
    <phoneticPr fontId="5"/>
  </si>
  <si>
    <t>Ａ</t>
    <phoneticPr fontId="5"/>
  </si>
  <si>
    <t>Ｂ</t>
    <phoneticPr fontId="5"/>
  </si>
  <si>
    <t>生活支援員
(介護福祉士）</t>
    <rPh sb="0" eb="2">
      <t>セイカツ</t>
    </rPh>
    <rPh sb="2" eb="4">
      <t>シエン</t>
    </rPh>
    <rPh sb="4" eb="5">
      <t>イン</t>
    </rPh>
    <rPh sb="7" eb="9">
      <t>カイゴ</t>
    </rPh>
    <rPh sb="9" eb="12">
      <t>フクシシ</t>
    </rPh>
    <phoneticPr fontId="5"/>
  </si>
  <si>
    <t>Ｃ</t>
    <phoneticPr fontId="5"/>
  </si>
  <si>
    <t>常勤・兼務</t>
    <rPh sb="0" eb="2">
      <t>ジョウキン</t>
    </rPh>
    <rPh sb="3" eb="5">
      <t>ケンム</t>
    </rPh>
    <phoneticPr fontId="5"/>
  </si>
  <si>
    <t>Ｄ</t>
    <phoneticPr fontId="5"/>
  </si>
  <si>
    <t>非常勤・兼務</t>
    <rPh sb="0" eb="3">
      <t>ヒジョウキン</t>
    </rPh>
    <rPh sb="4" eb="6">
      <t>ケンム</t>
    </rPh>
    <phoneticPr fontId="5"/>
  </si>
  <si>
    <t>Ｅ</t>
    <phoneticPr fontId="5"/>
  </si>
  <si>
    <t>非常勤・専従</t>
    <rPh sb="0" eb="3">
      <t>ヒジョウキン</t>
    </rPh>
    <rPh sb="4" eb="6">
      <t>センジュウ</t>
    </rPh>
    <phoneticPr fontId="5"/>
  </si>
  <si>
    <t>Ｆ</t>
    <phoneticPr fontId="5"/>
  </si>
  <si>
    <t>Ｇ</t>
  </si>
  <si>
    <t>Ｈ</t>
  </si>
  <si>
    <t>Ｉ</t>
  </si>
  <si>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5"/>
  </si>
  <si>
    <t>サービス提供時間</t>
    <rPh sb="4" eb="6">
      <t>テイキョウ</t>
    </rPh>
    <rPh sb="6" eb="8">
      <t>ジカン</t>
    </rPh>
    <phoneticPr fontId="5"/>
  </si>
  <si>
    <t>注１　生活支援員等として勤務するすべての職員について、記載してください。</t>
    <rPh sb="0" eb="1">
      <t>チュウ</t>
    </rPh>
    <rPh sb="3" eb="5">
      <t>セイカツ</t>
    </rPh>
    <rPh sb="5" eb="7">
      <t>シエン</t>
    </rPh>
    <rPh sb="7" eb="8">
      <t>イン</t>
    </rPh>
    <rPh sb="8" eb="9">
      <t>トウ</t>
    </rPh>
    <rPh sb="12" eb="14">
      <t>キンム</t>
    </rPh>
    <rPh sb="20" eb="22">
      <t>ショクイン</t>
    </rPh>
    <rPh sb="27" eb="29">
      <t>キサイ</t>
    </rPh>
    <phoneticPr fontId="5"/>
  </si>
  <si>
    <t>注２　「職種」欄は、社会福祉士等の福祉専門職について記載し、「勤務形態」欄は、①常勤・専従、②常勤・兼務、③非常勤・専従、④非常勤・兼務のいずれかを記載してください。</t>
    <rPh sb="0" eb="1">
      <t>チュウ</t>
    </rPh>
    <rPh sb="4" eb="6">
      <t>ショクシュ</t>
    </rPh>
    <rPh sb="7" eb="8">
      <t>ラン</t>
    </rPh>
    <rPh sb="10" eb="12">
      <t>シャカイ</t>
    </rPh>
    <rPh sb="12" eb="14">
      <t>フクシ</t>
    </rPh>
    <rPh sb="14" eb="15">
      <t>シ</t>
    </rPh>
    <rPh sb="15" eb="16">
      <t>トウ</t>
    </rPh>
    <rPh sb="17" eb="19">
      <t>フクシ</t>
    </rPh>
    <rPh sb="19" eb="21">
      <t>センモン</t>
    </rPh>
    <rPh sb="21" eb="22">
      <t>ショク</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phoneticPr fontId="5"/>
  </si>
  <si>
    <t>注３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5"/>
  </si>
  <si>
    <t>注４　各事業所・施設において私用している勤務割表等（変更の届出の場合は変更後の予定勤務割表等）により、届出の対象となる生活支援員等の職種、勤務形態、氏名、当該
　　業務の勤務時間が確認できる場合はその書類をもって添付書類として差し支えありません。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1">
      <t>セイカツ</t>
    </rPh>
    <rPh sb="61" eb="63">
      <t>シエン</t>
    </rPh>
    <rPh sb="63" eb="64">
      <t>イン</t>
    </rPh>
    <rPh sb="64" eb="65">
      <t>トウ</t>
    </rPh>
    <rPh sb="66" eb="68">
      <t>ショクシュ</t>
    </rPh>
    <rPh sb="69" eb="71">
      <t>キンム</t>
    </rPh>
    <rPh sb="71" eb="73">
      <t>ケイタイ</t>
    </rPh>
    <rPh sb="74" eb="76">
      <t>シメイ</t>
    </rPh>
    <rPh sb="77" eb="79">
      <t>トウガイ</t>
    </rPh>
    <rPh sb="82" eb="84">
      <t>ギョウム</t>
    </rPh>
    <rPh sb="85" eb="87">
      <t>キンム</t>
    </rPh>
    <rPh sb="87" eb="89">
      <t>ジカン</t>
    </rPh>
    <rPh sb="90" eb="92">
      <t>カクニン</t>
    </rPh>
    <rPh sb="95" eb="97">
      <t>バアイ</t>
    </rPh>
    <rPh sb="100" eb="102">
      <t>ショルイ</t>
    </rPh>
    <rPh sb="106" eb="108">
      <t>テンプ</t>
    </rPh>
    <rPh sb="108" eb="110">
      <t>ショルイ</t>
    </rPh>
    <rPh sb="113" eb="114">
      <t>サ</t>
    </rPh>
    <rPh sb="115" eb="116">
      <t>ツカ</t>
    </rPh>
    <phoneticPr fontId="5"/>
  </si>
  <si>
    <t>年　　月　　日</t>
    <rPh sb="0" eb="1">
      <t>ネン</t>
    </rPh>
    <rPh sb="3" eb="4">
      <t>ツキ</t>
    </rPh>
    <rPh sb="6" eb="7">
      <t>ニチ</t>
    </rPh>
    <phoneticPr fontId="33"/>
  </si>
  <si>
    <t>高次脳機能障害者支援体制加算に関する届出書</t>
    <rPh sb="0" eb="5">
      <t>コウジノウキノウ</t>
    </rPh>
    <phoneticPr fontId="33"/>
  </si>
  <si>
    <t>事業所の名称</t>
  </si>
  <si>
    <t>サービスの種類</t>
  </si>
  <si>
    <r>
      <t>多機能型の実施　</t>
    </r>
    <r>
      <rPr>
        <sz val="8"/>
        <rFont val="HGｺﾞｼｯｸM"/>
        <family val="3"/>
        <charset val="128"/>
      </rPr>
      <t>※1</t>
    </r>
    <phoneticPr fontId="55"/>
  </si>
  <si>
    <t>有・無</t>
    <phoneticPr fontId="33"/>
  </si>
  <si>
    <r>
      <t xml:space="preserve">異　動　区　分 </t>
    </r>
    <r>
      <rPr>
        <sz val="8"/>
        <rFont val="HGｺﾞｼｯｸM"/>
        <family val="3"/>
        <charset val="128"/>
      </rPr>
      <t>※2</t>
    </r>
    <phoneticPr fontId="55"/>
  </si>
  <si>
    <t>１　新規　　　　２　変更　　　　３　終了</t>
    <phoneticPr fontId="55"/>
  </si>
  <si>
    <t>１　利用者の状況</t>
  </si>
  <si>
    <t>当該事業所の前年度の平均実利用者数　(A)</t>
  </si>
  <si>
    <t>人</t>
  </si>
  <si>
    <t>うち３０％　　　　　(B)＝ (A)×0.3</t>
    <phoneticPr fontId="33"/>
  </si>
  <si>
    <t>加算要件に該当する利用者の数 (C)＝(E)／(D)</t>
    <phoneticPr fontId="33"/>
  </si>
  <si>
    <t>(C)＞＝(B)</t>
    <phoneticPr fontId="33"/>
  </si>
  <si>
    <t xml:space="preserve"> 加算要件に該当する利用者の前年度利用日の合計 (E)</t>
    <rPh sb="10" eb="13">
      <t>リヨウシャ</t>
    </rPh>
    <rPh sb="21" eb="23">
      <t>ゴウケイ</t>
    </rPh>
    <phoneticPr fontId="33"/>
  </si>
  <si>
    <t xml:space="preserve"> 前年度の当該サービスの開所日数　　　　の合計 (D)</t>
    <rPh sb="5" eb="7">
      <t>トウガイ</t>
    </rPh>
    <rPh sb="21" eb="23">
      <t>ゴウケイ</t>
    </rPh>
    <phoneticPr fontId="33"/>
  </si>
  <si>
    <t>２　加配される従業者の配置状況</t>
    <rPh sb="11" eb="13">
      <t>ハイチ</t>
    </rPh>
    <phoneticPr fontId="33"/>
  </si>
  <si>
    <t>利用者数 (A)　÷　50　＝ (F)</t>
    <phoneticPr fontId="33"/>
  </si>
  <si>
    <t>加配される従業者の数 (G)</t>
    <phoneticPr fontId="33"/>
  </si>
  <si>
    <t>(G)＞＝(F)</t>
    <phoneticPr fontId="33"/>
  </si>
  <si>
    <t>３　加配される従業者の要件</t>
    <rPh sb="11" eb="13">
      <t>ヨウケン</t>
    </rPh>
    <phoneticPr fontId="33"/>
  </si>
  <si>
    <t>加配される従業者の氏名</t>
    <phoneticPr fontId="33"/>
  </si>
  <si>
    <t>加配される従業者の研修の受講状況</t>
    <rPh sb="9" eb="11">
      <t>ケンシュウ</t>
    </rPh>
    <rPh sb="12" eb="14">
      <t>ジュコウ</t>
    </rPh>
    <rPh sb="14" eb="16">
      <t>ジョウキョウ</t>
    </rPh>
    <phoneticPr fontId="33"/>
  </si>
  <si>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33"/>
  </si>
  <si>
    <t>受講
年度</t>
    <rPh sb="0" eb="2">
      <t>ジュコウ</t>
    </rPh>
    <rPh sb="3" eb="5">
      <t>ネンド</t>
    </rPh>
    <phoneticPr fontId="33"/>
  </si>
  <si>
    <t>研修の
実施主体</t>
    <phoneticPr fontId="33"/>
  </si>
  <si>
    <t>年</t>
    <rPh sb="0" eb="1">
      <t>ネン</t>
    </rPh>
    <phoneticPr fontId="33"/>
  </si>
  <si>
    <r>
      <t>直上により配置した者のいずれかにより、当該</t>
    </r>
    <r>
      <rPr>
        <sz val="10"/>
        <color rgb="FFFF0000"/>
        <rFont val="HGｺﾞｼｯｸM"/>
        <family val="3"/>
        <charset val="128"/>
      </rPr>
      <t>障害者支援施設、</t>
    </r>
    <r>
      <rPr>
        <sz val="10"/>
        <rFont val="HGｺﾞｼｯｸM"/>
        <family val="3"/>
        <charset val="128"/>
      </rPr>
      <t>指定共同生活援助事業所又は指定外部サービス利用型共同生活援助事業所の従業者に対し、障害者に対する配慮等に関する研修を年１回以上行っている。</t>
    </r>
    <rPh sb="21" eb="24">
      <t>ショウガイシャ</t>
    </rPh>
    <rPh sb="24" eb="28">
      <t>シエンシセツ</t>
    </rPh>
    <phoneticPr fontId="33"/>
  </si>
  <si>
    <t>確認</t>
    <rPh sb="0" eb="2">
      <t>カクニン</t>
    </rPh>
    <phoneticPr fontId="33"/>
  </si>
  <si>
    <t>添付書類</t>
  </si>
  <si>
    <t>従業者の勤務体制一覧表</t>
    <rPh sb="0" eb="3">
      <t>ジュウギョウシャ</t>
    </rPh>
    <phoneticPr fontId="55"/>
  </si>
  <si>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55"/>
  </si>
  <si>
    <t>　　　</t>
    <phoneticPr fontId="55"/>
  </si>
  <si>
    <t>共同生活援助用</t>
    <rPh sb="0" eb="2">
      <t>キョウドウ</t>
    </rPh>
    <rPh sb="2" eb="4">
      <t>セイカツ</t>
    </rPh>
    <rPh sb="4" eb="6">
      <t>エンジョ</t>
    </rPh>
    <rPh sb="6" eb="7">
      <t>ヨウ</t>
    </rPh>
    <phoneticPr fontId="33"/>
  </si>
  <si>
    <t>ピアサポート実施加算に関する届出書（共同生活援助）</t>
    <rPh sb="6" eb="8">
      <t>ジッシ</t>
    </rPh>
    <rPh sb="8" eb="10">
      <t>カサン</t>
    </rPh>
    <rPh sb="11" eb="12">
      <t>カン</t>
    </rPh>
    <rPh sb="14" eb="16">
      <t>トドケデ</t>
    </rPh>
    <rPh sb="16" eb="17">
      <t>ショ</t>
    </rPh>
    <phoneticPr fontId="5"/>
  </si>
  <si>
    <t>１　事業所名</t>
    <rPh sb="2" eb="5">
      <t>ジギョウショ</t>
    </rPh>
    <rPh sb="5" eb="6">
      <t>メイ</t>
    </rPh>
    <phoneticPr fontId="5"/>
  </si>
  <si>
    <t>１　新規　　　　　２　変更　　　　　３　終了</t>
    <rPh sb="2" eb="4">
      <t>シンキ</t>
    </rPh>
    <rPh sb="11" eb="13">
      <t>ヘンコウ</t>
    </rPh>
    <rPh sb="20" eb="22">
      <t>シュウリョウ</t>
    </rPh>
    <phoneticPr fontId="5"/>
  </si>
  <si>
    <t>３　算定要件</t>
    <rPh sb="2" eb="4">
      <t>サンテイ</t>
    </rPh>
    <rPh sb="4" eb="6">
      <t>ヨウケン</t>
    </rPh>
    <phoneticPr fontId="33"/>
  </si>
  <si>
    <t>自立生活支援加算（Ⅲ）の加算届出をし、受理されている。</t>
    <phoneticPr fontId="33"/>
  </si>
  <si>
    <t>４　障害者ピア
　サポート研修
　修了職員</t>
    <rPh sb="2" eb="5">
      <t>ショウガイシャ</t>
    </rPh>
    <rPh sb="13" eb="15">
      <t>ケンシュウ</t>
    </rPh>
    <rPh sb="17" eb="19">
      <t>シュウリョウ</t>
    </rPh>
    <rPh sb="19" eb="21">
      <t>ショクイン</t>
    </rPh>
    <phoneticPr fontId="5"/>
  </si>
  <si>
    <t>＜雇用されている障害者又は障害者であった者＞</t>
    <rPh sb="1" eb="3">
      <t>コヨウ</t>
    </rPh>
    <rPh sb="8" eb="11">
      <t>ショウガイシャ</t>
    </rPh>
    <rPh sb="11" eb="12">
      <t>マタ</t>
    </rPh>
    <rPh sb="13" eb="16">
      <t>ショウガイシャ</t>
    </rPh>
    <rPh sb="20" eb="21">
      <t>シャ</t>
    </rPh>
    <phoneticPr fontId="5"/>
  </si>
  <si>
    <t>修了した研修の名称</t>
    <rPh sb="0" eb="2">
      <t>シュウリョウ</t>
    </rPh>
    <rPh sb="4" eb="6">
      <t>ケンシュウ</t>
    </rPh>
    <rPh sb="7" eb="9">
      <t>メイショウ</t>
    </rPh>
    <phoneticPr fontId="5"/>
  </si>
  <si>
    <t>＜その他の職員＞</t>
    <rPh sb="3" eb="4">
      <t>タ</t>
    </rPh>
    <rPh sb="5" eb="7">
      <t>ショクイン</t>
    </rPh>
    <phoneticPr fontId="5"/>
  </si>
  <si>
    <t>５　研修の実施</t>
    <rPh sb="2" eb="4">
      <t>ケンシュウ</t>
    </rPh>
    <rPh sb="5" eb="7">
      <t>ジッシ</t>
    </rPh>
    <phoneticPr fontId="33"/>
  </si>
  <si>
    <t>　直上により配置した者のいずれかにより、当該指定共同生活援助等の従業者に対し、障害者に対する配慮等に関する研修を年１回以上行っている。</t>
    <rPh sb="24" eb="30">
      <t>キョウドウセイカツエンジョ</t>
    </rPh>
    <phoneticPr fontId="33"/>
  </si>
  <si>
    <t>確認欄</t>
    <rPh sb="0" eb="2">
      <t>カクニン</t>
    </rPh>
    <rPh sb="2" eb="3">
      <t>ラン</t>
    </rPh>
    <phoneticPr fontId="33"/>
  </si>
  <si>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5"/>
  </si>
  <si>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5"/>
  </si>
  <si>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</si>
  <si>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共同生活援助用</t>
    <rPh sb="0" eb="6">
      <t>キョウドウセイカツエンジョ</t>
    </rPh>
    <rPh sb="6" eb="7">
      <t>ヨウ</t>
    </rPh>
    <phoneticPr fontId="33"/>
  </si>
  <si>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5"/>
  </si>
  <si>
    <t>３　障害者ピア
　サポート研修
　修了職員</t>
    <rPh sb="2" eb="5">
      <t>ショウガイシャ</t>
    </rPh>
    <rPh sb="13" eb="15">
      <t>ケンシュウ</t>
    </rPh>
    <rPh sb="17" eb="19">
      <t>シュウリョウ</t>
    </rPh>
    <rPh sb="19" eb="20">
      <t>ショク</t>
    </rPh>
    <rPh sb="20" eb="21">
      <t>イン</t>
    </rPh>
    <phoneticPr fontId="5"/>
  </si>
  <si>
    <t>４　研修の実施</t>
    <rPh sb="2" eb="4">
      <t>ケンシュウ</t>
    </rPh>
    <rPh sb="5" eb="7">
      <t>ジッシ</t>
    </rPh>
    <phoneticPr fontId="33"/>
  </si>
  <si>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5"/>
  </si>
  <si>
    <t>夜勤職員加配加算に関する届出書</t>
    <rPh sb="0" eb="2">
      <t>ヤキン</t>
    </rPh>
    <rPh sb="2" eb="4">
      <t>ショクイン</t>
    </rPh>
    <rPh sb="4" eb="6">
      <t>カハイ</t>
    </rPh>
    <rPh sb="6" eb="8">
      <t>カサン</t>
    </rPh>
    <rPh sb="9" eb="10">
      <t>カン</t>
    </rPh>
    <rPh sb="12" eb="14">
      <t>トドケデ</t>
    </rPh>
    <rPh sb="14" eb="15">
      <t>ショ</t>
    </rPh>
    <phoneticPr fontId="5"/>
  </si>
  <si>
    <t>２　夜勤職員の加配状況</t>
    <rPh sb="2" eb="4">
      <t>ヤキン</t>
    </rPh>
    <rPh sb="4" eb="6">
      <t>ショクイン</t>
    </rPh>
    <rPh sb="7" eb="9">
      <t>カハイ</t>
    </rPh>
    <rPh sb="9" eb="11">
      <t>ジョウキョウ</t>
    </rPh>
    <phoneticPr fontId="5"/>
  </si>
  <si>
    <t>住居の名称</t>
    <rPh sb="0" eb="2">
      <t>ジュウキョ</t>
    </rPh>
    <rPh sb="3" eb="5">
      <t>メイショウ</t>
    </rPh>
    <phoneticPr fontId="5"/>
  </si>
  <si>
    <t>利用者の数</t>
    <rPh sb="0" eb="3">
      <t>リヨウシャ</t>
    </rPh>
    <rPh sb="4" eb="5">
      <t>カズ</t>
    </rPh>
    <phoneticPr fontId="5"/>
  </si>
  <si>
    <t>夜勤者の加配</t>
    <rPh sb="0" eb="2">
      <t>ヤキン</t>
    </rPh>
    <rPh sb="2" eb="3">
      <t>シャ</t>
    </rPh>
    <rPh sb="4" eb="6">
      <t>カハイ</t>
    </rPh>
    <phoneticPr fontId="5"/>
  </si>
  <si>
    <t>有　・　無</t>
    <rPh sb="0" eb="1">
      <t>ア</t>
    </rPh>
    <rPh sb="4" eb="5">
      <t>ナ</t>
    </rPh>
    <phoneticPr fontId="5"/>
  </si>
  <si>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5"/>
  </si>
  <si>
    <t>地域生活移行個別支援特別加算に関する届出書（共同生活援助）</t>
    <rPh sb="0" eb="2">
      <t>チイキ</t>
    </rPh>
    <rPh sb="2" eb="4">
      <t>セイカツ</t>
    </rPh>
    <rPh sb="4" eb="6">
      <t>イコウ</t>
    </rPh>
    <rPh sb="6" eb="8">
      <t>コベツ</t>
    </rPh>
    <rPh sb="8" eb="10">
      <t>シエン</t>
    </rPh>
    <rPh sb="10" eb="12">
      <t>トクベツ</t>
    </rPh>
    <rPh sb="12" eb="14">
      <t>カサン</t>
    </rPh>
    <rPh sb="15" eb="16">
      <t>カン</t>
    </rPh>
    <rPh sb="18" eb="21">
      <t>トドケデショ</t>
    </rPh>
    <rPh sb="22" eb="24">
      <t>キョウドウ</t>
    </rPh>
    <rPh sb="24" eb="26">
      <t>セイカツ</t>
    </rPh>
    <rPh sb="26" eb="28">
      <t>エンジョ</t>
    </rPh>
    <phoneticPr fontId="5"/>
  </si>
  <si>
    <t>　事業所・施設の名称</t>
    <rPh sb="1" eb="4">
      <t>ジギョウショ</t>
    </rPh>
    <rPh sb="5" eb="7">
      <t>シセツ</t>
    </rPh>
    <rPh sb="8" eb="10">
      <t>メイショウ</t>
    </rPh>
    <phoneticPr fontId="5"/>
  </si>
  <si>
    <t>　１　異動区分</t>
    <rPh sb="3" eb="5">
      <t>イドウ</t>
    </rPh>
    <rPh sb="5" eb="7">
      <t>クブン</t>
    </rPh>
    <phoneticPr fontId="5"/>
  </si>
  <si>
    <t>1　新規　　　　　　２　変更　　　　　３　終了</t>
    <rPh sb="2" eb="4">
      <t>シンキ</t>
    </rPh>
    <rPh sb="12" eb="14">
      <t>ヘンコウ</t>
    </rPh>
    <rPh sb="21" eb="23">
      <t>シュウリョウ</t>
    </rPh>
    <phoneticPr fontId="5"/>
  </si>
  <si>
    <t xml:space="preserve"> ２ 職員配置の状況</t>
    <rPh sb="3" eb="5">
      <t>ショクイン</t>
    </rPh>
    <rPh sb="5" eb="7">
      <t>ハイチ</t>
    </rPh>
    <rPh sb="8" eb="10">
      <t>ジョウキョウ</t>
    </rPh>
    <phoneticPr fontId="5"/>
  </si>
  <si>
    <t>①社会福祉士、②精神保健福祉士のいずれかの資格を有する職員を、指定障害福祉サービス基準第208条の規定により事業所に置くべき世話人に加え、１人以上配置している。</t>
    <phoneticPr fontId="5"/>
  </si>
  <si>
    <t>１　　有
２　　無</t>
    <rPh sb="3" eb="4">
      <t>ア</t>
    </rPh>
    <rPh sb="8" eb="9">
      <t>ナ</t>
    </rPh>
    <phoneticPr fontId="5"/>
  </si>
  <si>
    <t>資格</t>
    <rPh sb="0" eb="2">
      <t>シカク</t>
    </rPh>
    <phoneticPr fontId="5"/>
  </si>
  <si>
    <t>　　　①社会福祉士　　　　　　　　②精神保健福祉士</t>
    <phoneticPr fontId="5"/>
  </si>
  <si>
    <t>　３　加算対象者(概要)</t>
    <rPh sb="3" eb="5">
      <t>カサン</t>
    </rPh>
    <rPh sb="5" eb="8">
      <t>タイショウシャ</t>
    </rPh>
    <rPh sb="9" eb="11">
      <t>ガイヨウ</t>
    </rPh>
    <phoneticPr fontId="5"/>
  </si>
  <si>
    <t xml:space="preserve"> ４ 対象の障害者の支援
　　　に関する研修の状況</t>
    <rPh sb="3" eb="5">
      <t>タイショウ</t>
    </rPh>
    <rPh sb="6" eb="9">
      <t>ショウガイシャ</t>
    </rPh>
    <rPh sb="10" eb="12">
      <t>シエン</t>
    </rPh>
    <rPh sb="17" eb="18">
      <t>カン</t>
    </rPh>
    <rPh sb="20" eb="22">
      <t>ケンシュウ</t>
    </rPh>
    <rPh sb="23" eb="25">
      <t>ジョウキョウ</t>
    </rPh>
    <phoneticPr fontId="5"/>
  </si>
  <si>
    <t>事業所の従業者に対し、医療観察法に基づく通院中の者及び刑務所から出所した障害者等の支援に関する研修を年１回以上行っている。</t>
    <phoneticPr fontId="5"/>
  </si>
  <si>
    <t xml:space="preserve">（研修の概要）
</t>
    <rPh sb="1" eb="3">
      <t>ケンシュウ</t>
    </rPh>
    <rPh sb="4" eb="6">
      <t>ガイヨウ</t>
    </rPh>
    <phoneticPr fontId="5"/>
  </si>
  <si>
    <t>５ 関係機関との協力体制</t>
    <rPh sb="2" eb="4">
      <t>カンケイ</t>
    </rPh>
    <rPh sb="4" eb="6">
      <t>キカン</t>
    </rPh>
    <rPh sb="8" eb="10">
      <t>キョウリョク</t>
    </rPh>
    <rPh sb="10" eb="12">
      <t>タイセイ</t>
    </rPh>
    <phoneticPr fontId="5"/>
  </si>
  <si>
    <t>保護観察所、指定医療機関又は精神保健福祉センター等の関係機関との協力体制が整っている。</t>
    <phoneticPr fontId="5"/>
  </si>
  <si>
    <t xml:space="preserve">（体制の概要）
</t>
    <rPh sb="1" eb="3">
      <t>タイセイ</t>
    </rPh>
    <rPh sb="4" eb="6">
      <t>ガイヨウ</t>
    </rPh>
    <phoneticPr fontId="5"/>
  </si>
  <si>
    <t>1　「別紙２　従業者の勤務の体制及び勤務形態一覧表」を添付してください。</t>
    <rPh sb="3" eb="5">
      <t>ベッシ</t>
    </rPh>
    <rPh sb="7" eb="10">
      <t>ジュウギョウシャ</t>
    </rPh>
    <rPh sb="11" eb="13">
      <t>キンム</t>
    </rPh>
    <rPh sb="14" eb="16">
      <t>タイセイ</t>
    </rPh>
    <rPh sb="16" eb="17">
      <t>オヨ</t>
    </rPh>
    <rPh sb="18" eb="20">
      <t>キンム</t>
    </rPh>
    <rPh sb="20" eb="22">
      <t>ケイタイ</t>
    </rPh>
    <rPh sb="22" eb="24">
      <t>イチラン</t>
    </rPh>
    <rPh sb="24" eb="25">
      <t>ヒョウ</t>
    </rPh>
    <rPh sb="27" eb="29">
      <t>テンプ</t>
    </rPh>
    <phoneticPr fontId="5"/>
  </si>
  <si>
    <t>2  「２ 職員配置の状況」に記載している資格の「資格免状の写し」を添付してください。</t>
    <rPh sb="15" eb="17">
      <t>キサイ</t>
    </rPh>
    <rPh sb="21" eb="23">
      <t>シカク</t>
    </rPh>
    <rPh sb="25" eb="27">
      <t>シカク</t>
    </rPh>
    <rPh sb="27" eb="29">
      <t>メンジョウ</t>
    </rPh>
    <rPh sb="30" eb="31">
      <t>ウツ</t>
    </rPh>
    <rPh sb="34" eb="36">
      <t>テンプ</t>
    </rPh>
    <phoneticPr fontId="5"/>
  </si>
  <si>
    <t>3　「３　加算対象者(概要)」については、対象者の要件に沿っているか確認できるように記入すること</t>
    <rPh sb="21" eb="24">
      <t>タイショウシャ</t>
    </rPh>
    <rPh sb="25" eb="27">
      <t>ヨウケン</t>
    </rPh>
    <rPh sb="28" eb="29">
      <t>ソ</t>
    </rPh>
    <rPh sb="34" eb="36">
      <t>カクニン</t>
    </rPh>
    <rPh sb="42" eb="44">
      <t>キニュウ</t>
    </rPh>
    <phoneticPr fontId="5"/>
  </si>
  <si>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5"/>
  </si>
  <si>
    <t>２　運営規程に定める
　　障害者の種類</t>
    <rPh sb="2" eb="4">
      <t>ウンエイ</t>
    </rPh>
    <rPh sb="4" eb="6">
      <t>キテイ</t>
    </rPh>
    <rPh sb="7" eb="8">
      <t>サダ</t>
    </rPh>
    <rPh sb="13" eb="15">
      <t>ショウガイ</t>
    </rPh>
    <rPh sb="15" eb="16">
      <t>シャ</t>
    </rPh>
    <rPh sb="17" eb="19">
      <t>シュルイ</t>
    </rPh>
    <phoneticPr fontId="5"/>
  </si>
  <si>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5"/>
  </si>
  <si>
    <t>３　有資格者の配置</t>
    <rPh sb="2" eb="6">
      <t>ユウシカクシャ</t>
    </rPh>
    <rPh sb="7" eb="9">
      <t>ハイチ</t>
    </rPh>
    <phoneticPr fontId="5"/>
  </si>
  <si>
    <r>
      <t>　　　　　①　社会福祉士　　　</t>
    </r>
    <r>
      <rPr>
        <sz val="12"/>
        <color indexed="8"/>
        <rFont val="ＭＳ Ｐゴシック"/>
        <family val="3"/>
        <charset val="128"/>
      </rPr>
      <t>　</t>
    </r>
    <r>
      <rPr>
        <sz val="11"/>
        <color theme="1"/>
        <rFont val="Yu Gothic"/>
        <family val="2"/>
        <scheme val="minor"/>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5"/>
  </si>
  <si>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5"/>
  </si>
  <si>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5"/>
  </si>
  <si>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5"/>
  </si>
  <si>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5"/>
  </si>
  <si>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5"/>
  </si>
  <si>
    <t>（新別紙８）</t>
    <rPh sb="1" eb="2">
      <t>シン</t>
    </rPh>
    <rPh sb="2" eb="4">
      <t>ベッシ</t>
    </rPh>
    <phoneticPr fontId="5"/>
  </si>
  <si>
    <t>通勤者生活支援加算に係る体制（共同生活援助事業所）</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rPh sb="21" eb="24">
      <t>ジギョウショ</t>
    </rPh>
    <phoneticPr fontId="5"/>
  </si>
  <si>
    <t>１　新規　　　　　　　　２　変更　　　　　　　　３　終了</t>
    <rPh sb="2" eb="4">
      <t>シンキ</t>
    </rPh>
    <rPh sb="14" eb="16">
      <t>ヘンコウ</t>
    </rPh>
    <rPh sb="26" eb="28">
      <t>シュウリョウ</t>
    </rPh>
    <phoneticPr fontId="5"/>
  </si>
  <si>
    <t>連絡先</t>
    <rPh sb="0" eb="2">
      <t>レンラク</t>
    </rPh>
    <rPh sb="2" eb="3">
      <t>サキ</t>
    </rPh>
    <phoneticPr fontId="5"/>
  </si>
  <si>
    <t>担当者名</t>
    <rPh sb="0" eb="3">
      <t>タントウシャ</t>
    </rPh>
    <rPh sb="3" eb="4">
      <t>メイ</t>
    </rPh>
    <phoneticPr fontId="5"/>
  </si>
  <si>
    <t>FAX番号</t>
    <rPh sb="3" eb="5">
      <t>バンゴウ</t>
    </rPh>
    <phoneticPr fontId="5"/>
  </si>
  <si>
    <t>前年度の平均利用者数（人）</t>
    <phoneticPr fontId="5"/>
  </si>
  <si>
    <t>通勤者生活支援に係る体制</t>
    <rPh sb="0" eb="3">
      <t>ツウキンシャ</t>
    </rPh>
    <rPh sb="3" eb="5">
      <t>セイカツ</t>
    </rPh>
    <rPh sb="5" eb="7">
      <t>シエン</t>
    </rPh>
    <rPh sb="8" eb="9">
      <t>カカ</t>
    </rPh>
    <rPh sb="10" eb="12">
      <t>タイセイ</t>
    </rPh>
    <phoneticPr fontId="5"/>
  </si>
  <si>
    <t>前年度の平均利用者数のうち５０％（人）</t>
    <rPh sb="0" eb="3">
      <t>ゼンネンド</t>
    </rPh>
    <rPh sb="4" eb="6">
      <t>ヘイキン</t>
    </rPh>
    <rPh sb="6" eb="9">
      <t>リヨウシャ</t>
    </rPh>
    <rPh sb="9" eb="10">
      <t>スウ</t>
    </rPh>
    <phoneticPr fontId="5"/>
  </si>
  <si>
    <t>氏　　名</t>
    <rPh sb="0" eb="1">
      <t>シ</t>
    </rPh>
    <rPh sb="3" eb="4">
      <t>メイ</t>
    </rPh>
    <phoneticPr fontId="5"/>
  </si>
  <si>
    <t>雇用されている事業所名</t>
    <phoneticPr fontId="5"/>
  </si>
  <si>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5"/>
  </si>
  <si>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5"/>
  </si>
  <si>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5"/>
  </si>
  <si>
    <r>
      <t xml:space="preserve">医療的ケアに係る申出書
</t>
    </r>
    <r>
      <rPr>
        <sz val="12"/>
        <rFont val="ＭＳ Ｐゴシック"/>
        <family val="3"/>
        <charset val="128"/>
      </rPr>
      <t>（共同生活援助関係）</t>
    </r>
    <rPh sb="0" eb="2">
      <t>イリョウ</t>
    </rPh>
    <rPh sb="2" eb="3">
      <t>テキ</t>
    </rPh>
    <rPh sb="6" eb="7">
      <t>カカ</t>
    </rPh>
    <rPh sb="8" eb="11">
      <t>モウシデショ</t>
    </rPh>
    <rPh sb="13" eb="15">
      <t>キョウドウ</t>
    </rPh>
    <rPh sb="15" eb="17">
      <t>セイカツ</t>
    </rPh>
    <rPh sb="17" eb="19">
      <t>エンジョ</t>
    </rPh>
    <rPh sb="19" eb="21">
      <t>カンケイ</t>
    </rPh>
    <phoneticPr fontId="5"/>
  </si>
  <si>
    <t>記入年月日：令和　　年　　月　　日</t>
    <rPh sb="0" eb="2">
      <t>キニュウ</t>
    </rPh>
    <rPh sb="2" eb="5">
      <t>ネンガッピ</t>
    </rPh>
    <rPh sb="6" eb="8">
      <t>レイワ</t>
    </rPh>
    <rPh sb="10" eb="11">
      <t>ネン</t>
    </rPh>
    <rPh sb="13" eb="14">
      <t>ガツ</t>
    </rPh>
    <rPh sb="16" eb="17">
      <t>ニチ</t>
    </rPh>
    <phoneticPr fontId="5"/>
  </si>
  <si>
    <t>利用者氏名</t>
    <rPh sb="0" eb="2">
      <t>リヨウ</t>
    </rPh>
    <rPh sb="2" eb="3">
      <t>シャ</t>
    </rPh>
    <phoneticPr fontId="5"/>
  </si>
  <si>
    <t>（ふりがな）</t>
    <phoneticPr fontId="5"/>
  </si>
  <si>
    <t>明・大・昭・平・令　　　　　年　　　　　月　　　　　日生（　　　　　歳）</t>
    <phoneticPr fontId="5"/>
  </si>
  <si>
    <t>　共同生活援助事業所での必要な医療的ケア（診療の補助行為）を、以下の１～14の中から選択して☑を付けてください。</t>
    <rPh sb="1" eb="3">
      <t>キョウドウ</t>
    </rPh>
    <rPh sb="3" eb="5">
      <t>セイカツ</t>
    </rPh>
    <rPh sb="5" eb="7">
      <t>エンジョ</t>
    </rPh>
    <rPh sb="7" eb="10">
      <t>ジギョウショ</t>
    </rPh>
    <rPh sb="31" eb="33">
      <t>イカ</t>
    </rPh>
    <rPh sb="39" eb="40">
      <t>ナカ</t>
    </rPh>
    <rPh sb="42" eb="44">
      <t>センタク</t>
    </rPh>
    <phoneticPr fontId="5"/>
  </si>
  <si>
    <t>医療的ケア（診療の補助行為）</t>
    <rPh sb="0" eb="3">
      <t>イリョウテキ</t>
    </rPh>
    <rPh sb="6" eb="8">
      <t>シンリョウ</t>
    </rPh>
    <rPh sb="9" eb="11">
      <t>ホジョ</t>
    </rPh>
    <rPh sb="11" eb="13">
      <t>コウイ</t>
    </rPh>
    <phoneticPr fontId="5"/>
  </si>
  <si>
    <t>該当</t>
    <rPh sb="0" eb="2">
      <t>ガイトウ</t>
    </rPh>
    <phoneticPr fontId="5"/>
  </si>
  <si>
    <t>１ 人工呼吸器（鼻マスク式補助換気法、ハイフローセラピー、間歇的陽圧吸入法、排痰補助装置、高頻度胸壁振動装置を含む）の管理</t>
    <rPh sb="8" eb="9">
      <t>ハナ</t>
    </rPh>
    <rPh sb="12" eb="13">
      <t>シキ</t>
    </rPh>
    <rPh sb="13" eb="15">
      <t>ホジョ</t>
    </rPh>
    <rPh sb="15" eb="17">
      <t>カンキ</t>
    </rPh>
    <rPh sb="17" eb="18">
      <t>ホウ</t>
    </rPh>
    <rPh sb="29" eb="32">
      <t>カンケツテキ</t>
    </rPh>
    <rPh sb="32" eb="34">
      <t>ヨウアツ</t>
    </rPh>
    <rPh sb="34" eb="36">
      <t>キュウニュウ</t>
    </rPh>
    <rPh sb="36" eb="37">
      <t>ホウ</t>
    </rPh>
    <rPh sb="59" eb="61">
      <t>カンリ</t>
    </rPh>
    <phoneticPr fontId="5"/>
  </si>
  <si>
    <t>□</t>
    <phoneticPr fontId="5"/>
  </si>
  <si>
    <t>2  気管切開の管理</t>
    <rPh sb="8" eb="10">
      <t>カンリ</t>
    </rPh>
    <phoneticPr fontId="5"/>
  </si>
  <si>
    <t>3  鼻咽頭エアウェイの管理</t>
    <rPh sb="12" eb="14">
      <t>カンリ</t>
    </rPh>
    <phoneticPr fontId="5"/>
  </si>
  <si>
    <t>4  酸素療法</t>
    <phoneticPr fontId="5"/>
  </si>
  <si>
    <t>5  吸引（口鼻腔・気管内吸引）</t>
    <phoneticPr fontId="5"/>
  </si>
  <si>
    <t>6  ネブライザーの管理</t>
    <rPh sb="10" eb="12">
      <t>カンリ</t>
    </rPh>
    <phoneticPr fontId="5"/>
  </si>
  <si>
    <t>7  経管栄養</t>
    <phoneticPr fontId="5"/>
  </si>
  <si>
    <t>(1)  経鼻胃管、胃瘻、経鼻腸管、経胃瘻腸管、腸瘻、食道瘻</t>
    <phoneticPr fontId="5"/>
  </si>
  <si>
    <t>(2)  持続経管注入ポンプ使用</t>
    <rPh sb="5" eb="7">
      <t>ジゾク</t>
    </rPh>
    <rPh sb="7" eb="9">
      <t>ケイカン</t>
    </rPh>
    <rPh sb="9" eb="11">
      <t>チュウニュウ</t>
    </rPh>
    <phoneticPr fontId="5"/>
  </si>
  <si>
    <t>8  中心静脈カテーテルの管理（中心静脈栄養、肺高血圧症治療薬、麻薬など）</t>
    <rPh sb="13" eb="15">
      <t>カンリ</t>
    </rPh>
    <phoneticPr fontId="5"/>
  </si>
  <si>
    <t>9 皮下注射</t>
    <rPh sb="2" eb="4">
      <t>ヒカ</t>
    </rPh>
    <rPh sb="4" eb="6">
      <t>チュウシャ</t>
    </rPh>
    <phoneticPr fontId="5"/>
  </si>
  <si>
    <t>(1)  皮下注射（インスリン、麻薬など）</t>
    <rPh sb="5" eb="7">
      <t>ヒカ</t>
    </rPh>
    <rPh sb="7" eb="9">
      <t>チュウシャ</t>
    </rPh>
    <rPh sb="16" eb="18">
      <t>マヤク</t>
    </rPh>
    <phoneticPr fontId="5"/>
  </si>
  <si>
    <t>(2)  持続皮下注射ポンプ使用</t>
    <rPh sb="5" eb="7">
      <t>ジゾク</t>
    </rPh>
    <rPh sb="7" eb="9">
      <t>ヒカ</t>
    </rPh>
    <rPh sb="9" eb="11">
      <t>チュウシャ</t>
    </rPh>
    <phoneticPr fontId="5"/>
  </si>
  <si>
    <t>10  血糖測定（持続血糖測定器による血糖測定を含む）</t>
    <rPh sb="9" eb="11">
      <t>ジゾク</t>
    </rPh>
    <rPh sb="11" eb="13">
      <t>ケットウ</t>
    </rPh>
    <rPh sb="13" eb="15">
      <t>ソクテイ</t>
    </rPh>
    <rPh sb="15" eb="16">
      <t>キ</t>
    </rPh>
    <rPh sb="19" eb="21">
      <t>ケットウ</t>
    </rPh>
    <rPh sb="21" eb="23">
      <t>ソクテイ</t>
    </rPh>
    <rPh sb="24" eb="25">
      <t>フク</t>
    </rPh>
    <phoneticPr fontId="5"/>
  </si>
  <si>
    <t>11  継続的な透析（血液透析、腹膜透析を含む）</t>
    <rPh sb="6" eb="7">
      <t>テキ</t>
    </rPh>
    <phoneticPr fontId="5"/>
  </si>
  <si>
    <t>12  導尿</t>
    <rPh sb="4" eb="6">
      <t>ドウニョウ</t>
    </rPh>
    <phoneticPr fontId="5"/>
  </si>
  <si>
    <t>(1)  間欠的導尿</t>
    <phoneticPr fontId="5"/>
  </si>
  <si>
    <t>(2)  持続的導尿（尿道留置カテ－テル、膀胱瘻、腎瘻、尿路ストーマ）</t>
    <rPh sb="11" eb="13">
      <t>ニョウドウ</t>
    </rPh>
    <phoneticPr fontId="5"/>
  </si>
  <si>
    <t>13  排便管理</t>
    <phoneticPr fontId="5"/>
  </si>
  <si>
    <t>(1)  消化管ストーマ</t>
    <rPh sb="5" eb="8">
      <t>ショウカカン</t>
    </rPh>
    <phoneticPr fontId="5"/>
  </si>
  <si>
    <t>(2)  摘便又は洗腸</t>
    <rPh sb="7" eb="8">
      <t>マタ</t>
    </rPh>
    <phoneticPr fontId="5"/>
  </si>
  <si>
    <t>(3)  浣腸（注）</t>
    <rPh sb="8" eb="9">
      <t>チュウ</t>
    </rPh>
    <phoneticPr fontId="5"/>
  </si>
  <si>
    <r>
      <t xml:space="preserve">14  痙攣時における坐剤挿入、吸引、酸素投与、迷走神経刺激装置の作動等の処置
    </t>
    </r>
    <r>
      <rPr>
        <sz val="8"/>
        <rFont val="ＭＳ Ｐゴシック"/>
        <family val="3"/>
        <charset val="128"/>
      </rPr>
      <t>注）医師から発作時の対応として上記処置の指示があり、過去概ね1年以内に発作の既往がある場合</t>
    </r>
    <rPh sb="6" eb="7">
      <t>ジ</t>
    </rPh>
    <rPh sb="35" eb="36">
      <t>トウ</t>
    </rPh>
    <rPh sb="37" eb="39">
      <t>ショチ</t>
    </rPh>
    <phoneticPr fontId="5"/>
  </si>
  <si>
    <t>（注）「13　排便管理」における「⑶　浣腸」は、市販のディ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６歳以上12歳未満の小児を対象とする場合にあってはおおむね20グラム以下、１歳以上６歳未満の幼児を対象とする場合にあってはおおむね10グラム以下、０歳の乳児を対象とする場合にあってはおおむね５グラム以下のものをいう。）を用いて浣腸を施す場合を除く。</t>
    <phoneticPr fontId="5"/>
  </si>
  <si>
    <t>記入者</t>
    <rPh sb="0" eb="3">
      <t>キニュウシャ</t>
    </rPh>
    <phoneticPr fontId="5"/>
  </si>
  <si>
    <t>（住所）</t>
    <rPh sb="1" eb="3">
      <t>ジュウショ</t>
    </rPh>
    <phoneticPr fontId="5"/>
  </si>
  <si>
    <t>（氏名）　　　　　　　　　　　　　　　　　　　（利用者との関係　　　　　　　）</t>
    <rPh sb="1" eb="3">
      <t>シメイ</t>
    </rPh>
    <rPh sb="24" eb="27">
      <t>リヨウシャ</t>
    </rPh>
    <rPh sb="29" eb="31">
      <t>カンケイ</t>
    </rPh>
    <phoneticPr fontId="5"/>
  </si>
  <si>
    <t>※本申出書については、利用者や家族等が確認の上記入すること。
　　記入者が本人の場合は、記入者欄の記載は不要です。</t>
    <rPh sb="1" eb="2">
      <t>ホン</t>
    </rPh>
    <rPh sb="2" eb="5">
      <t>モウシデショ</t>
    </rPh>
    <rPh sb="11" eb="13">
      <t>リヨウ</t>
    </rPh>
    <rPh sb="13" eb="14">
      <t>シャ</t>
    </rPh>
    <rPh sb="15" eb="17">
      <t>カゾク</t>
    </rPh>
    <rPh sb="17" eb="18">
      <t>トウ</t>
    </rPh>
    <rPh sb="19" eb="21">
      <t>カクニン</t>
    </rPh>
    <rPh sb="22" eb="23">
      <t>ウエ</t>
    </rPh>
    <rPh sb="23" eb="25">
      <t>キニュウ</t>
    </rPh>
    <rPh sb="33" eb="36">
      <t>キニュウシャ</t>
    </rPh>
    <rPh sb="37" eb="39">
      <t>ホンニン</t>
    </rPh>
    <rPh sb="40" eb="42">
      <t>バアイ</t>
    </rPh>
    <rPh sb="44" eb="47">
      <t>キニュウシャ</t>
    </rPh>
    <rPh sb="47" eb="48">
      <t>ラン</t>
    </rPh>
    <rPh sb="49" eb="51">
      <t>キサイ</t>
    </rPh>
    <rPh sb="52" eb="54">
      <t>フヨウ</t>
    </rPh>
    <phoneticPr fontId="5"/>
  </si>
  <si>
    <t>看護師</t>
    <rPh sb="0" eb="3">
      <t>カンゴシ</t>
    </rPh>
    <phoneticPr fontId="5"/>
  </si>
  <si>
    <r>
      <t>　　</t>
    </r>
    <r>
      <rPr>
        <sz val="12"/>
        <color rgb="FFFF0000"/>
        <rFont val="HGｺﾞｼｯｸM"/>
        <family val="3"/>
        <charset val="128"/>
      </rPr>
      <t>　</t>
    </r>
    <r>
      <rPr>
        <sz val="12"/>
        <rFont val="HGｺﾞｼｯｸM"/>
        <family val="3"/>
        <charset val="128"/>
      </rPr>
      <t>年　　　月　　　日</t>
    </r>
    <phoneticPr fontId="5"/>
  </si>
  <si>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5"/>
  </si>
  <si>
    <t>異動区分</t>
    <rPh sb="0" eb="1">
      <t>イ</t>
    </rPh>
    <rPh sb="1" eb="2">
      <t>ドウ</t>
    </rPh>
    <rPh sb="2" eb="3">
      <t>ク</t>
    </rPh>
    <rPh sb="3" eb="4">
      <t>ブン</t>
    </rPh>
    <phoneticPr fontId="5"/>
  </si>
  <si>
    <t>１　新規　　　２　継続　　　３　変更　　　４　終了</t>
    <rPh sb="2" eb="4">
      <t>シンキ</t>
    </rPh>
    <rPh sb="9" eb="11">
      <t>ケイゾク</t>
    </rPh>
    <rPh sb="16" eb="18">
      <t>ヘンコウ</t>
    </rPh>
    <rPh sb="23" eb="25">
      <t>シュウリョウ</t>
    </rPh>
    <phoneticPr fontId="5"/>
  </si>
  <si>
    <t>サービスの種類
算定する加算の区分</t>
    <rPh sb="5" eb="7">
      <t>シュルイ</t>
    </rPh>
    <rPh sb="8" eb="10">
      <t>サンテイ</t>
    </rPh>
    <rPh sb="12" eb="14">
      <t>カサン</t>
    </rPh>
    <rPh sb="15" eb="17">
      <t>クブン</t>
    </rPh>
    <phoneticPr fontId="5"/>
  </si>
  <si>
    <t>１　生活介護</t>
    <rPh sb="4" eb="6">
      <t>カイゴ</t>
    </rPh>
    <phoneticPr fontId="5"/>
  </si>
  <si>
    <t>常勤看護職員等配置加算</t>
    <phoneticPr fontId="5"/>
  </si>
  <si>
    <t>２　短期入所</t>
    <rPh sb="2" eb="4">
      <t>タンキ</t>
    </rPh>
    <rPh sb="4" eb="6">
      <t>ニュウショ</t>
    </rPh>
    <phoneticPr fontId="5"/>
  </si>
  <si>
    <t>常勤看護職員等配置加算</t>
    <rPh sb="0" eb="2">
      <t>ジョウキン</t>
    </rPh>
    <rPh sb="2" eb="4">
      <t>カンゴ</t>
    </rPh>
    <rPh sb="4" eb="6">
      <t>ショクイン</t>
    </rPh>
    <rPh sb="6" eb="7">
      <t>トウ</t>
    </rPh>
    <rPh sb="7" eb="9">
      <t>ハイチ</t>
    </rPh>
    <rPh sb="9" eb="11">
      <t>カサン</t>
    </rPh>
    <phoneticPr fontId="5"/>
  </si>
  <si>
    <t>３　生活訓練</t>
    <rPh sb="2" eb="4">
      <t>セイカツ</t>
    </rPh>
    <rPh sb="4" eb="6">
      <t>クンレン</t>
    </rPh>
    <phoneticPr fontId="5"/>
  </si>
  <si>
    <t>看護職員配置加算（Ⅰ）</t>
    <rPh sb="0" eb="2">
      <t>カンゴ</t>
    </rPh>
    <rPh sb="2" eb="4">
      <t>ショクイン</t>
    </rPh>
    <rPh sb="4" eb="6">
      <t>ハイチ</t>
    </rPh>
    <rPh sb="6" eb="8">
      <t>カサン</t>
    </rPh>
    <phoneticPr fontId="5"/>
  </si>
  <si>
    <t>４　宿泊型自立訓練</t>
    <phoneticPr fontId="5"/>
  </si>
  <si>
    <t>看護職員配置加算（Ⅱ）</t>
    <rPh sb="0" eb="2">
      <t>カンゴ</t>
    </rPh>
    <rPh sb="2" eb="4">
      <t>ショクイン</t>
    </rPh>
    <rPh sb="4" eb="6">
      <t>ハイチ</t>
    </rPh>
    <rPh sb="6" eb="8">
      <t>カサン</t>
    </rPh>
    <phoneticPr fontId="5"/>
  </si>
  <si>
    <t>５　共同生活援助</t>
    <rPh sb="2" eb="8">
      <t>キョウドウセイカツエンジョ</t>
    </rPh>
    <phoneticPr fontId="5"/>
  </si>
  <si>
    <t>看護職員の配置状況
（常勤換算）</t>
    <rPh sb="0" eb="2">
      <t>カンゴ</t>
    </rPh>
    <rPh sb="2" eb="4">
      <t>ショクイン</t>
    </rPh>
    <rPh sb="5" eb="7">
      <t>ハイチ</t>
    </rPh>
    <rPh sb="7" eb="9">
      <t>ジョウキョウ</t>
    </rPh>
    <rPh sb="11" eb="13">
      <t>ジョウキン</t>
    </rPh>
    <rPh sb="13" eb="15">
      <t>カンザン</t>
    </rPh>
    <phoneticPr fontId="5"/>
  </si>
  <si>
    <t>保健師</t>
    <rPh sb="0" eb="3">
      <t>ホケンシ</t>
    </rPh>
    <phoneticPr fontId="5"/>
  </si>
  <si>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5"/>
  </si>
  <si>
    <t>該当
・
非該当</t>
    <rPh sb="0" eb="2">
      <t>ガイトウ</t>
    </rPh>
    <rPh sb="7" eb="10">
      <t>ヒガイトウ</t>
    </rPh>
    <phoneticPr fontId="5"/>
  </si>
  <si>
    <t>准看護師</t>
    <rPh sb="0" eb="4">
      <t>ジュンカンゴシ</t>
    </rPh>
    <phoneticPr fontId="5"/>
  </si>
  <si>
    <t>看護職員の必要数
（共同生活援助のみ）</t>
    <rPh sb="0" eb="2">
      <t>カンゴ</t>
    </rPh>
    <rPh sb="2" eb="4">
      <t>ショクイン</t>
    </rPh>
    <rPh sb="5" eb="8">
      <t>ヒツヨウスウ</t>
    </rPh>
    <rPh sb="10" eb="16">
      <t>キョウドウセイカツエンジョ</t>
    </rPh>
    <phoneticPr fontId="5"/>
  </si>
  <si>
    <t>前年度の平均利用者数</t>
    <rPh sb="0" eb="3">
      <t>ゼンネンド</t>
    </rPh>
    <rPh sb="4" eb="10">
      <t>ヘイキンリヨウシャスウ</t>
    </rPh>
    <phoneticPr fontId="5"/>
  </si>
  <si>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5"/>
  </si>
  <si>
    <t>該当
・
非該当</t>
    <phoneticPr fontId="5"/>
  </si>
  <si>
    <t>利用者数を
20で除した数
（必要数）</t>
    <rPh sb="0" eb="2">
      <t>リヨウ</t>
    </rPh>
    <rPh sb="2" eb="3">
      <t>シャ</t>
    </rPh>
    <rPh sb="3" eb="4">
      <t>スウ</t>
    </rPh>
    <rPh sb="9" eb="10">
      <t>ジョ</t>
    </rPh>
    <rPh sb="12" eb="13">
      <t>スウ</t>
    </rPh>
    <rPh sb="15" eb="18">
      <t>ヒツヨウスウ</t>
    </rPh>
    <phoneticPr fontId="5"/>
  </si>
  <si>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5"/>
  </si>
  <si>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5"/>
  </si>
  <si>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5"/>
  </si>
  <si>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5"/>
  </si>
  <si>
    <t>年　　月　　日</t>
    <rPh sb="0" eb="1">
      <t>ネン</t>
    </rPh>
    <rPh sb="3" eb="4">
      <t>ツキ</t>
    </rPh>
    <rPh sb="6" eb="7">
      <t>ヒ</t>
    </rPh>
    <phoneticPr fontId="55"/>
  </si>
  <si>
    <t>視覚・聴覚言語障害者支援体制加算（Ⅰ）に関する届出書</t>
    <phoneticPr fontId="55"/>
  </si>
  <si>
    <r>
      <t>多機能型の実施</t>
    </r>
    <r>
      <rPr>
        <sz val="8"/>
        <color rgb="FF000000"/>
        <rFont val="HGｺﾞｼｯｸM"/>
        <family val="3"/>
        <charset val="128"/>
      </rPr>
      <t>※1</t>
    </r>
    <phoneticPr fontId="55"/>
  </si>
  <si>
    <t>有　・　無</t>
  </si>
  <si>
    <r>
      <t>異動区分</t>
    </r>
    <r>
      <rPr>
        <sz val="8"/>
        <color rgb="FF000000"/>
        <rFont val="HGｺﾞｼｯｸM"/>
        <family val="3"/>
        <charset val="128"/>
      </rPr>
      <t>※2</t>
    </r>
    <phoneticPr fontId="55"/>
  </si>
  <si>
    <t>１　新規　　　　　２　変更　　　　　３　終了</t>
    <phoneticPr fontId="55"/>
  </si>
  <si>
    <t>当該事業所の前年度の平均実利用者数　(A)</t>
    <phoneticPr fontId="55"/>
  </si>
  <si>
    <t>うち５０％　　　　　(B)＝ (A)×0.5</t>
    <phoneticPr fontId="55"/>
  </si>
  <si>
    <t>加算要件に該当する利用者の数 (C)＝(E)／(D)</t>
    <phoneticPr fontId="55"/>
  </si>
  <si>
    <t>(C)＞＝(B)</t>
    <phoneticPr fontId="55"/>
  </si>
  <si>
    <t>該当利用者の氏名</t>
  </si>
  <si>
    <t>手帳の種類</t>
  </si>
  <si>
    <t>手帳の等級</t>
  </si>
  <si>
    <t>前年度利用日数</t>
  </si>
  <si>
    <t>前年度の開所日数 (D)</t>
    <phoneticPr fontId="55"/>
  </si>
  <si>
    <t>日</t>
  </si>
  <si>
    <t>合　計 (E)</t>
    <phoneticPr fontId="55"/>
  </si>
  <si>
    <t>２　加配される従業者の状況</t>
  </si>
  <si>
    <t>利用者数 (A)　÷　40　＝ (F)</t>
    <phoneticPr fontId="55"/>
  </si>
  <si>
    <t>加配される従業者の数　(G)</t>
    <phoneticPr fontId="55"/>
  </si>
  <si>
    <t>(G)＞＝ (F)</t>
    <phoneticPr fontId="55"/>
  </si>
  <si>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</si>
  <si>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</si>
  <si>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55"/>
  </si>
  <si>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5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</si>
  <si>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55"/>
  </si>
  <si>
    <t>※１：多機能型事業所等については、当該多機能型事業所全体で、加算要件の利用者数や配置割合の計算を行
　　　うこと。</t>
    <phoneticPr fontId="55"/>
  </si>
  <si>
    <t>※２：「異動区分」欄において「４　終了」の場合は、１利用者の状況、２加配される従業者の状況の記載は
　　　不要とする。</t>
    <phoneticPr fontId="55"/>
  </si>
  <si>
    <t>視覚・聴覚言語障害者支援体制加算（Ⅱ）に関する届出書</t>
    <phoneticPr fontId="55"/>
  </si>
  <si>
    <t>有・無</t>
    <phoneticPr fontId="55"/>
  </si>
  <si>
    <t>うち３０％　　　　　(B)＝ (A)×0.3</t>
    <phoneticPr fontId="55"/>
  </si>
  <si>
    <t>利用者数 (A)　÷　50　＝ (F)</t>
    <phoneticPr fontId="55"/>
  </si>
  <si>
    <t>(G)＞＝(F)</t>
    <phoneticPr fontId="55"/>
  </si>
  <si>
    <t>通勤者生活支援加算に係る体制</t>
    <rPh sb="0" eb="3">
      <t>ツウキンシャ</t>
    </rPh>
    <rPh sb="3" eb="5">
      <t>セイカツ</t>
    </rPh>
    <rPh sb="5" eb="9">
      <t>シエンカサン</t>
    </rPh>
    <rPh sb="10" eb="11">
      <t>カカ</t>
    </rPh>
    <rPh sb="12" eb="14">
      <t>タイセイ</t>
    </rPh>
    <phoneticPr fontId="5"/>
  </si>
  <si>
    <t>　　年　　月　　日</t>
    <rPh sb="2" eb="3">
      <t>ネン</t>
    </rPh>
    <rPh sb="5" eb="6">
      <t>ツキ</t>
    </rPh>
    <rPh sb="8" eb="9">
      <t>ヒ</t>
    </rPh>
    <phoneticPr fontId="3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</si>
  <si>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5"/>
  </si>
  <si>
    <t>１．人員配置体制の確認</t>
    <rPh sb="9" eb="11">
      <t>カクニン</t>
    </rPh>
    <phoneticPr fontId="3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</si>
  <si>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3"/>
  </si>
  <si>
    <t>⑴</t>
    <phoneticPr fontId="5"/>
  </si>
  <si>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5"/>
  </si>
  <si>
    <t>一人目</t>
    <rPh sb="0" eb="2">
      <t>ヒトリ</t>
    </rPh>
    <rPh sb="2" eb="3">
      <t>メ</t>
    </rPh>
    <phoneticPr fontId="33"/>
  </si>
  <si>
    <t>氏名</t>
    <rPh sb="0" eb="2">
      <t>シメイ</t>
    </rPh>
    <phoneticPr fontId="33"/>
  </si>
  <si>
    <t>社会福祉士又は精神保健福祉士の資格要件の確認</t>
    <phoneticPr fontId="33"/>
  </si>
  <si>
    <t>有　・　無</t>
    <rPh sb="0" eb="1">
      <t>アリ</t>
    </rPh>
    <rPh sb="4" eb="5">
      <t>ナ</t>
    </rPh>
    <phoneticPr fontId="3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</si>
  <si>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3"/>
  </si>
  <si>
    <t>有（世話人・生活支援員）　
・　無</t>
    <rPh sb="0" eb="1">
      <t>アリ</t>
    </rPh>
    <rPh sb="2" eb="5">
      <t>セワニン</t>
    </rPh>
    <rPh sb="6" eb="11">
      <t>セイカツシエンイン</t>
    </rPh>
    <rPh sb="16" eb="17">
      <t>ナ</t>
    </rPh>
    <phoneticPr fontId="33"/>
  </si>
  <si>
    <t>二人目</t>
    <rPh sb="0" eb="2">
      <t>フタリ</t>
    </rPh>
    <rPh sb="2" eb="3">
      <t>メ</t>
    </rPh>
    <phoneticPr fontId="33"/>
  </si>
  <si>
    <t>⑵</t>
    <phoneticPr fontId="33"/>
  </si>
  <si>
    <t>配置割合　（別添にて確認）</t>
    <rPh sb="0" eb="2">
      <t>ハイチ</t>
    </rPh>
    <rPh sb="2" eb="4">
      <t>ワリアイ</t>
    </rPh>
    <rPh sb="6" eb="8">
      <t>ベッテン</t>
    </rPh>
    <rPh sb="10" eb="12">
      <t>カクニン</t>
    </rPh>
    <phoneticPr fontId="33"/>
  </si>
  <si>
    <t>配置割合の基準を満たす
確認の可否</t>
    <rPh sb="0" eb="4">
      <t>ハイチワリアイ</t>
    </rPh>
    <rPh sb="5" eb="7">
      <t>キジュン</t>
    </rPh>
    <rPh sb="8" eb="9">
      <t>ミ</t>
    </rPh>
    <rPh sb="12" eb="14">
      <t>カクニン</t>
    </rPh>
    <rPh sb="15" eb="17">
      <t>カヒ</t>
    </rPh>
    <phoneticPr fontId="33"/>
  </si>
  <si>
    <t>可　・　不可</t>
    <rPh sb="0" eb="1">
      <t>カ</t>
    </rPh>
    <rPh sb="4" eb="6">
      <t>フカ</t>
    </rPh>
    <phoneticPr fontId="33"/>
  </si>
  <si>
    <t>２．移行支援住居として登録する共同生活住居</t>
    <rPh sb="2" eb="8">
      <t>イコウシエンジュウキョ</t>
    </rPh>
    <rPh sb="11" eb="13">
      <t>トウロク</t>
    </rPh>
    <rPh sb="15" eb="17">
      <t>キョウドウ</t>
    </rPh>
    <rPh sb="17" eb="19">
      <t>セイカツ</t>
    </rPh>
    <rPh sb="19" eb="21">
      <t>ジュウキョ</t>
    </rPh>
    <phoneticPr fontId="33"/>
  </si>
  <si>
    <t>指定申請書　付表６の共同生活住居又は
サテライト型住居の番号及び名称</t>
    <rPh sb="16" eb="17">
      <t>マタ</t>
    </rPh>
    <rPh sb="24" eb="25">
      <t>ガタ</t>
    </rPh>
    <rPh sb="25" eb="27">
      <t>ジュウキョ</t>
    </rPh>
    <phoneticPr fontId="33"/>
  </si>
  <si>
    <t>定員</t>
    <rPh sb="0" eb="2">
      <t>テイイン</t>
    </rPh>
    <phoneticPr fontId="33"/>
  </si>
  <si>
    <t>入居者数</t>
    <rPh sb="0" eb="3">
      <t>ニュウキョシャ</t>
    </rPh>
    <rPh sb="3" eb="4">
      <t>スウ</t>
    </rPh>
    <phoneticPr fontId="33"/>
  </si>
  <si>
    <t>住居①</t>
    <rPh sb="0" eb="2">
      <t>ジュウキョ</t>
    </rPh>
    <phoneticPr fontId="33"/>
  </si>
  <si>
    <t>住居</t>
    <rPh sb="0" eb="2">
      <t>ジュウキョ</t>
    </rPh>
    <phoneticPr fontId="5"/>
  </si>
  <si>
    <t>サテライト①</t>
    <phoneticPr fontId="33"/>
  </si>
  <si>
    <t>サテライト②</t>
    <phoneticPr fontId="33"/>
  </si>
  <si>
    <t>合計</t>
    <rPh sb="0" eb="2">
      <t>ゴウケイ</t>
    </rPh>
    <phoneticPr fontId="33"/>
  </si>
  <si>
    <t>住居②</t>
    <rPh sb="0" eb="2">
      <t>ジュウキョ</t>
    </rPh>
    <phoneticPr fontId="33"/>
  </si>
  <si>
    <t>住居③</t>
    <rPh sb="0" eb="2">
      <t>ジュウキョ</t>
    </rPh>
    <phoneticPr fontId="33"/>
  </si>
  <si>
    <t>住居④</t>
    <rPh sb="0" eb="2">
      <t>ジュウキョ</t>
    </rPh>
    <phoneticPr fontId="33"/>
  </si>
  <si>
    <t>※添付書類：社会福祉士又は精神保健福祉士の資格証</t>
    <rPh sb="1" eb="3">
      <t>テンプ</t>
    </rPh>
    <rPh sb="3" eb="5">
      <t>ショルイ</t>
    </rPh>
    <rPh sb="21" eb="23">
      <t>シカク</t>
    </rPh>
    <rPh sb="23" eb="24">
      <t>ショウ</t>
    </rPh>
    <phoneticPr fontId="33"/>
  </si>
  <si>
    <t>（別紙）</t>
    <rPh sb="1" eb="3">
      <t>ベッシ</t>
    </rPh>
    <phoneticPr fontId="5"/>
  </si>
  <si>
    <t>３　運営状況</t>
    <rPh sb="2" eb="4">
      <t>ウンエイ</t>
    </rPh>
    <rPh sb="4" eb="6">
      <t>ジョウキョウ</t>
    </rPh>
    <phoneticPr fontId="50"/>
  </si>
  <si>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50"/>
  </si>
  <si>
    <t>①新設又は増改築等の時点から６か月未満</t>
    <phoneticPr fontId="50"/>
  </si>
  <si>
    <t>区分１以下</t>
    <rPh sb="0" eb="2">
      <t>クブン</t>
    </rPh>
    <rPh sb="3" eb="5">
      <t>イカ</t>
    </rPh>
    <phoneticPr fontId="50"/>
  </si>
  <si>
    <t>区分４</t>
    <rPh sb="0" eb="2">
      <t>クブン</t>
    </rPh>
    <phoneticPr fontId="50"/>
  </si>
  <si>
    <t>②新設又は増改築等の時点から６か月以上１年未満</t>
    <phoneticPr fontId="50"/>
  </si>
  <si>
    <t>区分２</t>
    <rPh sb="0" eb="2">
      <t>クブン</t>
    </rPh>
    <phoneticPr fontId="50"/>
  </si>
  <si>
    <t>区分５</t>
    <rPh sb="0" eb="2">
      <t>クブン</t>
    </rPh>
    <phoneticPr fontId="50"/>
  </si>
  <si>
    <t>③新設又は増改築等の時点から１年以上</t>
    <rPh sb="8" eb="9">
      <t>トウ</t>
    </rPh>
    <phoneticPr fontId="50"/>
  </si>
  <si>
    <t>区分３</t>
    <rPh sb="0" eb="2">
      <t>クブン</t>
    </rPh>
    <phoneticPr fontId="50"/>
  </si>
  <si>
    <t>区分６</t>
    <rPh sb="0" eb="2">
      <t>クブン</t>
    </rPh>
    <phoneticPr fontId="50"/>
  </si>
  <si>
    <t>※２　該当する欄のプルダウンで○を選択する</t>
    <phoneticPr fontId="5"/>
  </si>
  <si>
    <t>合計</t>
    <rPh sb="0" eb="2">
      <t>ゴウケイ</t>
    </rPh>
    <phoneticPr fontId="50"/>
  </si>
  <si>
    <t>※３　①の場合は４のみ入力、②又は③の場合は５のみ入力すること</t>
    <phoneticPr fontId="5"/>
  </si>
  <si>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50"/>
  </si>
  <si>
    <t>延べ利用人数</t>
    <rPh sb="0" eb="1">
      <t>ノ</t>
    </rPh>
    <rPh sb="2" eb="4">
      <t>リヨウ</t>
    </rPh>
    <rPh sb="4" eb="6">
      <t>ニンズウ</t>
    </rPh>
    <phoneticPr fontId="50"/>
  </si>
  <si>
    <t>平均利用者数</t>
    <rPh sb="0" eb="2">
      <t>ヘイキン</t>
    </rPh>
    <rPh sb="2" eb="4">
      <t>リヨウ</t>
    </rPh>
    <rPh sb="4" eb="5">
      <t>シャ</t>
    </rPh>
    <rPh sb="5" eb="6">
      <t>スウ</t>
    </rPh>
    <phoneticPr fontId="50"/>
  </si>
  <si>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47"/>
  </si>
  <si>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47"/>
  </si>
  <si>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47"/>
  </si>
  <si>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5"/>
  </si>
  <si>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50"/>
  </si>
  <si>
    <t>　　　で計算された必要配置数に基づいて人員を配置すること</t>
    <rPh sb="4" eb="6">
      <t>ケイサン</t>
    </rPh>
    <rPh sb="9" eb="11">
      <t>ヒツヨウ</t>
    </rPh>
    <rPh sb="11" eb="13">
      <t>ハイチ</t>
    </rPh>
    <rPh sb="13" eb="14">
      <t>スウ</t>
    </rPh>
    <rPh sb="15" eb="16">
      <t>モト</t>
    </rPh>
    <phoneticPr fontId="50"/>
  </si>
  <si>
    <t>６　必要なサービス管理責任者の人員配置</t>
    <rPh sb="2" eb="4">
      <t>ヒツヨウ</t>
    </rPh>
    <rPh sb="9" eb="14">
      <t>カンリセキニンシャ</t>
    </rPh>
    <rPh sb="15" eb="17">
      <t>ジンイン</t>
    </rPh>
    <rPh sb="17" eb="19">
      <t>ハイチ</t>
    </rPh>
    <phoneticPr fontId="5"/>
  </si>
  <si>
    <t>７　実際のサービス管理責任者の人員配置</t>
    <rPh sb="2" eb="4">
      <t>ジッサイ</t>
    </rPh>
    <rPh sb="9" eb="14">
      <t>カンリセキニンシャ</t>
    </rPh>
    <rPh sb="15" eb="17">
      <t>ジンイン</t>
    </rPh>
    <rPh sb="17" eb="19">
      <t>ハイチ</t>
    </rPh>
    <phoneticPr fontId="5"/>
  </si>
  <si>
    <t>人数</t>
    <rPh sb="0" eb="2">
      <t>ニンズウ</t>
    </rPh>
    <phoneticPr fontId="5"/>
  </si>
  <si>
    <t>サービス管理責任者</t>
    <rPh sb="4" eb="9">
      <t>カンリセキニンシャ</t>
    </rPh>
    <phoneticPr fontId="5"/>
  </si>
  <si>
    <t>名</t>
    <rPh sb="0" eb="1">
      <t>メイ</t>
    </rPh>
    <phoneticPr fontId="5"/>
  </si>
  <si>
    <t>８　移行支援住居におけるサービス管理責任者の配置要件の可否</t>
    <rPh sb="2" eb="8">
      <t>イコウシエンジュウキョ</t>
    </rPh>
    <rPh sb="27" eb="29">
      <t>カヒ</t>
    </rPh>
    <phoneticPr fontId="3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</si>
  <si>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5"/>
  </si>
  <si>
    <t>1　事 業 所 名</t>
    <phoneticPr fontId="5"/>
  </si>
  <si>
    <t>2　異 動 区 分</t>
    <rPh sb="2" eb="3">
      <t>イ</t>
    </rPh>
    <rPh sb="4" eb="5">
      <t>ドウ</t>
    </rPh>
    <rPh sb="6" eb="7">
      <t>ク</t>
    </rPh>
    <rPh sb="8" eb="9">
      <t>ブン</t>
    </rPh>
    <phoneticPr fontId="5"/>
  </si>
  <si>
    <t>１　新規　　　　　　　　２　変更　　　　　　　　３　終了</t>
    <phoneticPr fontId="5"/>
  </si>
  <si>
    <t>3　サービスの種類</t>
    <rPh sb="7" eb="9">
      <t>シュルイ</t>
    </rPh>
    <phoneticPr fontId="5"/>
  </si>
  <si>
    <t>１　障害者支援施設</t>
    <rPh sb="2" eb="5">
      <t>ショウガイシャ</t>
    </rPh>
    <rPh sb="5" eb="7">
      <t>シエン</t>
    </rPh>
    <rPh sb="7" eb="9">
      <t>シセツ</t>
    </rPh>
    <phoneticPr fontId="5"/>
  </si>
  <si>
    <t>２　共同生活援助事業所</t>
    <rPh sb="2" eb="4">
      <t>キョウドウ</t>
    </rPh>
    <rPh sb="4" eb="6">
      <t>セイカツ</t>
    </rPh>
    <rPh sb="6" eb="8">
      <t>エンジョ</t>
    </rPh>
    <rPh sb="8" eb="11">
      <t>ジギョウショ</t>
    </rPh>
    <phoneticPr fontId="5"/>
  </si>
  <si>
    <t>３　（福祉型）障害児入所施設</t>
    <rPh sb="3" eb="6">
      <t>フクシガタ</t>
    </rPh>
    <rPh sb="7" eb="14">
      <t>ショウガイジニュウショシセツ</t>
    </rPh>
    <phoneticPr fontId="5"/>
  </si>
  <si>
    <t>4　届 出 項 目</t>
    <rPh sb="2" eb="3">
      <t>トド</t>
    </rPh>
    <rPh sb="4" eb="5">
      <t>デ</t>
    </rPh>
    <rPh sb="6" eb="7">
      <t>コウ</t>
    </rPh>
    <rPh sb="8" eb="9">
      <t>メ</t>
    </rPh>
    <phoneticPr fontId="5"/>
  </si>
  <si>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5"/>
  </si>
  <si>
    <t>２　障害者支援施設等感染対策向上加算（Ⅱ）</t>
    <phoneticPr fontId="5"/>
  </si>
  <si>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</si>
  <si>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</si>
  <si>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</si>
  <si>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</si>
  <si>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</si>
  <si>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</si>
  <si>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</si>
  <si>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１　感染対策向上加算１</t>
    <rPh sb="2" eb="4">
      <t>カンセン</t>
    </rPh>
    <rPh sb="4" eb="6">
      <t>タイサク</t>
    </rPh>
    <rPh sb="6" eb="8">
      <t>コウジョウ</t>
    </rPh>
    <rPh sb="8" eb="10">
      <t>カサン</t>
    </rPh>
    <phoneticPr fontId="5"/>
  </si>
  <si>
    <t>２　感染対策向上加算２</t>
    <rPh sb="2" eb="4">
      <t>カンセン</t>
    </rPh>
    <rPh sb="4" eb="6">
      <t>タイサク</t>
    </rPh>
    <rPh sb="6" eb="8">
      <t>コウジョウ</t>
    </rPh>
    <rPh sb="8" eb="10">
      <t>カサン</t>
    </rPh>
    <phoneticPr fontId="5"/>
  </si>
  <si>
    <t>３　感染対策向上加算３</t>
    <rPh sb="2" eb="4">
      <t>カンセン</t>
    </rPh>
    <rPh sb="4" eb="6">
      <t>タイサク</t>
    </rPh>
    <rPh sb="6" eb="8">
      <t>コウジョウ</t>
    </rPh>
    <rPh sb="8" eb="10">
      <t>カサン</t>
    </rPh>
    <phoneticPr fontId="5"/>
  </si>
  <si>
    <t>４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</si>
  <si>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</si>
  <si>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
（※２）</t>
    <phoneticPr fontId="5"/>
  </si>
  <si>
    <t>6　障害者支援施設等感染対策向上加算（Ⅱ）に係る届出</t>
    <rPh sb="2" eb="5">
      <t>ショウガイシャ</t>
    </rPh>
    <rPh sb="5" eb="7">
      <t>シエン</t>
    </rPh>
    <rPh sb="7" eb="9">
      <t>シセツ</t>
    </rPh>
    <rPh sb="22" eb="23">
      <t>カカ</t>
    </rPh>
    <rPh sb="24" eb="26">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</si>
  <si>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</si>
  <si>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１　 感染対策向上加算１</t>
    <rPh sb="3" eb="5">
      <t>カンセン</t>
    </rPh>
    <rPh sb="5" eb="7">
      <t>タイサク</t>
    </rPh>
    <rPh sb="7" eb="9">
      <t>コウジョウ</t>
    </rPh>
    <rPh sb="9" eb="11">
      <t>カサン</t>
    </rPh>
    <phoneticPr fontId="5"/>
  </si>
  <si>
    <t>３　 感染対策向上加算３</t>
    <rPh sb="3" eb="5">
      <t>カンセン</t>
    </rPh>
    <rPh sb="5" eb="7">
      <t>タイサク</t>
    </rPh>
    <rPh sb="7" eb="9">
      <t>コウジョウ</t>
    </rPh>
    <rPh sb="9" eb="11">
      <t>カサン</t>
    </rPh>
    <phoneticPr fontId="5"/>
  </si>
  <si>
    <t>実地指導を受けた日時</t>
    <rPh sb="0" eb="2">
      <t>ジッチ</t>
    </rPh>
    <rPh sb="2" eb="4">
      <t>シドウ</t>
    </rPh>
    <rPh sb="5" eb="6">
      <t>ウ</t>
    </rPh>
    <rPh sb="8" eb="10">
      <t>ニチジ</t>
    </rPh>
    <phoneticPr fontId="5"/>
  </si>
  <si>
    <t>注１</t>
    <rPh sb="0" eb="1">
      <t>チュウ</t>
    </rPh>
    <phoneticPr fontId="5"/>
  </si>
  <si>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5"/>
  </si>
  <si>
    <t>注２</t>
    <rPh sb="0" eb="1">
      <t>チュウ</t>
    </rPh>
    <phoneticPr fontId="5"/>
  </si>
  <si>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5"/>
  </si>
  <si>
    <t>注３</t>
    <rPh sb="0" eb="1">
      <t>チュウ</t>
    </rPh>
    <phoneticPr fontId="5"/>
  </si>
  <si>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5"/>
  </si>
  <si>
    <t>注４</t>
    <rPh sb="0" eb="1">
      <t>チュウ</t>
    </rPh>
    <phoneticPr fontId="5"/>
  </si>
  <si>
    <t>　「院内感染対策の研修または訓練を行った医療機関または地域の医師会」については、医療機関名又は地域の医師会の名称のいずれかを記載して</t>
    <phoneticPr fontId="5"/>
  </si>
  <si>
    <t>ください。医療機関名を記載する場合には、当該医療機関が届け出ている診療報酬の種類を併せて記載してください。</t>
    <phoneticPr fontId="5"/>
  </si>
  <si>
    <t>（※１）</t>
    <phoneticPr fontId="5"/>
  </si>
  <si>
    <t>　研修若しくは訓練を行った医療機関又は地域の医師会のいずれかを記載してください。</t>
    <rPh sb="3" eb="4">
      <t>モ</t>
    </rPh>
    <rPh sb="17" eb="18">
      <t>マタ</t>
    </rPh>
    <rPh sb="31" eb="33">
      <t>キサイ</t>
    </rPh>
    <phoneticPr fontId="5"/>
  </si>
  <si>
    <t>（※２）</t>
    <phoneticPr fontId="5"/>
  </si>
  <si>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5"/>
  </si>
  <si>
    <t>できる目処がある場合、その予定日を記載してください。</t>
  </si>
  <si>
    <t>様式シート番号</t>
    <rPh sb="0" eb="2">
      <t>ヨウシキ</t>
    </rPh>
    <rPh sb="5" eb="7">
      <t>バンゴウ</t>
    </rPh>
    <phoneticPr fontId="2"/>
  </si>
  <si>
    <t>福祉専門職員配置状況一覧</t>
    <rPh sb="6" eb="12">
      <t>ハイチジョウキョウイチラン</t>
    </rPh>
    <phoneticPr fontId="5"/>
  </si>
  <si>
    <t>生活支援員等の勤務体制一覧表</t>
    <phoneticPr fontId="2"/>
  </si>
  <si>
    <t>視覚・聴覚言語障害者支援体制加算に関する届出書</t>
    <rPh sb="0" eb="2">
      <t>シカク</t>
    </rPh>
    <rPh sb="3" eb="5">
      <t>チョウカク</t>
    </rPh>
    <rPh sb="5" eb="7">
      <t>ゲンゴ</t>
    </rPh>
    <rPh sb="7" eb="10">
      <t>ショウガイシャ</t>
    </rPh>
    <rPh sb="10" eb="12">
      <t>シエン</t>
    </rPh>
    <rPh sb="12" eb="14">
      <t>タイセイ</t>
    </rPh>
    <rPh sb="14" eb="16">
      <t>カサン</t>
    </rPh>
    <rPh sb="17" eb="18">
      <t>カン</t>
    </rPh>
    <rPh sb="20" eb="23">
      <t>トドケデショ</t>
    </rPh>
    <phoneticPr fontId="5"/>
  </si>
  <si>
    <t>生活支援員配置の状況</t>
  </si>
  <si>
    <t>参考※20
（現在の体制）</t>
    <rPh sb="0" eb="2">
      <t>サンコウ</t>
    </rPh>
    <rPh sb="7" eb="9">
      <t>ゲンザイ</t>
    </rPh>
    <rPh sb="10" eb="12">
      <t>タイセイ</t>
    </rPh>
    <phoneticPr fontId="5"/>
  </si>
  <si>
    <t>特例対象（※3）</t>
    <rPh sb="0" eb="2">
      <t>トクレイ</t>
    </rPh>
    <rPh sb="2" eb="4">
      <t>タイショウ</t>
    </rPh>
    <phoneticPr fontId="5"/>
  </si>
  <si>
    <t>職場適応援助者養成研修修了者配置体制</t>
    <rPh sb="16" eb="18">
      <t>タイセイ</t>
    </rPh>
    <phoneticPr fontId="5"/>
  </si>
  <si>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2" eb="574">
      <t>キボ</t>
    </rPh>
    <phoneticPr fontId="5"/>
  </si>
  <si>
    <t>※２０</t>
    <phoneticPr fontId="5"/>
  </si>
  <si>
    <t>加算等の体制を変更する場合は、変更前の体制を記載する。</t>
    <rPh sb="0" eb="3">
      <t>カサントウ</t>
    </rPh>
    <rPh sb="4" eb="6">
      <t>タイセイ</t>
    </rPh>
    <rPh sb="7" eb="9">
      <t>ヘンコウ</t>
    </rPh>
    <rPh sb="11" eb="13">
      <t>バアイ</t>
    </rPh>
    <rPh sb="15" eb="18">
      <t>ヘンコウマエ</t>
    </rPh>
    <rPh sb="19" eb="21">
      <t>タイセイ</t>
    </rPh>
    <rPh sb="22" eb="24">
      <t>キサイ</t>
    </rPh>
    <phoneticPr fontId="3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</si>
  <si>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5"/>
  </si>
  <si>
    <t>サービス種別</t>
    <rPh sb="4" eb="6">
      <t>シュベツ</t>
    </rPh>
    <phoneticPr fontId="136"/>
  </si>
  <si>
    <t>共同生活援助・介護サービス包括型</t>
    <rPh sb="0" eb="2">
      <t>キョウドウ</t>
    </rPh>
    <rPh sb="2" eb="4">
      <t>セイカツ</t>
    </rPh>
    <rPh sb="4" eb="6">
      <t>エンジョ</t>
    </rPh>
    <phoneticPr fontId="5"/>
  </si>
  <si>
    <t>事業所名</t>
    <rPh sb="0" eb="3">
      <t>ジギョウショ</t>
    </rPh>
    <rPh sb="3" eb="4">
      <t>メイ</t>
    </rPh>
    <phoneticPr fontId="136"/>
  </si>
  <si>
    <t>(1)記載する期間</t>
    <rPh sb="3" eb="5">
      <t>キサイ</t>
    </rPh>
    <rPh sb="7" eb="9">
      <t>キカン</t>
    </rPh>
    <phoneticPr fontId="5"/>
  </si>
  <si>
    <t>(2)予定/実績の別</t>
    <rPh sb="3" eb="5">
      <t>ヨテイ</t>
    </rPh>
    <rPh sb="6" eb="8">
      <t>ジッセキ</t>
    </rPh>
    <rPh sb="9" eb="10">
      <t>ベツ</t>
    </rPh>
    <phoneticPr fontId="5"/>
  </si>
  <si>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36"/>
  </si>
  <si>
    <t>時間/週</t>
    <rPh sb="0" eb="2">
      <t>ジカン</t>
    </rPh>
    <rPh sb="3" eb="4">
      <t>シュウ</t>
    </rPh>
    <phoneticPr fontId="5"/>
  </si>
  <si>
    <t>時間/月</t>
    <rPh sb="0" eb="2">
      <t>ジカン</t>
    </rPh>
    <rPh sb="3" eb="4">
      <t>ツキ</t>
    </rPh>
    <phoneticPr fontId="5"/>
  </si>
  <si>
    <t>No.</t>
    <phoneticPr fontId="5"/>
  </si>
  <si>
    <t>(4)職種</t>
    <rPh sb="3" eb="5">
      <t>ショクシュ</t>
    </rPh>
    <phoneticPr fontId="5"/>
  </si>
  <si>
    <t>(5)勤務形態</t>
    <rPh sb="3" eb="5">
      <t>キンム</t>
    </rPh>
    <rPh sb="5" eb="7">
      <t>ケイタイ</t>
    </rPh>
    <phoneticPr fontId="5"/>
  </si>
  <si>
    <t>(6)資格</t>
    <rPh sb="3" eb="5">
      <t>シカク</t>
    </rPh>
    <phoneticPr fontId="5"/>
  </si>
  <si>
    <t>(7)氏名</t>
    <rPh sb="3" eb="5">
      <t>シメイ</t>
    </rPh>
    <phoneticPr fontId="5"/>
  </si>
  <si>
    <t>(8)</t>
    <phoneticPr fontId="5"/>
  </si>
  <si>
    <t>(9)勤務時間数合計</t>
    <rPh sb="3" eb="5">
      <t>キンム</t>
    </rPh>
    <rPh sb="5" eb="7">
      <t>ジカン</t>
    </rPh>
    <rPh sb="7" eb="8">
      <t>スウ</t>
    </rPh>
    <rPh sb="8" eb="10">
      <t>ゴウケイ</t>
    </rPh>
    <phoneticPr fontId="5"/>
  </si>
  <si>
    <t>(10)週平均の勤務時間数</t>
    <rPh sb="4" eb="7">
      <t>シュウヘイキン</t>
    </rPh>
    <rPh sb="8" eb="10">
      <t>キンム</t>
    </rPh>
    <rPh sb="10" eb="12">
      <t>ジカン</t>
    </rPh>
    <rPh sb="12" eb="13">
      <t>スウ</t>
    </rPh>
    <phoneticPr fontId="5"/>
  </si>
  <si>
    <t>(11)兼務状況
（兼務先／兼務する職務の内容）等</t>
    <phoneticPr fontId="5"/>
  </si>
  <si>
    <t>第５週</t>
    <rPh sb="0" eb="1">
      <t>ダイ</t>
    </rPh>
    <rPh sb="2" eb="3">
      <t>シュウ</t>
    </rPh>
    <phoneticPr fontId="5"/>
  </si>
  <si>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5"/>
  </si>
  <si>
    <t>平均利用者数</t>
    <rPh sb="0" eb="2">
      <t>ヘイキン</t>
    </rPh>
    <rPh sb="2" eb="6">
      <t>リヨウシャスウ</t>
    </rPh>
    <phoneticPr fontId="5"/>
  </si>
  <si>
    <t>個人居宅介護
利用者数平均</t>
    <rPh sb="11" eb="13">
      <t>ヘイキン</t>
    </rPh>
    <phoneticPr fontId="3"/>
  </si>
  <si>
    <t>利用者延べ数計</t>
    <rPh sb="3" eb="4">
      <t>ノ</t>
    </rPh>
    <rPh sb="6" eb="7">
      <t>ケイ</t>
    </rPh>
    <phoneticPr fontId="5"/>
  </si>
  <si>
    <t>　区分１以下の延べ利用者数</t>
    <rPh sb="1" eb="3">
      <t>クブン</t>
    </rPh>
    <rPh sb="4" eb="6">
      <t>イカ</t>
    </rPh>
    <rPh sb="7" eb="8">
      <t>ノ</t>
    </rPh>
    <rPh sb="9" eb="13">
      <t>リヨウシャスウ</t>
    </rPh>
    <phoneticPr fontId="3"/>
  </si>
  <si>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</si>
  <si>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</si>
  <si>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</si>
  <si>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個人居宅介護利用者数</t>
    <rPh sb="0" eb="2">
      <t>コジン</t>
    </rPh>
    <rPh sb="2" eb="4">
      <t>キョタク</t>
    </rPh>
    <rPh sb="4" eb="6">
      <t>カイゴ</t>
    </rPh>
    <rPh sb="6" eb="9">
      <t>リヨウシャ</t>
    </rPh>
    <rPh sb="9" eb="10">
      <t>スウ</t>
    </rPh>
    <phoneticPr fontId="3"/>
  </si>
  <si>
    <t>　区分５の延べ利用者数</t>
    <rPh sb="1" eb="3">
      <t>クブン</t>
    </rPh>
    <rPh sb="5" eb="6">
      <t>ノ</t>
    </rPh>
    <rPh sb="7" eb="11">
      <t>リヨウシャスウ</t>
    </rPh>
    <phoneticPr fontId="3"/>
  </si>
  <si>
    <t>個人居宅介護利用者数</t>
    <rPh sb="0" eb="2">
      <t>コジン</t>
    </rPh>
    <rPh sb="9" eb="10">
      <t>スウ</t>
    </rPh>
    <phoneticPr fontId="3"/>
  </si>
  <si>
    <t>　区分６の延べ利用者数</t>
    <rPh sb="1" eb="3">
      <t>クブン</t>
    </rPh>
    <rPh sb="5" eb="6">
      <t>ノ</t>
    </rPh>
    <rPh sb="7" eb="11">
      <t>リヨウシャスウ</t>
    </rPh>
    <phoneticPr fontId="3"/>
  </si>
  <si>
    <t>開所日数</t>
    <rPh sb="0" eb="2">
      <t>カイショ</t>
    </rPh>
    <rPh sb="2" eb="4">
      <t>ニッスウ</t>
    </rPh>
    <phoneticPr fontId="54"/>
  </si>
  <si>
    <t>＜人員に関する基準＞</t>
    <rPh sb="1" eb="3">
      <t>ジンイン</t>
    </rPh>
    <rPh sb="4" eb="5">
      <t>カン</t>
    </rPh>
    <rPh sb="7" eb="9">
      <t>キジュン</t>
    </rPh>
    <phoneticPr fontId="5"/>
  </si>
  <si>
    <t>区分</t>
    <rPh sb="0" eb="2">
      <t>クブン</t>
    </rPh>
    <phoneticPr fontId="54"/>
  </si>
  <si>
    <t>サービス管理責任者</t>
    <rPh sb="4" eb="6">
      <t>カンリ</t>
    </rPh>
    <rPh sb="6" eb="9">
      <t>セキニンシャ</t>
    </rPh>
    <phoneticPr fontId="3"/>
  </si>
  <si>
    <t>世話人</t>
    <rPh sb="0" eb="3">
      <t>セワニン</t>
    </rPh>
    <phoneticPr fontId="3"/>
  </si>
  <si>
    <t>生活支援員</t>
  </si>
  <si>
    <t>必要な配置数</t>
    <rPh sb="0" eb="2">
      <t>ヒツヨウ</t>
    </rPh>
    <rPh sb="3" eb="6">
      <t>ハイチスウ</t>
    </rPh>
    <phoneticPr fontId="54"/>
  </si>
  <si>
    <t>＜実人数集計＞</t>
    <rPh sb="1" eb="2">
      <t>ジツ</t>
    </rPh>
    <rPh sb="2" eb="4">
      <t>ニンズウ</t>
    </rPh>
    <rPh sb="4" eb="6">
      <t>シュウケイ</t>
    </rPh>
    <phoneticPr fontId="5"/>
  </si>
  <si>
    <t>専従</t>
    <rPh sb="0" eb="2">
      <t>センジュウ</t>
    </rPh>
    <phoneticPr fontId="54"/>
  </si>
  <si>
    <t>兼務</t>
    <rPh sb="0" eb="2">
      <t>ケンム</t>
    </rPh>
    <phoneticPr fontId="54"/>
  </si>
  <si>
    <t>専従</t>
    <rPh sb="0" eb="2">
      <t>センジュウ</t>
    </rPh>
    <phoneticPr fontId="5"/>
  </si>
  <si>
    <t>兼務</t>
    <rPh sb="0" eb="2">
      <t>ケンム</t>
    </rPh>
    <phoneticPr fontId="5"/>
  </si>
  <si>
    <t>常勤換算数</t>
    <rPh sb="0" eb="5">
      <t>ジョウキンカンサンスウ</t>
    </rPh>
    <phoneticPr fontId="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</si>
  <si>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36"/>
  </si>
  <si>
    <t>　(1) 「４週」・「暦月」のいずれかを選択してください。</t>
    <rPh sb="7" eb="8">
      <t>シュウ</t>
    </rPh>
    <rPh sb="11" eb="12">
      <t>レキ</t>
    </rPh>
    <rPh sb="12" eb="13">
      <t>ツキ</t>
    </rPh>
    <rPh sb="20" eb="22">
      <t>センタク</t>
    </rPh>
    <phoneticPr fontId="136"/>
  </si>
  <si>
    <t>　(2) 「予定」・「実績」のいずれかを選択してください。</t>
    <rPh sb="6" eb="8">
      <t>ヨテイ</t>
    </rPh>
    <rPh sb="11" eb="13">
      <t>ジッセキ</t>
    </rPh>
    <rPh sb="20" eb="22">
      <t>センタク</t>
    </rPh>
    <phoneticPr fontId="136"/>
  </si>
  <si>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36"/>
  </si>
  <si>
    <t>　(4) 従業者の職種を入力してください。</t>
    <rPh sb="5" eb="8">
      <t>ジュウギョウシャ</t>
    </rPh>
    <rPh sb="9" eb="11">
      <t>ショクシュ</t>
    </rPh>
    <rPh sb="12" eb="14">
      <t>ニュウリョク</t>
    </rPh>
    <phoneticPr fontId="136"/>
  </si>
  <si>
    <t xml:space="preserve"> 　　 記入の順序は、職種ごとにまとめてください。</t>
    <rPh sb="4" eb="6">
      <t>キニュウ</t>
    </rPh>
    <rPh sb="7" eb="9">
      <t>ジュンジョ</t>
    </rPh>
    <rPh sb="11" eb="13">
      <t>ショクシュ</t>
    </rPh>
    <phoneticPr fontId="136"/>
  </si>
  <si>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4"/>
  </si>
  <si>
    <t>記号</t>
    <rPh sb="0" eb="2">
      <t>キゴウ</t>
    </rPh>
    <phoneticPr fontId="136"/>
  </si>
  <si>
    <t>区分</t>
    <rPh sb="0" eb="2">
      <t>クブン</t>
    </rPh>
    <phoneticPr fontId="136"/>
  </si>
  <si>
    <t>A</t>
  </si>
  <si>
    <t>常勤で専従</t>
    <rPh sb="0" eb="2">
      <t>ジョウキン</t>
    </rPh>
    <rPh sb="3" eb="5">
      <t>センジュウ</t>
    </rPh>
    <phoneticPr fontId="136"/>
  </si>
  <si>
    <t>B</t>
  </si>
  <si>
    <t>常勤で兼務</t>
    <rPh sb="0" eb="2">
      <t>ジョウキン</t>
    </rPh>
    <rPh sb="3" eb="5">
      <t>ケンム</t>
    </rPh>
    <phoneticPr fontId="136"/>
  </si>
  <si>
    <t>C</t>
  </si>
  <si>
    <t>非常勤で専従</t>
    <rPh sb="0" eb="3">
      <t>ヒジョウキン</t>
    </rPh>
    <rPh sb="4" eb="6">
      <t>センジュウ</t>
    </rPh>
    <phoneticPr fontId="136"/>
  </si>
  <si>
    <t>D</t>
  </si>
  <si>
    <t>非常勤で兼務</t>
    <rPh sb="0" eb="3">
      <t>ヒジョウキン</t>
    </rPh>
    <rPh sb="4" eb="6">
      <t>ケンム</t>
    </rPh>
    <phoneticPr fontId="136"/>
  </si>
  <si>
    <t>（注）常勤・非常勤の区分について</t>
    <rPh sb="1" eb="2">
      <t>チュウ</t>
    </rPh>
    <rPh sb="3" eb="5">
      <t>ジョウキン</t>
    </rPh>
    <rPh sb="6" eb="9">
      <t>ヒジョウキン</t>
    </rPh>
    <rPh sb="10" eb="12">
      <t>クブン</t>
    </rPh>
    <phoneticPr fontId="136"/>
  </si>
  <si>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36"/>
  </si>
  <si>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36"/>
  </si>
  <si>
    <t>　(6) 従業者の保有する資格を入力してください。</t>
    <rPh sb="5" eb="8">
      <t>ジュウギョウシャ</t>
    </rPh>
    <rPh sb="9" eb="11">
      <t>ホユウ</t>
    </rPh>
    <rPh sb="13" eb="15">
      <t>シカク</t>
    </rPh>
    <rPh sb="16" eb="18">
      <t>ニュウリョク</t>
    </rPh>
    <phoneticPr fontId="136"/>
  </si>
  <si>
    <t xml:space="preserve"> 　　 保有資格を全て記入するのではなく、人員基準・加配加算上、求められる資格等を入力してください。</t>
    <phoneticPr fontId="136"/>
  </si>
  <si>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36"/>
  </si>
  <si>
    <t>　(7) 従業者の氏名を記入してください。</t>
    <rPh sb="5" eb="8">
      <t>ジュウギョウシャ</t>
    </rPh>
    <rPh sb="9" eb="11">
      <t>シメイ</t>
    </rPh>
    <rPh sb="12" eb="14">
      <t>キニュウ</t>
    </rPh>
    <phoneticPr fontId="136"/>
  </si>
  <si>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36"/>
  </si>
  <si>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</si>
  <si>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36"/>
  </si>
  <si>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36"/>
  </si>
  <si>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36"/>
  </si>
  <si>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36"/>
  </si>
  <si>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36"/>
  </si>
  <si>
    <t>　　　 その他、特記事項欄としてもご活用ください。</t>
    <rPh sb="6" eb="7">
      <t>タ</t>
    </rPh>
    <rPh sb="8" eb="10">
      <t>トッキ</t>
    </rPh>
    <rPh sb="10" eb="12">
      <t>ジコウ</t>
    </rPh>
    <rPh sb="12" eb="13">
      <t>ラン</t>
    </rPh>
    <rPh sb="18" eb="20">
      <t>カツヨウ</t>
    </rPh>
    <phoneticPr fontId="14"/>
  </si>
  <si>
    <t xml:space="preserve"> （12) 必要項目を満たしていれば、各事業所で使用するシフト表等をもって代替書類として差し支えありません。</t>
  </si>
  <si>
    <t>共同生活援助・外部サービス利用型</t>
    <rPh sb="0" eb="2">
      <t>キョウドウ</t>
    </rPh>
    <rPh sb="2" eb="4">
      <t>セイカツ</t>
    </rPh>
    <rPh sb="4" eb="6">
      <t>エンジョ</t>
    </rPh>
    <phoneticPr fontId="5"/>
  </si>
  <si>
    <t>共同生活援助・日中サービス支援型</t>
    <rPh sb="0" eb="2">
      <t>キョウドウ</t>
    </rPh>
    <rPh sb="2" eb="4">
      <t>セイカツ</t>
    </rPh>
    <rPh sb="4" eb="6">
      <t>エンジョ</t>
    </rPh>
    <phoneticPr fontId="5"/>
  </si>
  <si>
    <t>４週</t>
  </si>
  <si>
    <t>夜間支援従事者</t>
    <rPh sb="0" eb="2">
      <t>ヤカン</t>
    </rPh>
    <rPh sb="2" eb="4">
      <t>シエン</t>
    </rPh>
    <rPh sb="4" eb="7">
      <t>ジュウジシャ</t>
    </rPh>
    <phoneticPr fontId="3"/>
  </si>
  <si>
    <t>夜間支援従事者</t>
    <rPh sb="0" eb="7">
      <t>ヤカンシエンジュウジシャ</t>
    </rPh>
    <phoneticPr fontId="3"/>
  </si>
  <si>
    <t>！申請するサービス類型を選択してください</t>
    <rPh sb="1" eb="3">
      <t>シンセイ</t>
    </rPh>
    <rPh sb="9" eb="11">
      <t>ルイケイ</t>
    </rPh>
    <rPh sb="12" eb="14">
      <t>センタク</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</si>
  <si>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</si>
  <si>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</si>
  <si>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</si>
  <si>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</si>
  <si>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</si>
  <si>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</si>
  <si>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</si>
  <si>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</si>
  <si>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</si>
  <si>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</si>
  <si>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5"/>
  </si>
  <si>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</si>
  <si>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</si>
  <si>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</si>
  <si>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</si>
  <si>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</si>
  <si>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</si>
  <si>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</si>
  <si>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</si>
  <si>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</si>
  <si>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</si>
  <si>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</si>
  <si>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言語聴覚士</t>
    <rPh sb="0" eb="2">
      <t>ゲンゴ</t>
    </rPh>
    <rPh sb="2" eb="5">
      <t>チョウカクシ</t>
    </rPh>
    <phoneticPr fontId="3"/>
  </si>
  <si>
    <t>その他職員</t>
    <rPh sb="2" eb="3">
      <t>タ</t>
    </rPh>
    <rPh sb="3" eb="5">
      <t>ショクイン</t>
    </rPh>
    <phoneticPr fontId="3"/>
  </si>
  <si>
    <t>短期入所・併設型</t>
    <rPh sb="0" eb="2">
      <t>タンキ</t>
    </rPh>
    <rPh sb="2" eb="4">
      <t>ニュウショ</t>
    </rPh>
    <rPh sb="5" eb="8">
      <t>ヘイセツガタ</t>
    </rPh>
    <phoneticPr fontId="5"/>
  </si>
  <si>
    <t>短期入所・空床利用型</t>
    <rPh sb="0" eb="2">
      <t>タンキ</t>
    </rPh>
    <rPh sb="2" eb="4">
      <t>ニュウショ</t>
    </rPh>
    <rPh sb="5" eb="7">
      <t>クウショウ</t>
    </rPh>
    <rPh sb="7" eb="10">
      <t>リヨウガタ</t>
    </rPh>
    <phoneticPr fontId="5"/>
  </si>
  <si>
    <t>短期入所・単独型</t>
    <rPh sb="0" eb="2">
      <t>タンキ</t>
    </rPh>
    <rPh sb="2" eb="4">
      <t>ニュウショ</t>
    </rPh>
    <rPh sb="5" eb="8">
      <t>タンドクガタ</t>
    </rPh>
    <phoneticPr fontId="5"/>
  </si>
  <si>
    <t>重度障害者等包括支援</t>
    <rPh sb="0" eb="2">
      <t>ジュウド</t>
    </rPh>
    <rPh sb="2" eb="5">
      <t>ショウガイシャ</t>
    </rPh>
    <rPh sb="5" eb="6">
      <t>ナド</t>
    </rPh>
    <rPh sb="6" eb="8">
      <t>ホウカツ</t>
    </rPh>
    <rPh sb="8" eb="10">
      <t>シエン</t>
    </rPh>
    <phoneticPr fontId="5"/>
  </si>
  <si>
    <t>障害者支援施設</t>
    <rPh sb="0" eb="3">
      <t>ショウガイシャ</t>
    </rPh>
    <rPh sb="3" eb="5">
      <t>シエン</t>
    </rPh>
    <rPh sb="5" eb="7">
      <t>シセツ</t>
    </rPh>
    <phoneticPr fontId="5"/>
  </si>
  <si>
    <t>就労支援員</t>
    <rPh sb="0" eb="2">
      <t>シュウロウ</t>
    </rPh>
    <rPh sb="2" eb="5">
      <t>シエンイン</t>
    </rPh>
    <phoneticPr fontId="3"/>
  </si>
  <si>
    <t>職業指導員</t>
    <rPh sb="0" eb="2">
      <t>ショクギョウ</t>
    </rPh>
    <rPh sb="2" eb="4">
      <t>シドウ</t>
    </rPh>
    <rPh sb="4" eb="5">
      <t>イン</t>
    </rPh>
    <phoneticPr fontId="3"/>
  </si>
  <si>
    <t>機能訓練</t>
    <rPh sb="0" eb="2">
      <t>キノウ</t>
    </rPh>
    <rPh sb="2" eb="4">
      <t>クンレン</t>
    </rPh>
    <phoneticPr fontId="5"/>
  </si>
  <si>
    <t>生活訓練</t>
    <rPh sb="0" eb="2">
      <t>セイカツ</t>
    </rPh>
    <rPh sb="2" eb="4">
      <t>クンレン</t>
    </rPh>
    <phoneticPr fontId="5"/>
  </si>
  <si>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</si>
  <si>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</si>
  <si>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</si>
  <si>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</si>
  <si>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認定指定就労移行支援</t>
    <rPh sb="0" eb="2">
      <t>ニンテイ</t>
    </rPh>
    <rPh sb="2" eb="4">
      <t>シテイ</t>
    </rPh>
    <rPh sb="4" eb="6">
      <t>シュウロウ</t>
    </rPh>
    <rPh sb="6" eb="8">
      <t>イコウ</t>
    </rPh>
    <rPh sb="8" eb="10">
      <t>シエン</t>
    </rPh>
    <phoneticPr fontId="5"/>
  </si>
  <si>
    <t>就労継続支援Ａ型・Ｂ型</t>
    <rPh sb="0" eb="2">
      <t>シュウロウ</t>
    </rPh>
    <rPh sb="2" eb="4">
      <t>ケイゾク</t>
    </rPh>
    <rPh sb="4" eb="6">
      <t>シエン</t>
    </rPh>
    <rPh sb="7" eb="8">
      <t>ガタ</t>
    </rPh>
    <rPh sb="10" eb="11">
      <t>ガタ</t>
    </rPh>
    <phoneticPr fontId="5"/>
  </si>
  <si>
    <t>一般相談支援事業</t>
    <rPh sb="2" eb="4">
      <t>ソウダン</t>
    </rPh>
    <rPh sb="4" eb="6">
      <t>シエン</t>
    </rPh>
    <rPh sb="6" eb="8">
      <t>ジギョウ</t>
    </rPh>
    <phoneticPr fontId="5"/>
  </si>
  <si>
    <t>就労定着支援員</t>
    <rPh sb="0" eb="2">
      <t>シュウロウ</t>
    </rPh>
    <rPh sb="2" eb="7">
      <t>テイチャクシエンイン</t>
    </rPh>
    <phoneticPr fontId="3"/>
  </si>
  <si>
    <t>地域生活支援員</t>
    <rPh sb="0" eb="7">
      <t>チイキセイカツシエンイン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</si>
  <si>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36"/>
  </si>
  <si>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</si>
  <si>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</si>
  <si>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36"/>
  </si>
  <si>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</si>
  <si>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</si>
  <si>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</si>
  <si>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</si>
  <si>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</si>
  <si>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</si>
  <si>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</si>
  <si>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栄養士</t>
    <rPh sb="0" eb="3">
      <t>エイヨウシ</t>
    </rPh>
    <phoneticPr fontId="3"/>
  </si>
  <si>
    <t>調理員</t>
    <rPh sb="0" eb="3">
      <t>チョウリイン</t>
    </rPh>
    <phoneticPr fontId="3"/>
  </si>
  <si>
    <t>保育所等訪問支援</t>
    <rPh sb="0" eb="3">
      <t>ホイクショ</t>
    </rPh>
    <rPh sb="3" eb="4">
      <t>トウ</t>
    </rPh>
    <rPh sb="4" eb="6">
      <t>ホウモン</t>
    </rPh>
    <rPh sb="6" eb="8">
      <t>シエン</t>
    </rPh>
    <phoneticPr fontId="136"/>
  </si>
  <si>
    <t>訪問支援員</t>
    <rPh sb="0" eb="2">
      <t>ホウモン</t>
    </rPh>
    <rPh sb="2" eb="5">
      <t>シエンイン</t>
    </rPh>
    <phoneticPr fontId="3"/>
  </si>
  <si>
    <t>居宅訪問型児童発達支援</t>
    <rPh sb="0" eb="2">
      <t>キョタク</t>
    </rPh>
    <rPh sb="2" eb="4">
      <t>ホウモン</t>
    </rPh>
    <rPh sb="4" eb="5">
      <t>ガタ</t>
    </rPh>
    <rPh sb="5" eb="7">
      <t>ジドウ</t>
    </rPh>
    <rPh sb="7" eb="9">
      <t>ハッタツ</t>
    </rPh>
    <rPh sb="9" eb="11">
      <t>シエン</t>
    </rPh>
    <phoneticPr fontId="136"/>
  </si>
  <si>
    <t>福祉型障害児入所施設</t>
    <rPh sb="0" eb="3">
      <t>フクシガタ</t>
    </rPh>
    <rPh sb="3" eb="6">
      <t>ショウガイジ</t>
    </rPh>
    <rPh sb="6" eb="8">
      <t>ニュウショ</t>
    </rPh>
    <rPh sb="8" eb="10">
      <t>シセツ</t>
    </rPh>
    <phoneticPr fontId="136"/>
  </si>
  <si>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</si>
  <si>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36"/>
  </si>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</sst>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0&quot;人&quot;"/>
    <numFmt numFmtId="177" formatCode="0.00&quot;人&quot;"/>
    <numFmt numFmtId="178" formatCode="0.0"/>
    <numFmt numFmtId="179" formatCode="h:m"/>
    <numFmt numFmtId="180" formatCode="0.0;\0;0.0"/>
    <numFmt numFmtId="181" formatCode="0.000;\0;0.000"/>
    <numFmt numFmtId="182" formatCode="0.0_ ;[Red]\-0.0\ "/>
    <numFmt numFmtId="183" formatCode="0.0_);[Red]\(0.0\)"/>
    <numFmt numFmtId="184" formatCode="0_ ;[Red]\-0\ "/>
    <numFmt numFmtId="185" formatCode="0.00_);[Red]\(0.00\)"/>
    <numFmt numFmtId="186" formatCode="0.0_ "/>
    <numFmt numFmtId="187" formatCode="#,##0_ "/>
    <numFmt numFmtId="188" formatCode="#,##0.0_ "/>
    <numFmt numFmtId="189" formatCode="###########&quot;人&quot;"/>
    <numFmt numFmtId="190" formatCode="##########.###&quot;人&quot;"/>
    <numFmt numFmtId="191" formatCode="0.0000_ "/>
    <numFmt numFmtId="192" formatCode="0_ "/>
    <numFmt numFmtId="193" formatCode="[&lt;=999]000;[&lt;=9999]000\-00;000\-0000"/>
    <numFmt numFmtId="194" formatCode="0.0%"/>
    <numFmt numFmtId="195" formatCode="[$-409]d;@"/>
    <numFmt numFmtId="196" formatCode="aaa"/>
    <numFmt numFmtId="197" formatCode="[$-409]d&quot;月&quot;"/>
  </numFmts>
  <fonts count="143">
    <font>
      <sz val="11"/>
      <color theme="1"/>
      <name val="Yu Gothic"/>
      <family val="2"/>
      <scheme val="minor"/>
    </font>
    <font>
      <sz val="11"/>
      <name val="ＭＳ Ｐゴシック"/>
      <family val="3"/>
      <charset val="128"/>
    </font>
    <font>
      <sz val="6"/>
      <name val="Yu Gothic"/>
      <family val="3"/>
      <charset val="128"/>
      <scheme val="minor"/>
    </font>
    <font>
      <sz val="6"/>
      <name val="游ゴシック"/>
      <family val="3"/>
      <charset val="128"/>
    </font>
    <font>
      <sz val="12"/>
      <name val="UD デジタル 教科書体 NP-R"/>
      <family val="1"/>
      <charset val="128"/>
    </font>
    <font>
      <sz val="6"/>
      <name val="ＭＳ Ｐゴシック"/>
      <family val="3"/>
      <charset val="128"/>
    </font>
    <font>
      <sz val="12"/>
      <color theme="1"/>
      <name val="UD デジタル 教科書体 NP-R"/>
      <family val="1"/>
      <charset val="128"/>
    </font>
    <font>
      <sz val="11"/>
      <name val="UD デジタル 教科書体 NP-R"/>
      <family val="1"/>
      <charset val="128"/>
    </font>
    <font>
      <sz val="11"/>
      <color theme="1"/>
      <name val="UD デジタル 教科書体 NK-R"/>
      <family val="1"/>
      <charset val="128"/>
    </font>
    <font>
      <sz val="12"/>
      <name val="ＭＳ ゴシック"/>
      <family val="3"/>
      <charset val="128"/>
    </font>
    <font>
      <b/>
      <sz val="11"/>
      <name val="ＭＳ ゴシック"/>
      <family val="3"/>
      <charset val="128"/>
    </font>
    <font>
      <sz val="14"/>
      <name val="ＭＳ ゴシック"/>
      <family val="3"/>
      <charset val="128"/>
    </font>
    <font>
      <sz val="11"/>
      <name val="ＭＳ 明朝"/>
      <family val="1"/>
      <charset val="128"/>
    </font>
    <font>
      <sz val="11"/>
      <name val="ＭＳ ゴシック"/>
      <family val="3"/>
      <charset val="128"/>
    </font>
    <font>
      <sz val="10"/>
      <name val="ＭＳ ゴシック"/>
      <family val="3"/>
      <charset val="128"/>
    </font>
    <font>
      <sz val="8"/>
      <name val="ＭＳ Ｐゴシック"/>
      <family val="3"/>
      <charset val="128"/>
    </font>
    <font>
      <sz val="10"/>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9"/>
      <name val="ＭＳ ゴシック"/>
      <family val="3"/>
      <charset val="128"/>
    </font>
    <font>
      <sz val="12"/>
      <name val="ＭＳ 明朝"/>
      <family val="1"/>
      <charset val="128"/>
    </font>
    <font>
      <sz val="9"/>
      <name val="ＭＳ Ｐゴシック"/>
      <family val="3"/>
      <charset val="128"/>
    </font>
    <font>
      <sz val="14"/>
      <name val="ＭＳ 明朝"/>
      <family val="1"/>
      <charset val="128"/>
    </font>
    <font>
      <sz val="14"/>
      <name val="HG丸ｺﾞｼｯｸM-PRO"/>
      <family val="3"/>
      <charset val="128"/>
    </font>
    <font>
      <sz val="10"/>
      <color theme="1"/>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11"/>
      <color rgb="FFFF0000"/>
      <name val="ＭＳ ゴシック"/>
      <family val="3"/>
      <charset val="128"/>
    </font>
    <font>
      <sz val="6"/>
      <name val="Yu Gothic"/>
      <family val="2"/>
      <charset val="128"/>
      <scheme val="minor"/>
    </font>
    <font>
      <sz val="11"/>
      <color rgb="FF0000FF"/>
      <name val="ＭＳ ゴシック"/>
      <family val="3"/>
      <charset val="128"/>
    </font>
    <font>
      <sz val="11"/>
      <color theme="1"/>
      <name val="Yu Gothic"/>
      <family val="3"/>
      <charset val="128"/>
      <scheme val="minor"/>
    </font>
    <font>
      <strike/>
      <sz val="11"/>
      <color theme="1"/>
      <name val="ＭＳ ゴシック"/>
      <family val="3"/>
      <charset val="128"/>
    </font>
    <font>
      <sz val="14"/>
      <color theme="1"/>
      <name val="ＭＳ ゴシック"/>
      <family val="3"/>
      <charset val="128"/>
    </font>
    <font>
      <sz val="14"/>
      <color theme="1"/>
      <name val="ＭＳ Ｐゴシック"/>
      <family val="3"/>
      <charset val="128"/>
    </font>
    <font>
      <sz val="11"/>
      <color rgb="FF0000FF"/>
      <name val="ＭＳ Ｐゴシック"/>
      <family val="3"/>
      <charset val="128"/>
    </font>
    <font>
      <sz val="14"/>
      <name val="HGｺﾞｼｯｸM"/>
      <family val="3"/>
      <charset val="128"/>
    </font>
    <font>
      <sz val="11"/>
      <name val="HGｺﾞｼｯｸM"/>
      <family val="3"/>
      <charset val="128"/>
    </font>
    <font>
      <b/>
      <sz val="14"/>
      <name val="HGｺﾞｼｯｸM"/>
      <family val="3"/>
      <charset val="128"/>
    </font>
    <font>
      <sz val="8"/>
      <name val="HGｺﾞｼｯｸM"/>
      <family val="3"/>
      <charset val="128"/>
    </font>
    <font>
      <sz val="12"/>
      <name val="HGｺﾞｼｯｸM"/>
      <family val="3"/>
      <charset val="128"/>
    </font>
    <font>
      <sz val="9"/>
      <name val="HGｺﾞｼｯｸM"/>
      <family val="3"/>
      <charset val="128"/>
    </font>
    <font>
      <sz val="16"/>
      <name val="HGｺﾞｼｯｸM"/>
      <family val="3"/>
      <charset val="128"/>
    </font>
    <font>
      <sz val="11"/>
      <color theme="1"/>
      <name val="ＭＳ ゴシック"/>
      <family val="2"/>
      <charset val="128"/>
    </font>
    <font>
      <sz val="12"/>
      <color theme="1"/>
      <name val="ＭＳ ゴシック"/>
      <family val="3"/>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b/>
      <sz val="12"/>
      <name val="ＭＳ Ｐゴシック"/>
      <family val="3"/>
      <charset val="128"/>
    </font>
    <font>
      <sz val="6"/>
      <name val="ＭＳ ゴシック"/>
      <family val="3"/>
      <charset val="128"/>
    </font>
    <font>
      <sz val="6"/>
      <name val="ＭＳ Ｐゴシック"/>
      <family val="2"/>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6"/>
      <color theme="1"/>
      <name val="ＭＳ 明朝"/>
      <family val="1"/>
      <charset val="128"/>
    </font>
    <font>
      <b/>
      <sz val="10"/>
      <color theme="1"/>
      <name val="ＭＳ ゴシック"/>
      <family val="3"/>
      <charset val="128"/>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9"/>
      <color theme="1"/>
      <name val="ＭＳ ゴシック"/>
      <family val="3"/>
      <charset val="128"/>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12"/>
      <color theme="1"/>
      <name val="ＭＳ Ｐゴシック"/>
      <family val="3"/>
      <charset val="128"/>
    </font>
    <font>
      <sz val="16"/>
      <color theme="1"/>
      <name val="ＭＳ Ｐゴシック"/>
      <family val="3"/>
      <charset val="128"/>
    </font>
    <font>
      <sz val="10"/>
      <color theme="1"/>
      <name val="ＭＳ Ｐゴシック"/>
      <family val="3"/>
      <charset val="128"/>
    </font>
    <font>
      <sz val="10"/>
      <color rgb="FFFF0000"/>
      <name val="ＭＳ Ｐゴシック"/>
      <family val="3"/>
      <charset val="128"/>
    </font>
    <font>
      <sz val="10"/>
      <color theme="1"/>
      <name val="Yu Gothic"/>
      <family val="3"/>
      <charset val="128"/>
      <scheme val="minor"/>
    </font>
    <font>
      <sz val="10"/>
      <color rgb="FFFF0000"/>
      <name val="ＭＳ ゴシック"/>
      <family val="3"/>
      <charset val="128"/>
    </font>
    <font>
      <sz val="9"/>
      <color theme="1"/>
      <name val="Yu Gothic"/>
      <family val="3"/>
      <charset val="128"/>
      <scheme val="minor"/>
    </font>
    <font>
      <sz val="10"/>
      <color rgb="FFFF0000"/>
      <name val="Yu Gothic"/>
      <family val="3"/>
      <charset val="128"/>
      <scheme val="minor"/>
    </font>
    <font>
      <sz val="9"/>
      <color indexed="8"/>
      <name val="ＭＳ Ｐゴシック"/>
      <family val="3"/>
      <charset val="128"/>
    </font>
    <font>
      <sz val="11"/>
      <color rgb="FFFF0000"/>
      <name val="Yu Gothic"/>
      <family val="3"/>
      <charset val="128"/>
      <scheme val="minor"/>
    </font>
    <font>
      <sz val="9"/>
      <color theme="1"/>
      <name val="ＭＳ Ｐゴシック"/>
      <family val="3"/>
      <charset val="128"/>
    </font>
    <font>
      <sz val="10"/>
      <name val="Yu Gothic"/>
      <family val="3"/>
      <charset val="128"/>
      <scheme val="minor"/>
    </font>
    <font>
      <sz val="9"/>
      <color rgb="FFFF0000"/>
      <name val="ＭＳ Ｐゴシック"/>
      <family val="3"/>
      <charset val="128"/>
    </font>
    <font>
      <sz val="10"/>
      <color indexed="8"/>
      <name val="ＭＳ Ｐゴシック"/>
      <family val="3"/>
      <charset val="128"/>
    </font>
    <font>
      <sz val="11"/>
      <color theme="1"/>
      <name val="HG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0"/>
      <color indexed="8"/>
      <name val="HGｺﾞｼｯｸM"/>
      <family val="3"/>
      <charset val="128"/>
    </font>
    <font>
      <sz val="12"/>
      <color indexed="8"/>
      <name val="HGｺﾞｼｯｸM"/>
      <family val="3"/>
      <charset val="128"/>
    </font>
    <font>
      <sz val="11"/>
      <color indexed="8"/>
      <name val="HGｺﾞｼｯｸM"/>
      <family val="3"/>
      <charset val="128"/>
    </font>
    <font>
      <sz val="10"/>
      <color theme="1"/>
      <name val="HGｺﾞｼｯｸM"/>
      <family val="3"/>
      <charset val="128"/>
    </font>
    <font>
      <sz val="14"/>
      <name val="ＭＳ Ｐゴシック"/>
      <family val="3"/>
      <charset val="128"/>
    </font>
    <font>
      <sz val="14"/>
      <name val="Yu Gothic"/>
      <family val="3"/>
      <charset val="128"/>
      <scheme val="minor"/>
    </font>
    <font>
      <sz val="11"/>
      <name val="Yu Gothic"/>
      <family val="3"/>
      <charset val="128"/>
      <scheme val="minor"/>
    </font>
    <font>
      <sz val="14"/>
      <color indexed="10"/>
      <name val="ＭＳ ゴシック"/>
      <family val="3"/>
      <charset val="128"/>
    </font>
    <font>
      <sz val="11"/>
      <color indexed="10"/>
      <name val="ＭＳ ゴシック"/>
      <family val="3"/>
      <charset val="128"/>
    </font>
    <font>
      <b/>
      <sz val="11"/>
      <name val="ＭＳ Ｐゴシック"/>
      <family val="3"/>
      <charset val="128"/>
    </font>
    <font>
      <b/>
      <sz val="10"/>
      <name val="ＭＳ ゴシック"/>
      <family val="3"/>
      <charset val="128"/>
    </font>
    <font>
      <sz val="10"/>
      <name val="HGｺﾞｼｯｸM"/>
      <family val="3"/>
      <charset val="128"/>
    </font>
    <font>
      <sz val="10"/>
      <name val="ＭＳ Ｐゴシック"/>
      <family val="2"/>
      <charset val="128"/>
    </font>
    <font>
      <sz val="10"/>
      <color rgb="FFFF0000"/>
      <name val="HGｺﾞｼｯｸM"/>
      <family val="3"/>
      <charset val="128"/>
    </font>
    <font>
      <sz val="11"/>
      <name val="ＭＳ Ｐ明朝"/>
      <family val="1"/>
      <charset val="128"/>
    </font>
    <font>
      <sz val="12"/>
      <color indexed="8"/>
      <name val="ＭＳ Ｐゴシック"/>
      <family val="3"/>
      <charset val="128"/>
    </font>
    <font>
      <sz val="12"/>
      <name val="ＭＳ Ｐゴシック"/>
      <family val="3"/>
      <charset val="128"/>
    </font>
    <font>
      <b/>
      <sz val="14"/>
      <name val="ＭＳ Ｐゴシック"/>
      <family val="3"/>
      <charset val="128"/>
    </font>
    <font>
      <b/>
      <sz val="10"/>
      <name val="ＭＳ Ｐゴシック"/>
      <family val="3"/>
      <charset val="128"/>
    </font>
    <font>
      <sz val="12"/>
      <color rgb="FFFF0000"/>
      <name val="HGｺﾞｼｯｸM"/>
      <family val="3"/>
      <charset val="128"/>
    </font>
    <font>
      <sz val="12"/>
      <color indexed="8"/>
      <name val="ＭＳ ゴシック"/>
      <family val="3"/>
      <charset val="128"/>
    </font>
    <font>
      <b/>
      <sz val="14"/>
      <color indexed="8"/>
      <name val="HGｺﾞｼｯｸM"/>
      <family val="3"/>
      <charset val="128"/>
    </font>
    <font>
      <sz val="14"/>
      <color indexed="8"/>
      <name val="HGｺﾞｼｯｸM"/>
      <family val="3"/>
      <charset val="128"/>
    </font>
    <font>
      <sz val="8"/>
      <color rgb="FF000000"/>
      <name val="HGｺﾞｼｯｸM"/>
      <family val="3"/>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sz val="11"/>
      <name val="HGSｺﾞｼｯｸM"/>
      <family val="3"/>
      <charset val="128"/>
    </font>
    <font>
      <sz val="12"/>
      <color theme="1"/>
      <name val="HGSｺﾞｼｯｸM"/>
      <family val="3"/>
      <charset val="128"/>
    </font>
    <font>
      <sz val="11"/>
      <color theme="1"/>
      <name val="HGSｺﾞｼｯｸM"/>
      <family val="3"/>
      <charset val="128"/>
    </font>
    <font>
      <b/>
      <sz val="14"/>
      <name val="HGSｺﾞｼｯｸM"/>
      <family val="3"/>
      <charset val="128"/>
    </font>
    <font>
      <sz val="12"/>
      <name val="HGSｺﾞｼｯｸM"/>
      <family val="3"/>
      <charset val="128"/>
    </font>
    <font>
      <sz val="10"/>
      <name val="HGSｺﾞｼｯｸM"/>
      <family val="3"/>
      <charset val="128"/>
    </font>
    <font>
      <b/>
      <sz val="12"/>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11"/>
      <color rgb="FFFF0000"/>
      <name val="ＭＳ ゴシック"/>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11"/>
      <name val="UD デジタル 教科書体 NK-R"/>
      <family val="1"/>
      <charset val="128"/>
    </font>
    <font>
      <sz val="18"/>
      <name val="UD デジタル 教科書体 NP-R"/>
      <family val="1"/>
      <charset val="128"/>
    </font>
    <font>
      <sz val="11"/>
      <name val="Yu Gothic"/>
      <family val="2"/>
      <scheme val="minor"/>
    </font>
    <font>
      <sz val="12"/>
      <name val="UD デジタル 教科書体 NK-R"/>
      <family val="1"/>
      <charset val="128"/>
    </font>
    <font>
      <sz val="14"/>
      <color rgb="FFFF0000"/>
      <name val="ＭＳ Ｐゴシック"/>
      <family val="3"/>
      <charset val="128"/>
    </font>
    <font>
      <sz val="10"/>
      <color indexed="8"/>
      <name val="ＭＳ ゴシック"/>
      <family val="3"/>
      <charset val="128"/>
    </font>
    <font>
      <sz val="8"/>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s>
  <fills count="17">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indexed="41"/>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D9D9D9"/>
        <bgColor indexed="64"/>
      </patternFill>
    </fill>
    <fill>
      <patternFill patternType="solid">
        <fgColor rgb="FFFFFF00"/>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theme="2" tint="-0.249977111117893"/>
        <bgColor indexed="64"/>
      </patternFill>
    </fill>
  </fills>
  <borders count="248">
    <border>
      <left/>
      <right/>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left style="medium">
        <color indexed="64"/>
      </left>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uble">
        <color indexed="64"/>
      </left>
      <right style="double">
        <color indexed="64"/>
      </right>
      <top style="double">
        <color indexed="64"/>
      </top>
      <bottom style="double">
        <color indexed="64"/>
      </bottom>
      <diagonal/>
    </border>
    <border>
      <left/>
      <right style="double">
        <color indexed="64"/>
      </right>
      <top style="thin">
        <color indexed="64"/>
      </top>
      <bottom style="thin">
        <color indexed="64"/>
      </bottom>
      <diagonal/>
    </border>
    <border>
      <left/>
      <right/>
      <top style="double">
        <color indexed="64"/>
      </top>
      <bottom style="thin">
        <color indexed="64"/>
      </bottom>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style="medium">
        <color indexed="64"/>
      </right>
      <top/>
      <bottom style="double">
        <color indexed="64"/>
      </bottom>
      <diagonal/>
    </border>
    <border diagonalUp="1">
      <left style="medium">
        <color indexed="64"/>
      </left>
      <right style="medium">
        <color indexed="64"/>
      </right>
      <top style="double">
        <color indexed="64"/>
      </top>
      <bottom style="medium">
        <color indexed="64"/>
      </bottom>
      <diagonal style="thin">
        <color indexed="64"/>
      </diagonal>
    </border>
  </borders>
  <cellStyleXfs count="17">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5" fillId="0" borderId="0">
      <alignment vertical="center"/>
    </xf>
    <xf numFmtId="0" fontId="47" fillId="0" borderId="0">
      <alignment vertical="center"/>
    </xf>
    <xf numFmtId="0" fontId="1" fillId="0" borderId="0">
      <alignment vertical="center"/>
    </xf>
    <xf numFmtId="0" fontId="1" fillId="0" borderId="0"/>
    <xf numFmtId="0" fontId="35" fillId="0" borderId="0">
      <alignment vertical="center"/>
    </xf>
    <xf numFmtId="0" fontId="1" fillId="0" borderId="0"/>
    <xf numFmtId="38" fontId="101" fillId="0" borderId="0" applyFont="0" applyFill="0" applyBorder="0" applyAlignment="0" applyProtection="0"/>
    <xf numFmtId="0" fontId="1" fillId="0" borderId="0"/>
    <xf numFmtId="0" fontId="35" fillId="0" borderId="0">
      <alignment vertical="center"/>
    </xf>
    <xf numFmtId="38" fontId="1" fillId="0" borderId="0" applyFont="0" applyFill="0" applyBorder="0" applyAlignment="0" applyProtection="0">
      <alignment vertical="center"/>
    </xf>
    <xf numFmtId="0" fontId="35" fillId="0" borderId="0">
      <alignment vertical="center"/>
    </xf>
    <xf numFmtId="0" fontId="25" fillId="0" borderId="0">
      <alignment vertical="center"/>
    </xf>
  </cellStyleXfs>
  <cellXfs count="2452">
    <xf numFmtId="0" fontId="0" fillId="0" borderId="0" xfId="0"/>
    <xf numFmtId="0" fontId="0" fillId="2" borderId="0" xfId="0" applyFill="1"/>
    <xf numFmtId="0" fontId="4" fillId="2" borderId="1" xfId="1" applyFont="1" applyFill="1" applyBorder="1" applyAlignment="1">
      <alignment vertical="center" textRotation="255"/>
    </xf>
    <xf numFmtId="0" fontId="4" fillId="3" borderId="2" xfId="1" applyFont="1" applyFill="1" applyBorder="1" applyAlignment="1">
      <alignment vertical="center" textRotation="255" wrapText="1"/>
    </xf>
    <xf numFmtId="0" fontId="6" fillId="0" borderId="0" xfId="0" applyFont="1" applyAlignment="1">
      <alignment vertical="center" textRotation="255"/>
    </xf>
    <xf numFmtId="0" fontId="7" fillId="0" borderId="2" xfId="1" applyFont="1" applyBorder="1" applyAlignment="1">
      <alignment horizontal="center" vertical="center" wrapText="1"/>
    </xf>
    <xf numFmtId="0" fontId="7" fillId="3" borderId="2" xfId="1" applyFont="1" applyFill="1" applyBorder="1" applyAlignment="1">
      <alignment horizontal="center" vertical="center"/>
    </xf>
    <xf numFmtId="0" fontId="7" fillId="0" borderId="2" xfId="1" applyFont="1" applyBorder="1" applyAlignment="1">
      <alignment horizontal="center" vertical="center"/>
    </xf>
    <xf numFmtId="0" fontId="7" fillId="0" borderId="3" xfId="1" applyFont="1" applyBorder="1" applyAlignment="1">
      <alignment horizontal="center" vertical="center"/>
    </xf>
    <xf numFmtId="0" fontId="7" fillId="3" borderId="3" xfId="1" applyFont="1" applyFill="1" applyBorder="1" applyAlignment="1">
      <alignment horizontal="center" vertical="center"/>
    </xf>
    <xf numFmtId="0" fontId="7" fillId="0" borderId="0" xfId="1" applyFont="1" applyAlignment="1">
      <alignment horizontal="left" vertical="center"/>
    </xf>
    <xf numFmtId="0" fontId="8" fillId="0" borderId="0" xfId="0" applyFont="1" applyAlignment="1">
      <alignment vertical="center"/>
    </xf>
    <xf numFmtId="0" fontId="1" fillId="0" borderId="0" xfId="1">
      <alignment vertical="center"/>
    </xf>
    <xf numFmtId="0" fontId="9" fillId="0" borderId="0" xfId="2" applyFont="1" applyAlignment="1">
      <alignment horizontal="left" vertical="center"/>
    </xf>
    <xf numFmtId="0" fontId="10" fillId="0" borderId="0" xfId="2" applyFont="1" applyAlignment="1">
      <alignment horizontal="right" vertical="center"/>
    </xf>
    <xf numFmtId="0" fontId="9" fillId="0" borderId="0" xfId="2" applyFont="1">
      <alignment vertical="center"/>
    </xf>
    <xf numFmtId="0" fontId="11" fillId="0" borderId="0" xfId="2" applyFont="1" applyAlignment="1">
      <alignment horizontal="center" vertical="center"/>
    </xf>
    <xf numFmtId="49" fontId="1" fillId="0" borderId="0" xfId="1" applyNumberFormat="1">
      <alignment vertical="center"/>
    </xf>
    <xf numFmtId="0" fontId="13" fillId="0" borderId="0" xfId="1" applyFont="1">
      <alignment vertical="center"/>
    </xf>
    <xf numFmtId="0" fontId="12" fillId="0" borderId="0" xfId="1" applyFont="1" applyAlignment="1">
      <alignment horizontal="center" vertical="center"/>
    </xf>
    <xf numFmtId="0" fontId="9" fillId="0" borderId="0" xfId="1" applyFont="1">
      <alignment vertical="center"/>
    </xf>
    <xf numFmtId="0" fontId="16" fillId="0" borderId="0" xfId="1" applyFont="1" applyAlignment="1">
      <alignment horizontal="center" vertical="center"/>
    </xf>
    <xf numFmtId="49" fontId="19" fillId="0" borderId="10" xfId="2" applyNumberFormat="1" applyFont="1" applyBorder="1" applyAlignment="1">
      <alignment horizontal="center" vertical="top" wrapText="1"/>
    </xf>
    <xf numFmtId="0" fontId="9" fillId="0" borderId="0" xfId="2" applyFont="1" applyAlignment="1">
      <alignment horizontal="left" vertical="top" wrapText="1"/>
    </xf>
    <xf numFmtId="0" fontId="20" fillId="0" borderId="13" xfId="1" applyFont="1" applyBorder="1">
      <alignment vertical="center"/>
    </xf>
    <xf numFmtId="0" fontId="20" fillId="0" borderId="14" xfId="1" applyFont="1" applyBorder="1">
      <alignment vertical="center"/>
    </xf>
    <xf numFmtId="0" fontId="20" fillId="0" borderId="21" xfId="1" applyFont="1" applyBorder="1">
      <alignment vertical="center"/>
    </xf>
    <xf numFmtId="0" fontId="11" fillId="0" borderId="31" xfId="1" applyFont="1" applyBorder="1">
      <alignment vertical="center"/>
    </xf>
    <xf numFmtId="0" fontId="11" fillId="0" borderId="10" xfId="1" applyFont="1" applyBorder="1">
      <alignment vertical="center"/>
    </xf>
    <xf numFmtId="0" fontId="23" fillId="0" borderId="10" xfId="1" applyFont="1" applyBorder="1" applyAlignment="1">
      <alignment horizontal="right" vertical="center" shrinkToFit="1"/>
    </xf>
    <xf numFmtId="0" fontId="20" fillId="0" borderId="10" xfId="1" applyFont="1" applyBorder="1" applyAlignment="1">
      <alignment horizontal="center" vertical="center"/>
    </xf>
    <xf numFmtId="0" fontId="12" fillId="0" borderId="10" xfId="1" applyFont="1" applyBorder="1" applyAlignment="1">
      <alignment vertical="center" wrapText="1"/>
    </xf>
    <xf numFmtId="0" fontId="13" fillId="0" borderId="10" xfId="1" applyFont="1" applyBorder="1" applyAlignment="1">
      <alignment vertical="center" wrapText="1"/>
    </xf>
    <xf numFmtId="0" fontId="13" fillId="0" borderId="32" xfId="1" applyFont="1" applyBorder="1" applyAlignment="1">
      <alignment vertical="center" wrapText="1"/>
    </xf>
    <xf numFmtId="0" fontId="24" fillId="0" borderId="0" xfId="1" applyFont="1" applyAlignment="1">
      <alignment horizontal="center" vertical="center"/>
    </xf>
    <xf numFmtId="0" fontId="11" fillId="0" borderId="0" xfId="1" applyFont="1" applyAlignment="1">
      <alignment horizontal="center" vertical="center"/>
    </xf>
    <xf numFmtId="0" fontId="21" fillId="0" borderId="0" xfId="1" applyFont="1">
      <alignment vertical="center"/>
    </xf>
    <xf numFmtId="0" fontId="13" fillId="0" borderId="23" xfId="2" applyFont="1" applyBorder="1" applyAlignment="1">
      <alignment horizontal="center" vertical="center" wrapText="1"/>
    </xf>
    <xf numFmtId="0" fontId="13" fillId="0" borderId="21" xfId="2" applyFont="1" applyBorder="1" applyAlignment="1">
      <alignment horizontal="center" vertical="center" wrapText="1"/>
    </xf>
    <xf numFmtId="0" fontId="13" fillId="0" borderId="22" xfId="2" applyFont="1" applyBorder="1" applyAlignment="1">
      <alignment horizontal="center" vertical="center" wrapText="1"/>
    </xf>
    <xf numFmtId="0" fontId="13" fillId="0" borderId="0" xfId="2" applyFont="1" applyAlignment="1">
      <alignment horizontal="center" vertical="center"/>
    </xf>
    <xf numFmtId="0" fontId="13" fillId="0" borderId="41" xfId="2" applyFont="1" applyBorder="1" applyAlignment="1">
      <alignment horizontal="center" vertical="center" wrapText="1"/>
    </xf>
    <xf numFmtId="0" fontId="13" fillId="0" borderId="39" xfId="2" applyFont="1" applyBorder="1" applyAlignment="1">
      <alignment horizontal="center" vertical="center" wrapText="1"/>
    </xf>
    <xf numFmtId="0" fontId="13" fillId="0" borderId="40" xfId="2" applyFont="1" applyBorder="1" applyAlignment="1">
      <alignment horizontal="center" vertical="center" wrapText="1"/>
    </xf>
    <xf numFmtId="0" fontId="13" fillId="0" borderId="27" xfId="2" applyFont="1" applyBorder="1" applyAlignment="1">
      <alignment horizontal="center" vertical="center" wrapText="1"/>
    </xf>
    <xf numFmtId="0" fontId="13" fillId="0" borderId="0" xfId="2" applyFont="1" applyAlignment="1">
      <alignment horizontal="center" vertical="center" wrapText="1"/>
    </xf>
    <xf numFmtId="0" fontId="13" fillId="0" borderId="2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30" xfId="2" applyFont="1" applyBorder="1" applyAlignment="1">
      <alignment horizontal="center" vertical="center" wrapText="1"/>
    </xf>
    <xf numFmtId="0" fontId="29" fillId="2" borderId="0" xfId="3" applyFont="1" applyFill="1">
      <alignment vertical="center"/>
    </xf>
    <xf numFmtId="0" fontId="30" fillId="2" borderId="0" xfId="3" applyFont="1" applyFill="1">
      <alignment vertical="center"/>
    </xf>
    <xf numFmtId="0" fontId="31" fillId="2" borderId="0" xfId="4" applyFont="1" applyFill="1">
      <alignment vertical="center"/>
    </xf>
    <xf numFmtId="0" fontId="29" fillId="2" borderId="0" xfId="4" applyFont="1" applyFill="1">
      <alignment vertical="center"/>
    </xf>
    <xf numFmtId="0" fontId="13" fillId="2" borderId="34" xfId="4" applyFont="1" applyFill="1" applyBorder="1" applyAlignment="1">
      <alignment vertical="center" shrinkToFit="1"/>
    </xf>
    <xf numFmtId="0" fontId="13" fillId="2" borderId="37" xfId="4" applyFont="1" applyFill="1" applyBorder="1" applyAlignment="1">
      <alignment vertical="center" shrinkToFit="1"/>
    </xf>
    <xf numFmtId="0" fontId="25" fillId="2" borderId="34" xfId="4" applyFont="1" applyFill="1" applyBorder="1" applyAlignment="1">
      <alignment horizontal="left" vertical="center"/>
    </xf>
    <xf numFmtId="0" fontId="25" fillId="2" borderId="34" xfId="4" applyFont="1" applyFill="1" applyBorder="1" applyAlignment="1">
      <alignment horizontal="left" vertical="center" wrapText="1" shrinkToFit="1"/>
    </xf>
    <xf numFmtId="0" fontId="25" fillId="2" borderId="0" xfId="4" applyFont="1" applyFill="1">
      <alignment vertical="center"/>
    </xf>
    <xf numFmtId="0" fontId="37" fillId="2" borderId="0" xfId="3" applyFont="1" applyFill="1">
      <alignment vertical="center"/>
    </xf>
    <xf numFmtId="0" fontId="38" fillId="2" borderId="0" xfId="4" applyFont="1" applyFill="1" applyAlignment="1">
      <alignment horizontal="left" vertical="center"/>
    </xf>
    <xf numFmtId="0" fontId="38" fillId="2" borderId="0" xfId="3" applyFont="1" applyFill="1">
      <alignment vertical="center"/>
    </xf>
    <xf numFmtId="0" fontId="39" fillId="2" borderId="0" xfId="3" applyFont="1" applyFill="1">
      <alignment vertical="center"/>
    </xf>
    <xf numFmtId="0" fontId="38" fillId="2" borderId="0" xfId="3" applyFont="1" applyFill="1" applyAlignment="1">
      <alignment vertical="top"/>
    </xf>
    <xf numFmtId="0" fontId="38" fillId="2" borderId="0" xfId="3" applyFont="1" applyFill="1" applyAlignment="1">
      <alignment horizontal="left" vertical="center"/>
    </xf>
    <xf numFmtId="0" fontId="38" fillId="2" borderId="0" xfId="4" applyFont="1" applyFill="1" applyAlignment="1">
      <alignment horizontal="left" vertical="top"/>
    </xf>
    <xf numFmtId="0" fontId="30" fillId="2" borderId="0" xfId="3" applyFont="1" applyFill="1" applyAlignment="1">
      <alignment vertical="top"/>
    </xf>
    <xf numFmtId="0" fontId="1" fillId="2" borderId="0" xfId="3" applyFill="1">
      <alignment vertical="center"/>
    </xf>
    <xf numFmtId="0" fontId="1" fillId="0" borderId="0" xfId="3">
      <alignment vertical="center"/>
    </xf>
    <xf numFmtId="0" fontId="40" fillId="0" borderId="0" xfId="3" applyFont="1">
      <alignment vertical="center"/>
    </xf>
    <xf numFmtId="0" fontId="41" fillId="0" borderId="0" xfId="3" applyFont="1">
      <alignment vertical="center"/>
    </xf>
    <xf numFmtId="0" fontId="41" fillId="0" borderId="0" xfId="3" applyFont="1" applyAlignment="1">
      <alignment horizontal="right" vertical="center"/>
    </xf>
    <xf numFmtId="0" fontId="40" fillId="0" borderId="0" xfId="3" applyFont="1" applyAlignment="1">
      <alignment horizontal="center" vertical="center"/>
    </xf>
    <xf numFmtId="0" fontId="41" fillId="0" borderId="76" xfId="3" applyFont="1" applyBorder="1" applyAlignment="1">
      <alignment horizontal="left" vertical="center"/>
    </xf>
    <xf numFmtId="0" fontId="40" fillId="0" borderId="76" xfId="3" applyFont="1" applyBorder="1" applyAlignment="1">
      <alignment horizontal="center" vertical="center"/>
    </xf>
    <xf numFmtId="0" fontId="40" fillId="0" borderId="73" xfId="3" applyFont="1" applyBorder="1" applyAlignment="1">
      <alignment horizontal="center" vertical="center"/>
    </xf>
    <xf numFmtId="0" fontId="40" fillId="0" borderId="74" xfId="3" applyFont="1" applyBorder="1" applyAlignment="1">
      <alignment horizontal="center" vertical="center"/>
    </xf>
    <xf numFmtId="0" fontId="41" fillId="0" borderId="3" xfId="3" applyFont="1" applyBorder="1" applyAlignment="1">
      <alignment horizontal="left" vertical="center"/>
    </xf>
    <xf numFmtId="0" fontId="41" fillId="0" borderId="3" xfId="3" applyFont="1" applyBorder="1">
      <alignment vertical="center"/>
    </xf>
    <xf numFmtId="0" fontId="41" fillId="0" borderId="76" xfId="3" applyFont="1" applyBorder="1">
      <alignment vertical="center"/>
    </xf>
    <xf numFmtId="0" fontId="41" fillId="0" borderId="27" xfId="3" applyFont="1" applyBorder="1">
      <alignment vertical="center"/>
    </xf>
    <xf numFmtId="0" fontId="41" fillId="0" borderId="26" xfId="3" applyFont="1" applyBorder="1">
      <alignment vertical="center"/>
    </xf>
    <xf numFmtId="0" fontId="41" fillId="0" borderId="26" xfId="3" applyFont="1" applyBorder="1" applyAlignment="1">
      <alignment horizontal="center" vertical="center" wrapText="1" justifyLastLine="1"/>
    </xf>
    <xf numFmtId="0" fontId="41" fillId="5" borderId="2" xfId="3" applyFont="1" applyFill="1" applyBorder="1" applyAlignment="1">
      <alignment horizontal="right" vertical="center" indent="1"/>
    </xf>
    <xf numFmtId="0" fontId="41" fillId="0" borderId="2" xfId="3" applyFont="1" applyBorder="1" applyAlignment="1">
      <alignment horizontal="right" vertical="center" indent="1"/>
    </xf>
    <xf numFmtId="0" fontId="41" fillId="0" borderId="41" xfId="3" applyFont="1" applyBorder="1">
      <alignment vertical="center"/>
    </xf>
    <xf numFmtId="0" fontId="43" fillId="0" borderId="39" xfId="3" applyFont="1" applyBorder="1" applyAlignment="1">
      <alignment horizontal="centerContinuous" vertical="center"/>
    </xf>
    <xf numFmtId="0" fontId="41" fillId="0" borderId="39" xfId="3" applyFont="1" applyBorder="1">
      <alignment vertical="center"/>
    </xf>
    <xf numFmtId="0" fontId="41" fillId="0" borderId="40" xfId="3" applyFont="1" applyBorder="1">
      <alignment vertical="center"/>
    </xf>
    <xf numFmtId="0" fontId="41" fillId="0" borderId="2" xfId="3" applyFont="1" applyBorder="1">
      <alignment vertical="center"/>
    </xf>
    <xf numFmtId="0" fontId="41" fillId="0" borderId="23" xfId="3" applyFont="1" applyBorder="1">
      <alignment vertical="center"/>
    </xf>
    <xf numFmtId="0" fontId="41" fillId="0" borderId="21" xfId="3" applyFont="1" applyBorder="1">
      <alignment vertical="center"/>
    </xf>
    <xf numFmtId="0" fontId="41" fillId="0" borderId="22" xfId="3" applyFont="1" applyBorder="1">
      <alignment vertical="center"/>
    </xf>
    <xf numFmtId="0" fontId="44" fillId="0" borderId="0" xfId="3" applyFont="1">
      <alignment vertical="center"/>
    </xf>
    <xf numFmtId="0" fontId="41" fillId="6" borderId="2" xfId="3" applyFont="1" applyFill="1" applyBorder="1">
      <alignment vertical="center"/>
    </xf>
    <xf numFmtId="0" fontId="41" fillId="6" borderId="2" xfId="3" applyFont="1" applyFill="1" applyBorder="1" applyAlignment="1">
      <alignment horizontal="center" vertical="center"/>
    </xf>
    <xf numFmtId="0" fontId="41" fillId="6" borderId="76" xfId="3" applyFont="1" applyFill="1" applyBorder="1" applyAlignment="1">
      <alignment horizontal="center" vertical="center"/>
    </xf>
    <xf numFmtId="0" fontId="41" fillId="6" borderId="11" xfId="3" applyFont="1" applyFill="1" applyBorder="1" applyAlignment="1">
      <alignment horizontal="center" vertical="center"/>
    </xf>
    <xf numFmtId="0" fontId="41" fillId="6" borderId="70" xfId="3" applyFont="1" applyFill="1" applyBorder="1" applyAlignment="1">
      <alignment horizontal="center" vertical="center"/>
    </xf>
    <xf numFmtId="0" fontId="43" fillId="6" borderId="2" xfId="3" applyFont="1" applyFill="1" applyBorder="1" applyAlignment="1">
      <alignment horizontal="center" vertical="center"/>
    </xf>
    <xf numFmtId="0" fontId="41" fillId="0" borderId="2" xfId="3" applyFont="1" applyBorder="1" applyAlignment="1">
      <alignment horizontal="center" vertical="center"/>
    </xf>
    <xf numFmtId="0" fontId="41" fillId="0" borderId="76" xfId="3" applyFont="1" applyBorder="1" applyAlignment="1">
      <alignment horizontal="center" vertical="center"/>
    </xf>
    <xf numFmtId="0" fontId="41" fillId="0" borderId="16" xfId="3" applyFont="1" applyBorder="1" applyAlignment="1">
      <alignment horizontal="right" vertical="center" indent="1"/>
    </xf>
    <xf numFmtId="0" fontId="41" fillId="0" borderId="75" xfId="3" applyFont="1" applyBorder="1" applyAlignment="1">
      <alignment horizontal="center" vertical="center"/>
    </xf>
    <xf numFmtId="0" fontId="43" fillId="6" borderId="2" xfId="3" applyFont="1" applyFill="1" applyBorder="1" applyAlignment="1">
      <alignment horizontal="center" vertical="center" wrapText="1"/>
    </xf>
    <xf numFmtId="0" fontId="41" fillId="0" borderId="76" xfId="3" applyFont="1" applyBorder="1" applyAlignment="1">
      <alignment horizontal="right" vertical="center" indent="1"/>
    </xf>
    <xf numFmtId="0" fontId="41" fillId="0" borderId="92" xfId="3" applyFont="1" applyBorder="1" applyAlignment="1">
      <alignment horizontal="right" vertical="center" indent="1"/>
    </xf>
    <xf numFmtId="0" fontId="41" fillId="0" borderId="93" xfId="3" applyFont="1" applyBorder="1" applyAlignment="1">
      <alignment horizontal="right" vertical="center" indent="1"/>
    </xf>
    <xf numFmtId="0" fontId="41" fillId="0" borderId="0" xfId="3" applyFont="1" applyAlignment="1">
      <alignment horizontal="right" vertical="center" indent="1"/>
    </xf>
    <xf numFmtId="0" fontId="41" fillId="6" borderId="11" xfId="3" applyFont="1" applyFill="1" applyBorder="1">
      <alignment vertical="center"/>
    </xf>
    <xf numFmtId="0" fontId="41" fillId="6" borderId="12" xfId="3" applyFont="1" applyFill="1" applyBorder="1" applyAlignment="1">
      <alignment horizontal="center" vertical="center"/>
    </xf>
    <xf numFmtId="0" fontId="41" fillId="6" borderId="70" xfId="3" applyFont="1" applyFill="1" applyBorder="1">
      <alignment vertical="center"/>
    </xf>
    <xf numFmtId="0" fontId="41" fillId="0" borderId="0" xfId="3" applyFont="1" applyAlignment="1">
      <alignment horizontal="center" vertical="center"/>
    </xf>
    <xf numFmtId="0" fontId="43" fillId="6" borderId="16" xfId="3" applyFont="1" applyFill="1" applyBorder="1" applyAlignment="1">
      <alignment horizontal="center" vertical="center"/>
    </xf>
    <xf numFmtId="0" fontId="41" fillId="5" borderId="2" xfId="3" applyFont="1" applyFill="1" applyBorder="1" applyAlignment="1">
      <alignment horizontal="center" vertical="center"/>
    </xf>
    <xf numFmtId="0" fontId="43" fillId="6" borderId="92" xfId="3" applyFont="1" applyFill="1" applyBorder="1" applyAlignment="1">
      <alignment horizontal="center" vertical="center" wrapText="1"/>
    </xf>
    <xf numFmtId="0" fontId="41" fillId="5" borderId="94" xfId="3" applyFont="1" applyFill="1" applyBorder="1" applyAlignment="1">
      <alignment horizontal="center" vertical="center"/>
    </xf>
    <xf numFmtId="0" fontId="43" fillId="0" borderId="0" xfId="3" applyFont="1" applyAlignment="1">
      <alignment horizontal="center" vertical="center" wrapText="1"/>
    </xf>
    <xf numFmtId="0" fontId="41" fillId="0" borderId="94" xfId="3" applyFont="1" applyBorder="1" applyAlignment="1">
      <alignment horizontal="center" vertical="center"/>
    </xf>
    <xf numFmtId="0" fontId="41" fillId="0" borderId="95" xfId="3" applyFont="1" applyBorder="1">
      <alignment vertical="center"/>
    </xf>
    <xf numFmtId="0" fontId="44" fillId="0" borderId="96" xfId="3" applyFont="1" applyBorder="1">
      <alignment vertical="center"/>
    </xf>
    <xf numFmtId="0" fontId="41" fillId="0" borderId="96" xfId="3" applyFont="1" applyBorder="1" applyAlignment="1">
      <alignment horizontal="right" vertical="center" indent="1"/>
    </xf>
    <xf numFmtId="0" fontId="41" fillId="0" borderId="97" xfId="3" applyFont="1" applyBorder="1">
      <alignment vertical="center"/>
    </xf>
    <xf numFmtId="0" fontId="41" fillId="6" borderId="98" xfId="3" applyFont="1" applyFill="1" applyBorder="1">
      <alignment vertical="center"/>
    </xf>
    <xf numFmtId="0" fontId="43" fillId="0" borderId="0" xfId="3" applyFont="1" applyAlignment="1">
      <alignment horizontal="center" vertical="center"/>
    </xf>
    <xf numFmtId="0" fontId="43" fillId="6" borderId="101" xfId="3" applyFont="1" applyFill="1" applyBorder="1" applyAlignment="1">
      <alignment horizontal="center" vertical="center"/>
    </xf>
    <xf numFmtId="0" fontId="41" fillId="5" borderId="74" xfId="3" applyFont="1" applyFill="1" applyBorder="1" applyAlignment="1">
      <alignment horizontal="right" vertical="center" indent="1"/>
    </xf>
    <xf numFmtId="0" fontId="43" fillId="6" borderId="102" xfId="3" applyFont="1" applyFill="1" applyBorder="1" applyAlignment="1">
      <alignment horizontal="center" vertical="center" wrapText="1"/>
    </xf>
    <xf numFmtId="0" fontId="41" fillId="5" borderId="103" xfId="3" applyFont="1" applyFill="1" applyBorder="1" applyAlignment="1">
      <alignment horizontal="right" vertical="center" indent="1"/>
    </xf>
    <xf numFmtId="0" fontId="41" fillId="0" borderId="104" xfId="3" applyFont="1" applyBorder="1" applyAlignment="1">
      <alignment horizontal="right" vertical="center" indent="1"/>
    </xf>
    <xf numFmtId="0" fontId="41" fillId="0" borderId="27" xfId="3" applyFont="1" applyBorder="1" applyAlignment="1">
      <alignment horizontal="centerContinuous" vertical="center"/>
    </xf>
    <xf numFmtId="0" fontId="43" fillId="0" borderId="0" xfId="3" applyFont="1" applyAlignment="1">
      <alignment horizontal="centerContinuous" vertical="center" wrapText="1"/>
    </xf>
    <xf numFmtId="0" fontId="45" fillId="0" borderId="0" xfId="3" applyFont="1" applyAlignment="1">
      <alignment horizontal="centerContinuous" vertical="top"/>
    </xf>
    <xf numFmtId="0" fontId="41" fillId="0" borderId="0" xfId="3" applyFont="1" applyAlignment="1">
      <alignment horizontal="centerContinuous" vertical="center"/>
    </xf>
    <xf numFmtId="0" fontId="41" fillId="0" borderId="26" xfId="3" applyFont="1" applyBorder="1" applyAlignment="1">
      <alignment horizontal="centerContinuous" vertical="center"/>
    </xf>
    <xf numFmtId="0" fontId="41" fillId="0" borderId="0" xfId="3" applyFont="1" applyAlignment="1">
      <alignment vertical="top" wrapText="1"/>
    </xf>
    <xf numFmtId="0" fontId="13" fillId="0" borderId="0" xfId="3" applyFont="1" applyAlignment="1">
      <alignment horizontal="left" vertical="center"/>
    </xf>
    <xf numFmtId="0" fontId="13" fillId="0" borderId="0" xfId="3" applyFont="1">
      <alignment vertical="center"/>
    </xf>
    <xf numFmtId="0" fontId="9" fillId="0" borderId="0" xfId="2" applyFont="1" applyAlignment="1">
      <alignment vertical="center" textRotation="255" shrinkToFit="1"/>
    </xf>
    <xf numFmtId="0" fontId="25" fillId="0" borderId="0" xfId="6" applyFont="1">
      <alignment vertical="center"/>
    </xf>
    <xf numFmtId="0" fontId="48" fillId="0" borderId="0" xfId="6" applyFont="1">
      <alignment vertical="center"/>
    </xf>
    <xf numFmtId="0" fontId="51" fillId="0" borderId="0" xfId="6" applyFont="1" applyAlignment="1" applyProtection="1">
      <alignment vertical="center" shrinkToFit="1"/>
      <protection locked="0"/>
    </xf>
    <xf numFmtId="0" fontId="9" fillId="7" borderId="105" xfId="2" applyFont="1" applyFill="1" applyBorder="1" applyAlignment="1">
      <alignment vertical="center" textRotation="255" shrinkToFit="1"/>
    </xf>
    <xf numFmtId="0" fontId="9" fillId="7" borderId="0" xfId="2" applyFont="1" applyFill="1" applyAlignment="1">
      <alignment horizontal="centerContinuous" vertical="center"/>
    </xf>
    <xf numFmtId="0" fontId="9" fillId="7" borderId="0" xfId="2" applyFont="1" applyFill="1" applyAlignment="1">
      <alignment horizontal="center" vertical="center"/>
    </xf>
    <xf numFmtId="0" fontId="9" fillId="7" borderId="0" xfId="2" applyFont="1" applyFill="1">
      <alignment vertical="center"/>
    </xf>
    <xf numFmtId="0" fontId="1" fillId="7" borderId="0" xfId="1" applyFill="1">
      <alignment vertical="center"/>
    </xf>
    <xf numFmtId="0" fontId="9" fillId="7" borderId="107" xfId="2" applyFont="1" applyFill="1" applyBorder="1" applyAlignment="1">
      <alignment vertical="center" shrinkToFit="1"/>
    </xf>
    <xf numFmtId="0" fontId="9" fillId="0" borderId="0" xfId="2" applyFont="1" applyAlignment="1">
      <alignment vertical="center" shrinkToFit="1"/>
    </xf>
    <xf numFmtId="0" fontId="53" fillId="0" borderId="0" xfId="1" applyFont="1">
      <alignment vertical="center"/>
    </xf>
    <xf numFmtId="0" fontId="14" fillId="0" borderId="0" xfId="2" applyFont="1">
      <alignment vertical="center"/>
    </xf>
    <xf numFmtId="0" fontId="9" fillId="0" borderId="0" xfId="2" applyFont="1" applyAlignment="1">
      <alignment horizontal="center" vertical="center"/>
    </xf>
    <xf numFmtId="0" fontId="20" fillId="0" borderId="0" xfId="2" applyFont="1" applyAlignment="1">
      <alignment horizontal="center" vertical="center" wrapText="1"/>
    </xf>
    <xf numFmtId="0" fontId="9" fillId="0" borderId="0" xfId="2" applyFont="1" applyAlignment="1">
      <alignment horizontal="center" vertical="center" wrapText="1"/>
    </xf>
    <xf numFmtId="0" fontId="54" fillId="0" borderId="0" xfId="2" applyFont="1" applyAlignment="1">
      <alignment horizontal="center" vertical="center" wrapText="1"/>
    </xf>
    <xf numFmtId="176" fontId="9" fillId="0" borderId="0" xfId="2" applyNumberFormat="1" applyFont="1">
      <alignment vertical="center"/>
    </xf>
    <xf numFmtId="0" fontId="52" fillId="0" borderId="0" xfId="2" applyFont="1">
      <alignment vertical="center"/>
    </xf>
    <xf numFmtId="0" fontId="9" fillId="7" borderId="0" xfId="2" applyFont="1" applyFill="1" applyAlignment="1">
      <alignment horizontal="left" vertical="center"/>
    </xf>
    <xf numFmtId="0" fontId="9" fillId="0" borderId="71" xfId="2" applyFont="1" applyBorder="1" applyAlignment="1">
      <alignment vertical="center" shrinkToFit="1"/>
    </xf>
    <xf numFmtId="0" fontId="9" fillId="7" borderId="105" xfId="2" applyFont="1" applyFill="1" applyBorder="1" applyAlignment="1">
      <alignment vertical="center" shrinkToFit="1"/>
    </xf>
    <xf numFmtId="0" fontId="56" fillId="7" borderId="0" xfId="2" applyFont="1" applyFill="1" applyAlignment="1">
      <alignment horizontal="center" vertical="center"/>
    </xf>
    <xf numFmtId="0" fontId="9" fillId="7" borderId="0" xfId="2" applyFont="1" applyFill="1" applyAlignment="1">
      <alignment vertical="center" shrinkToFit="1"/>
    </xf>
    <xf numFmtId="0" fontId="9" fillId="7" borderId="107" xfId="2" applyFont="1" applyFill="1" applyBorder="1">
      <alignment vertical="center"/>
    </xf>
    <xf numFmtId="0" fontId="57" fillId="0" borderId="21" xfId="6" applyFont="1" applyBorder="1" applyAlignment="1">
      <alignment horizontal="right" vertical="center"/>
    </xf>
    <xf numFmtId="0" fontId="58" fillId="7" borderId="0" xfId="6" applyFont="1" applyFill="1">
      <alignment vertical="center"/>
    </xf>
    <xf numFmtId="0" fontId="25" fillId="7" borderId="0" xfId="6" applyFont="1" applyFill="1">
      <alignment vertical="center"/>
    </xf>
    <xf numFmtId="0" fontId="52" fillId="7" borderId="107" xfId="2" applyFont="1" applyFill="1" applyBorder="1">
      <alignment vertical="center"/>
    </xf>
    <xf numFmtId="179" fontId="20" fillId="0" borderId="0" xfId="2" applyNumberFormat="1" applyFont="1">
      <alignment vertical="center"/>
    </xf>
    <xf numFmtId="0" fontId="20" fillId="0" borderId="0" xfId="2" applyFont="1" applyAlignment="1">
      <alignment vertical="center" wrapText="1"/>
    </xf>
    <xf numFmtId="0" fontId="9" fillId="7" borderId="107" xfId="2" applyFont="1" applyFill="1" applyBorder="1" applyAlignment="1">
      <alignment horizontal="left" vertical="center"/>
    </xf>
    <xf numFmtId="179" fontId="9" fillId="0" borderId="0" xfId="2" applyNumberFormat="1" applyFont="1">
      <alignment vertical="center"/>
    </xf>
    <xf numFmtId="178" fontId="9" fillId="0" borderId="0" xfId="2" applyNumberFormat="1" applyFont="1">
      <alignment vertical="center"/>
    </xf>
    <xf numFmtId="0" fontId="9" fillId="7" borderId="111" xfId="2" applyFont="1" applyFill="1" applyBorder="1" applyAlignment="1">
      <alignment vertical="center" shrinkToFit="1"/>
    </xf>
    <xf numFmtId="0" fontId="9" fillId="7" borderId="112" xfId="2" applyFont="1" applyFill="1" applyBorder="1" applyAlignment="1">
      <alignment horizontal="center" vertical="center"/>
    </xf>
    <xf numFmtId="0" fontId="56" fillId="7" borderId="112" xfId="2" applyFont="1" applyFill="1" applyBorder="1" applyAlignment="1">
      <alignment horizontal="center" vertical="center"/>
    </xf>
    <xf numFmtId="0" fontId="9" fillId="7" borderId="112" xfId="2" applyFont="1" applyFill="1" applyBorder="1" applyAlignment="1">
      <alignment vertical="center" shrinkToFit="1"/>
    </xf>
    <xf numFmtId="0" fontId="9" fillId="7" borderId="113" xfId="2" applyFont="1" applyFill="1" applyBorder="1">
      <alignment vertical="center"/>
    </xf>
    <xf numFmtId="0" fontId="14" fillId="0" borderId="0" xfId="2" applyFont="1" applyAlignment="1">
      <alignment horizontal="centerContinuous" vertical="center" wrapText="1"/>
    </xf>
    <xf numFmtId="0" fontId="54" fillId="0" borderId="0" xfId="2" applyFont="1" applyAlignment="1">
      <alignment vertical="center" wrapText="1"/>
    </xf>
    <xf numFmtId="176" fontId="52" fillId="0" borderId="0" xfId="2" applyNumberFormat="1" applyFont="1">
      <alignment vertical="center"/>
    </xf>
    <xf numFmtId="1" fontId="52" fillId="0" borderId="0" xfId="2" applyNumberFormat="1" applyFont="1">
      <alignment vertical="center"/>
    </xf>
    <xf numFmtId="0" fontId="14" fillId="0" borderId="0" xfId="2" applyFont="1" applyAlignment="1">
      <alignment horizontal="center" vertical="center" wrapText="1"/>
    </xf>
    <xf numFmtId="0" fontId="14" fillId="0" borderId="0" xfId="2" applyFont="1" applyAlignment="1">
      <alignment horizontal="centerContinuous" vertical="center"/>
    </xf>
    <xf numFmtId="0" fontId="52" fillId="0" borderId="0" xfId="2" applyFont="1" applyAlignment="1">
      <alignment horizontal="center" vertical="center"/>
    </xf>
    <xf numFmtId="176" fontId="52" fillId="0" borderId="0" xfId="2" applyNumberFormat="1" applyFont="1" applyAlignment="1">
      <alignment horizontal="right" vertical="center"/>
    </xf>
    <xf numFmtId="1" fontId="9" fillId="0" borderId="0" xfId="2" applyNumberFormat="1" applyFont="1" applyAlignment="1">
      <alignment horizontal="center" vertical="center"/>
    </xf>
    <xf numFmtId="180" fontId="9" fillId="0" borderId="0" xfId="2" applyNumberFormat="1" applyFont="1">
      <alignment vertical="center"/>
    </xf>
    <xf numFmtId="181" fontId="9" fillId="0" borderId="0" xfId="2" applyNumberFormat="1" applyFont="1">
      <alignment vertical="center"/>
    </xf>
    <xf numFmtId="0" fontId="9" fillId="0" borderId="33" xfId="2" applyFont="1" applyBorder="1" applyAlignment="1">
      <alignment vertical="center" shrinkToFit="1"/>
    </xf>
    <xf numFmtId="0" fontId="9" fillId="0" borderId="34" xfId="2" applyFont="1" applyBorder="1" applyAlignment="1">
      <alignment vertical="center" shrinkToFit="1"/>
    </xf>
    <xf numFmtId="0" fontId="9" fillId="0" borderId="34" xfId="2" applyFont="1" applyBorder="1" applyAlignment="1">
      <alignment horizontal="center" vertical="center"/>
    </xf>
    <xf numFmtId="0" fontId="52" fillId="0" borderId="34" xfId="2" applyFont="1" applyBorder="1" applyAlignment="1">
      <alignment horizontal="center" vertical="center"/>
    </xf>
    <xf numFmtId="176" fontId="52" fillId="0" borderId="34" xfId="2" applyNumberFormat="1" applyFont="1" applyBorder="1" applyAlignment="1">
      <alignment horizontal="right" vertical="center"/>
    </xf>
    <xf numFmtId="0" fontId="9" fillId="0" borderId="34" xfId="2" applyFont="1" applyBorder="1">
      <alignment vertical="center"/>
    </xf>
    <xf numFmtId="1" fontId="9" fillId="0" borderId="34" xfId="2" applyNumberFormat="1" applyFont="1" applyBorder="1" applyAlignment="1">
      <alignment horizontal="center" vertical="center"/>
    </xf>
    <xf numFmtId="0" fontId="54" fillId="0" borderId="34" xfId="2" applyFont="1" applyBorder="1" applyAlignment="1">
      <alignment vertical="center" wrapText="1"/>
    </xf>
    <xf numFmtId="180" fontId="9" fillId="0" borderId="34" xfId="2" applyNumberFormat="1" applyFont="1" applyBorder="1">
      <alignment vertical="center"/>
    </xf>
    <xf numFmtId="181" fontId="9" fillId="0" borderId="34" xfId="2" applyNumberFormat="1" applyFont="1" applyBorder="1">
      <alignment vertical="center"/>
    </xf>
    <xf numFmtId="181" fontId="9" fillId="0" borderId="37" xfId="2" applyNumberFormat="1" applyFont="1" applyBorder="1">
      <alignment vertical="center"/>
    </xf>
    <xf numFmtId="0" fontId="9" fillId="0" borderId="25" xfId="2" applyFont="1" applyBorder="1" applyAlignment="1">
      <alignment vertical="center" shrinkToFit="1"/>
    </xf>
    <xf numFmtId="0" fontId="14" fillId="0" borderId="0" xfId="2" applyFont="1" applyAlignment="1">
      <alignment vertical="center" wrapText="1"/>
    </xf>
    <xf numFmtId="0" fontId="20" fillId="0" borderId="0" xfId="2" applyFont="1">
      <alignment vertical="center"/>
    </xf>
    <xf numFmtId="0" fontId="13" fillId="0" borderId="23" xfId="2" applyFont="1" applyBorder="1">
      <alignment vertical="center"/>
    </xf>
    <xf numFmtId="0" fontId="13" fillId="0" borderId="21" xfId="2" applyFont="1" applyBorder="1" applyAlignment="1">
      <alignment vertical="center" wrapText="1"/>
    </xf>
    <xf numFmtId="0" fontId="14" fillId="0" borderId="28" xfId="2" applyFont="1" applyBorder="1" applyAlignment="1">
      <alignment horizontal="center" vertical="center" wrapText="1"/>
    </xf>
    <xf numFmtId="0" fontId="9" fillId="0" borderId="27" xfId="2" applyFont="1" applyBorder="1">
      <alignment vertical="center"/>
    </xf>
    <xf numFmtId="0" fontId="13" fillId="0" borderId="27" xfId="2" applyFont="1" applyBorder="1">
      <alignment vertical="center"/>
    </xf>
    <xf numFmtId="0" fontId="13" fillId="0" borderId="0" xfId="2" applyFont="1" applyAlignment="1">
      <alignment vertical="center" wrapText="1"/>
    </xf>
    <xf numFmtId="49" fontId="9" fillId="0" borderId="0" xfId="2" applyNumberFormat="1" applyFont="1">
      <alignment vertical="center"/>
    </xf>
    <xf numFmtId="0" fontId="51" fillId="0" borderId="0" xfId="6" applyFont="1" applyAlignment="1">
      <alignment vertical="center" shrinkToFit="1"/>
    </xf>
    <xf numFmtId="0" fontId="13" fillId="0" borderId="41" xfId="2" applyFont="1" applyBorder="1">
      <alignment vertical="center"/>
    </xf>
    <xf numFmtId="181" fontId="13" fillId="0" borderId="39" xfId="2" applyNumberFormat="1" applyFont="1" applyBorder="1">
      <alignment vertical="center"/>
    </xf>
    <xf numFmtId="0" fontId="11" fillId="0" borderId="0" xfId="2" applyFont="1">
      <alignment vertical="center"/>
    </xf>
    <xf numFmtId="181" fontId="11" fillId="0" borderId="0" xfId="2" applyNumberFormat="1" applyFont="1">
      <alignment vertical="center"/>
    </xf>
    <xf numFmtId="0" fontId="11" fillId="0" borderId="0" xfId="2" applyFont="1" applyAlignment="1">
      <alignment horizontal="left" vertical="top" wrapText="1"/>
    </xf>
    <xf numFmtId="0" fontId="9" fillId="3" borderId="23" xfId="2" applyFont="1" applyFill="1" applyBorder="1" applyAlignment="1">
      <alignment vertical="center" shrinkToFit="1"/>
    </xf>
    <xf numFmtId="181" fontId="9" fillId="3" borderId="22" xfId="2" applyNumberFormat="1" applyFont="1" applyFill="1" applyBorder="1">
      <alignment vertical="center"/>
    </xf>
    <xf numFmtId="181" fontId="9" fillId="10" borderId="23" xfId="2" applyNumberFormat="1" applyFont="1" applyFill="1" applyBorder="1">
      <alignment vertical="center"/>
    </xf>
    <xf numFmtId="0" fontId="14" fillId="10" borderId="22" xfId="2" applyFont="1" applyFill="1" applyBorder="1" applyAlignment="1">
      <alignment horizontal="center" vertical="center" wrapText="1"/>
    </xf>
    <xf numFmtId="0" fontId="9" fillId="0" borderId="27" xfId="2" applyFont="1" applyBorder="1" applyAlignment="1">
      <alignment vertical="center" shrinkToFit="1"/>
    </xf>
    <xf numFmtId="0" fontId="13" fillId="0" borderId="2" xfId="2" applyFont="1" applyBorder="1" applyAlignment="1">
      <alignment horizontal="centerContinuous" vertical="center" wrapText="1"/>
    </xf>
    <xf numFmtId="0" fontId="13" fillId="0" borderId="0" xfId="2" applyFont="1">
      <alignment vertical="center"/>
    </xf>
    <xf numFmtId="0" fontId="13" fillId="0" borderId="26" xfId="2" applyFont="1" applyBorder="1" applyAlignment="1">
      <alignment horizontal="center" vertical="center"/>
    </xf>
    <xf numFmtId="0" fontId="13" fillId="0" borderId="27" xfId="2" applyFont="1" applyBorder="1" applyAlignment="1">
      <alignment horizontal="center" vertical="center"/>
    </xf>
    <xf numFmtId="179" fontId="13" fillId="0" borderId="0" xfId="2" applyNumberFormat="1" applyFont="1">
      <alignment vertical="center"/>
    </xf>
    <xf numFmtId="181" fontId="9" fillId="0" borderId="26" xfId="2" applyNumberFormat="1" applyFont="1" applyBorder="1">
      <alignment vertical="center"/>
    </xf>
    <xf numFmtId="181" fontId="9" fillId="0" borderId="28" xfId="2" applyNumberFormat="1" applyFont="1" applyBorder="1">
      <alignment vertical="center"/>
    </xf>
    <xf numFmtId="180" fontId="13" fillId="0" borderId="0" xfId="2" applyNumberFormat="1" applyFont="1">
      <alignment vertical="center"/>
    </xf>
    <xf numFmtId="182" fontId="13" fillId="0" borderId="0" xfId="2" applyNumberFormat="1" applyFont="1">
      <alignment vertical="center"/>
    </xf>
    <xf numFmtId="184" fontId="13" fillId="0" borderId="0" xfId="2" applyNumberFormat="1" applyFont="1">
      <alignment vertical="center"/>
    </xf>
    <xf numFmtId="179" fontId="20" fillId="0" borderId="0" xfId="2" applyNumberFormat="1" applyFont="1" applyAlignment="1">
      <alignment horizontal="center" vertical="center"/>
    </xf>
    <xf numFmtId="180" fontId="9" fillId="0" borderId="0" xfId="2" applyNumberFormat="1" applyFont="1" applyAlignment="1">
      <alignment horizontal="center" vertical="center"/>
    </xf>
    <xf numFmtId="0" fontId="9" fillId="0" borderId="26" xfId="2" applyFont="1" applyBorder="1" applyAlignment="1">
      <alignment horizontal="center" vertical="center"/>
    </xf>
    <xf numFmtId="0" fontId="9" fillId="0" borderId="27" xfId="2" applyFont="1" applyBorder="1" applyAlignment="1">
      <alignment horizontal="center" vertical="center"/>
    </xf>
    <xf numFmtId="0" fontId="9" fillId="0" borderId="41" xfId="2" applyFont="1" applyBorder="1" applyAlignment="1">
      <alignment vertical="center" shrinkToFit="1"/>
    </xf>
    <xf numFmtId="179" fontId="20" fillId="0" borderId="39" xfId="2" applyNumberFormat="1" applyFont="1" applyBorder="1" applyAlignment="1">
      <alignment horizontal="center" vertical="center"/>
    </xf>
    <xf numFmtId="180" fontId="9" fillId="0" borderId="39" xfId="2" applyNumberFormat="1" applyFont="1" applyBorder="1" applyAlignment="1">
      <alignment horizontal="center" vertical="center"/>
    </xf>
    <xf numFmtId="0" fontId="9" fillId="0" borderId="39" xfId="2" applyFont="1" applyBorder="1" applyAlignment="1">
      <alignment horizontal="center" vertical="center"/>
    </xf>
    <xf numFmtId="0" fontId="9" fillId="0" borderId="40" xfId="2" applyFont="1" applyBorder="1" applyAlignment="1">
      <alignment horizontal="center" vertical="center"/>
    </xf>
    <xf numFmtId="0" fontId="9" fillId="0" borderId="41" xfId="2" applyFont="1" applyBorder="1" applyAlignment="1">
      <alignment horizontal="center" vertical="center"/>
    </xf>
    <xf numFmtId="180" fontId="9" fillId="0" borderId="39" xfId="2" applyNumberFormat="1" applyFont="1" applyBorder="1">
      <alignment vertical="center"/>
    </xf>
    <xf numFmtId="179" fontId="20" fillId="0" borderId="39" xfId="2" applyNumberFormat="1" applyFont="1" applyBorder="1">
      <alignment vertical="center"/>
    </xf>
    <xf numFmtId="181" fontId="9" fillId="0" borderId="40" xfId="2" applyNumberFormat="1" applyFont="1" applyBorder="1">
      <alignment vertical="center"/>
    </xf>
    <xf numFmtId="0" fontId="9" fillId="0" borderId="29" xfId="2" applyFont="1" applyBorder="1" applyAlignment="1">
      <alignment vertical="center" shrinkToFit="1"/>
    </xf>
    <xf numFmtId="0" fontId="9" fillId="0" borderId="10" xfId="2" applyFont="1" applyBorder="1" applyAlignment="1">
      <alignment vertical="center" shrinkToFit="1"/>
    </xf>
    <xf numFmtId="179" fontId="20" fillId="0" borderId="10" xfId="2" applyNumberFormat="1" applyFont="1" applyBorder="1" applyAlignment="1">
      <alignment horizontal="center" vertical="center"/>
    </xf>
    <xf numFmtId="180" fontId="9" fillId="0" borderId="10" xfId="2" applyNumberFormat="1" applyFont="1" applyBorder="1" applyAlignment="1">
      <alignment horizontal="center" vertical="center"/>
    </xf>
    <xf numFmtId="0" fontId="9" fillId="0" borderId="10" xfId="2" applyFont="1" applyBorder="1" applyAlignment="1">
      <alignment horizontal="center" vertical="center"/>
    </xf>
    <xf numFmtId="180" fontId="9" fillId="0" borderId="10" xfId="2" applyNumberFormat="1" applyFont="1" applyBorder="1">
      <alignment vertical="center"/>
    </xf>
    <xf numFmtId="179" fontId="20" fillId="0" borderId="10" xfId="2" applyNumberFormat="1" applyFont="1" applyBorder="1">
      <alignment vertical="center"/>
    </xf>
    <xf numFmtId="181" fontId="9" fillId="0" borderId="10" xfId="2" applyNumberFormat="1" applyFont="1" applyBorder="1">
      <alignment vertical="center"/>
    </xf>
    <xf numFmtId="181" fontId="9" fillId="0" borderId="32" xfId="2" applyNumberFormat="1" applyFont="1" applyBorder="1">
      <alignment vertical="center"/>
    </xf>
    <xf numFmtId="0" fontId="9" fillId="0" borderId="116" xfId="2" applyFont="1" applyBorder="1" applyAlignment="1">
      <alignment horizontal="center" vertical="center"/>
    </xf>
    <xf numFmtId="0" fontId="9" fillId="0" borderId="117" xfId="2" applyFont="1" applyBorder="1" applyAlignment="1">
      <alignment horizontal="center" vertical="center"/>
    </xf>
    <xf numFmtId="0" fontId="9" fillId="0" borderId="43" xfId="2" applyFont="1" applyBorder="1" applyAlignment="1">
      <alignment horizontal="center" vertical="center" shrinkToFit="1"/>
    </xf>
    <xf numFmtId="0" fontId="9" fillId="0" borderId="3" xfId="2" applyFont="1" applyBorder="1" applyAlignment="1">
      <alignment vertical="center" shrinkToFit="1"/>
    </xf>
    <xf numFmtId="0" fontId="9" fillId="0" borderId="118" xfId="2" applyFont="1" applyBorder="1" applyAlignment="1">
      <alignment vertical="center" shrinkToFit="1"/>
    </xf>
    <xf numFmtId="0" fontId="9" fillId="0" borderId="65" xfId="2" applyFont="1" applyBorder="1" applyAlignment="1">
      <alignment horizontal="center" vertical="center" shrinkToFit="1"/>
    </xf>
    <xf numFmtId="0" fontId="9" fillId="0" borderId="119" xfId="2" applyFont="1" applyBorder="1" applyAlignment="1">
      <alignment vertical="center" shrinkToFit="1"/>
    </xf>
    <xf numFmtId="0" fontId="9" fillId="0" borderId="120" xfId="2" applyFont="1" applyBorder="1" applyAlignment="1">
      <alignment vertical="center" shrinkToFit="1"/>
    </xf>
    <xf numFmtId="0" fontId="13" fillId="0" borderId="121" xfId="2" applyFont="1" applyBorder="1" applyAlignment="1">
      <alignment horizontal="center" vertical="center" textRotation="255"/>
    </xf>
    <xf numFmtId="0" fontId="21" fillId="5" borderId="124" xfId="2" applyFont="1" applyFill="1" applyBorder="1">
      <alignment vertical="center"/>
    </xf>
    <xf numFmtId="0" fontId="21" fillId="5" borderId="125" xfId="2" applyFont="1" applyFill="1" applyBorder="1">
      <alignment vertical="center"/>
    </xf>
    <xf numFmtId="0" fontId="21" fillId="5" borderId="126" xfId="2" applyFont="1" applyFill="1" applyBorder="1">
      <alignment vertical="center"/>
    </xf>
    <xf numFmtId="0" fontId="21" fillId="5" borderId="11" xfId="2" applyFont="1" applyFill="1" applyBorder="1">
      <alignment vertical="center"/>
    </xf>
    <xf numFmtId="0" fontId="21" fillId="5" borderId="12" xfId="2" applyFont="1" applyFill="1" applyBorder="1">
      <alignment vertical="center"/>
    </xf>
    <xf numFmtId="0" fontId="21" fillId="5" borderId="70" xfId="2" applyFont="1" applyFill="1" applyBorder="1">
      <alignment vertical="center"/>
    </xf>
    <xf numFmtId="0" fontId="9" fillId="0" borderId="0" xfId="2" applyFont="1" applyAlignment="1">
      <alignment vertical="center" wrapText="1"/>
    </xf>
    <xf numFmtId="0" fontId="21" fillId="5" borderId="16" xfId="2" applyFont="1" applyFill="1" applyBorder="1">
      <alignment vertical="center"/>
    </xf>
    <xf numFmtId="0" fontId="21" fillId="5" borderId="2" xfId="2" applyFont="1" applyFill="1" applyBorder="1">
      <alignment vertical="center"/>
    </xf>
    <xf numFmtId="0" fontId="21" fillId="5" borderId="75" xfId="2" applyFont="1" applyFill="1" applyBorder="1">
      <alignment vertical="center"/>
    </xf>
    <xf numFmtId="0" fontId="60" fillId="0" borderId="0" xfId="6" applyFont="1">
      <alignment vertical="center"/>
    </xf>
    <xf numFmtId="0" fontId="21" fillId="5" borderId="43" xfId="2" applyFont="1" applyFill="1" applyBorder="1">
      <alignment vertical="center"/>
    </xf>
    <xf numFmtId="0" fontId="21" fillId="5" borderId="3" xfId="2" applyFont="1" applyFill="1" applyBorder="1">
      <alignment vertical="center"/>
    </xf>
    <xf numFmtId="0" fontId="21" fillId="5" borderId="118" xfId="2" applyFont="1" applyFill="1" applyBorder="1">
      <alignment vertical="center"/>
    </xf>
    <xf numFmtId="0" fontId="21" fillId="5" borderId="69" xfId="2" applyFont="1" applyFill="1" applyBorder="1">
      <alignment vertical="center"/>
    </xf>
    <xf numFmtId="185" fontId="9" fillId="0" borderId="0" xfId="2" applyNumberFormat="1" applyFont="1">
      <alignment vertical="center"/>
    </xf>
    <xf numFmtId="0" fontId="21" fillId="5" borderId="74" xfId="2" applyFont="1" applyFill="1" applyBorder="1">
      <alignment vertical="center"/>
    </xf>
    <xf numFmtId="0" fontId="61" fillId="0" borderId="0" xfId="6" applyFont="1">
      <alignment vertical="center"/>
    </xf>
    <xf numFmtId="0" fontId="21" fillId="5" borderId="92" xfId="2" applyFont="1" applyFill="1" applyBorder="1">
      <alignment vertical="center"/>
    </xf>
    <xf numFmtId="0" fontId="21" fillId="5" borderId="94" xfId="2" applyFont="1" applyFill="1" applyBorder="1">
      <alignment vertical="center"/>
    </xf>
    <xf numFmtId="0" fontId="21" fillId="5" borderId="93" xfId="2" applyFont="1" applyFill="1" applyBorder="1">
      <alignment vertical="center"/>
    </xf>
    <xf numFmtId="0" fontId="21" fillId="5" borderId="103" xfId="2" applyFont="1" applyFill="1" applyBorder="1">
      <alignment vertical="center"/>
    </xf>
    <xf numFmtId="0" fontId="21" fillId="5" borderId="45" xfId="2" applyFont="1" applyFill="1" applyBorder="1">
      <alignment vertical="center"/>
    </xf>
    <xf numFmtId="0" fontId="21" fillId="5" borderId="71" xfId="2" applyFont="1" applyFill="1" applyBorder="1">
      <alignment vertical="center"/>
    </xf>
    <xf numFmtId="0" fontId="21" fillId="5" borderId="91" xfId="2" applyFont="1" applyFill="1" applyBorder="1">
      <alignment vertical="center"/>
    </xf>
    <xf numFmtId="0" fontId="12" fillId="0" borderId="124" xfId="2" applyFont="1" applyBorder="1">
      <alignment vertical="center"/>
    </xf>
    <xf numFmtId="0" fontId="12" fillId="0" borderId="122" xfId="2" applyFont="1" applyBorder="1">
      <alignment vertical="center"/>
    </xf>
    <xf numFmtId="0" fontId="12" fillId="0" borderId="6" xfId="2" applyFont="1" applyBorder="1">
      <alignment vertical="center"/>
    </xf>
    <xf numFmtId="0" fontId="21" fillId="0" borderId="124" xfId="2" applyFont="1" applyBorder="1" applyAlignment="1">
      <alignment vertical="center" shrinkToFit="1"/>
    </xf>
    <xf numFmtId="0" fontId="21" fillId="0" borderId="125" xfId="2" applyFont="1" applyBorder="1" applyAlignment="1">
      <alignment vertical="center" shrinkToFit="1"/>
    </xf>
    <xf numFmtId="0" fontId="21" fillId="0" borderId="126" xfId="2" applyFont="1" applyBorder="1" applyAlignment="1">
      <alignment vertical="center" shrinkToFit="1"/>
    </xf>
    <xf numFmtId="0" fontId="9" fillId="0" borderId="29" xfId="2" applyFont="1" applyBorder="1">
      <alignment vertical="center"/>
    </xf>
    <xf numFmtId="0" fontId="9" fillId="0" borderId="10" xfId="2" applyFont="1" applyBorder="1">
      <alignment vertical="center"/>
    </xf>
    <xf numFmtId="0" fontId="9" fillId="0" borderId="5" xfId="2" applyFont="1" applyBorder="1">
      <alignment vertical="center"/>
    </xf>
    <xf numFmtId="0" fontId="9" fillId="0" borderId="5" xfId="2" applyFont="1" applyBorder="1" applyAlignment="1">
      <alignment horizontal="center" vertical="center"/>
    </xf>
    <xf numFmtId="0" fontId="9" fillId="0" borderId="32" xfId="2" applyFont="1" applyBorder="1" applyAlignment="1">
      <alignment horizontal="center" vertical="center"/>
    </xf>
    <xf numFmtId="0" fontId="9" fillId="0" borderId="36" xfId="2" applyFont="1" applyBorder="1" applyAlignment="1">
      <alignment vertical="center" shrinkToFit="1"/>
    </xf>
    <xf numFmtId="0" fontId="21" fillId="5" borderId="40" xfId="2" applyFont="1" applyFill="1" applyBorder="1">
      <alignment vertical="center"/>
    </xf>
    <xf numFmtId="0" fontId="9" fillId="5" borderId="75" xfId="2" applyFont="1" applyFill="1" applyBorder="1">
      <alignment vertical="center"/>
    </xf>
    <xf numFmtId="0" fontId="56" fillId="0" borderId="0" xfId="2" applyFont="1">
      <alignment vertical="center"/>
    </xf>
    <xf numFmtId="0" fontId="51" fillId="0" borderId="0" xfId="6" applyFont="1">
      <alignment vertical="center"/>
    </xf>
    <xf numFmtId="0" fontId="51" fillId="0" borderId="0" xfId="6" applyFont="1" applyProtection="1">
      <alignment vertical="center"/>
      <protection locked="0"/>
    </xf>
    <xf numFmtId="0" fontId="62" fillId="0" borderId="0" xfId="6" applyFont="1" applyAlignment="1">
      <alignment horizontal="left" vertical="center"/>
    </xf>
    <xf numFmtId="0" fontId="63" fillId="0" borderId="0" xfId="6" applyFont="1">
      <alignment vertical="center"/>
    </xf>
    <xf numFmtId="0" fontId="25" fillId="0" borderId="0" xfId="6" applyFont="1" applyAlignment="1">
      <alignment horizontal="center" vertical="center"/>
    </xf>
    <xf numFmtId="0" fontId="64" fillId="0" borderId="0" xfId="6" applyFont="1">
      <alignment vertical="center"/>
    </xf>
    <xf numFmtId="187" fontId="64" fillId="0" borderId="0" xfId="6" applyNumberFormat="1" applyFont="1">
      <alignment vertical="center"/>
    </xf>
    <xf numFmtId="0" fontId="65" fillId="0" borderId="0" xfId="6" applyFont="1" applyAlignment="1">
      <alignment horizontal="left" vertical="center"/>
    </xf>
    <xf numFmtId="0" fontId="25" fillId="0" borderId="0" xfId="6" applyFont="1" applyAlignment="1">
      <alignment vertical="center" shrinkToFit="1"/>
    </xf>
    <xf numFmtId="188" fontId="64" fillId="0" borderId="0" xfId="6" applyNumberFormat="1" applyFont="1" applyAlignment="1">
      <alignment horizontal="right" vertical="center" shrinkToFit="1"/>
    </xf>
    <xf numFmtId="0" fontId="51" fillId="0" borderId="0" xfId="6" applyFont="1" applyAlignment="1">
      <alignment horizontal="center" vertical="center"/>
    </xf>
    <xf numFmtId="0" fontId="51" fillId="0" borderId="0" xfId="6" applyFont="1" applyAlignment="1">
      <alignment horizontal="center" vertical="center" shrinkToFit="1"/>
    </xf>
    <xf numFmtId="0" fontId="65" fillId="0" borderId="0" xfId="6" applyFont="1">
      <alignment vertical="center"/>
    </xf>
    <xf numFmtId="0" fontId="68" fillId="0" borderId="0" xfId="6" applyFont="1">
      <alignment vertical="center"/>
    </xf>
    <xf numFmtId="0" fontId="70" fillId="0" borderId="0" xfId="6" applyFont="1" applyAlignment="1">
      <alignment horizontal="right" vertical="center"/>
    </xf>
    <xf numFmtId="0" fontId="30" fillId="0" borderId="0" xfId="7" applyFont="1">
      <alignment vertical="center"/>
    </xf>
    <xf numFmtId="0" fontId="25" fillId="0" borderId="41" xfId="2" applyFont="1" applyBorder="1" applyAlignment="1">
      <alignment horizontal="distributed" vertical="center"/>
    </xf>
    <xf numFmtId="0" fontId="65" fillId="0" borderId="54" xfId="2" applyFont="1" applyBorder="1" applyAlignment="1">
      <alignment horizontal="distributed" vertical="center"/>
    </xf>
    <xf numFmtId="0" fontId="73" fillId="0" borderId="146" xfId="7" applyFont="1" applyBorder="1" applyAlignment="1">
      <alignment horizontal="center" vertical="center" wrapText="1"/>
    </xf>
    <xf numFmtId="0" fontId="77" fillId="0" borderId="147" xfId="7" applyFont="1" applyBorder="1" applyAlignment="1">
      <alignment horizontal="left" vertical="center" wrapText="1"/>
    </xf>
    <xf numFmtId="0" fontId="77" fillId="0" borderId="151" xfId="7" applyFont="1" applyBorder="1" applyAlignment="1">
      <alignment horizontal="center" vertical="center" wrapText="1"/>
    </xf>
    <xf numFmtId="0" fontId="77" fillId="0" borderId="152" xfId="7" applyFont="1" applyBorder="1" applyAlignment="1">
      <alignment horizontal="center" vertical="center" wrapText="1"/>
    </xf>
    <xf numFmtId="0" fontId="77" fillId="0" borderId="153" xfId="7" applyFont="1" applyBorder="1" applyAlignment="1">
      <alignment horizontal="center" vertical="center" wrapText="1"/>
    </xf>
    <xf numFmtId="0" fontId="77" fillId="0" borderId="154" xfId="7" applyFont="1" applyBorder="1" applyAlignment="1">
      <alignment horizontal="center" vertical="center" wrapText="1"/>
    </xf>
    <xf numFmtId="0" fontId="77" fillId="0" borderId="155" xfId="7" applyFont="1" applyBorder="1" applyAlignment="1">
      <alignment horizontal="center" vertical="center" wrapText="1"/>
    </xf>
    <xf numFmtId="0" fontId="80" fillId="0" borderId="2" xfId="7" applyFont="1" applyBorder="1" applyAlignment="1">
      <alignment horizontal="center" vertical="center" wrapText="1"/>
    </xf>
    <xf numFmtId="0" fontId="80" fillId="0" borderId="151" xfId="7" applyFont="1" applyBorder="1" applyAlignment="1">
      <alignment horizontal="center" vertical="center" wrapText="1"/>
    </xf>
    <xf numFmtId="0" fontId="80" fillId="0" borderId="152" xfId="7" applyFont="1" applyBorder="1" applyAlignment="1">
      <alignment horizontal="center" vertical="center" wrapText="1"/>
    </xf>
    <xf numFmtId="0" fontId="80" fillId="0" borderId="153" xfId="7" applyFont="1" applyBorder="1" applyAlignment="1">
      <alignment horizontal="center" vertical="center" wrapText="1"/>
    </xf>
    <xf numFmtId="0" fontId="80" fillId="0" borderId="156" xfId="7" applyFont="1" applyBorder="1" applyAlignment="1">
      <alignment vertical="center" wrapText="1"/>
    </xf>
    <xf numFmtId="0" fontId="80" fillId="0" borderId="157" xfId="7" applyFont="1" applyBorder="1" applyAlignment="1">
      <alignment vertical="center" wrapText="1"/>
    </xf>
    <xf numFmtId="0" fontId="80" fillId="0" borderId="77" xfId="7" applyFont="1" applyBorder="1" applyAlignment="1">
      <alignment horizontal="center" vertical="center" wrapText="1"/>
    </xf>
    <xf numFmtId="0" fontId="80" fillId="0" borderId="3" xfId="7" applyFont="1" applyBorder="1" applyAlignment="1">
      <alignment horizontal="center" vertical="center" wrapText="1"/>
    </xf>
    <xf numFmtId="0" fontId="80" fillId="0" borderId="158" xfId="7" applyFont="1" applyBorder="1" applyAlignment="1">
      <alignment horizontal="center" vertical="center" wrapText="1"/>
    </xf>
    <xf numFmtId="0" fontId="80" fillId="0" borderId="159" xfId="7" applyFont="1" applyBorder="1" applyAlignment="1">
      <alignment horizontal="center" vertical="center" wrapText="1"/>
    </xf>
    <xf numFmtId="0" fontId="80" fillId="0" borderId="160" xfId="7" applyFont="1" applyBorder="1" applyAlignment="1">
      <alignment horizontal="center" vertical="center" wrapText="1"/>
    </xf>
    <xf numFmtId="0" fontId="80" fillId="0" borderId="156" xfId="7" applyFont="1" applyBorder="1" applyAlignment="1">
      <alignment horizontal="center" vertical="center" wrapText="1"/>
    </xf>
    <xf numFmtId="0" fontId="80" fillId="0" borderId="157" xfId="7" applyFont="1" applyBorder="1" applyAlignment="1">
      <alignment horizontal="center" vertical="center" wrapText="1"/>
    </xf>
    <xf numFmtId="0" fontId="80" fillId="0" borderId="94" xfId="7" applyFont="1" applyBorder="1" applyAlignment="1">
      <alignment horizontal="center" vertical="center" wrapText="1"/>
    </xf>
    <xf numFmtId="0" fontId="80" fillId="0" borderId="162" xfId="7" applyFont="1" applyBorder="1" applyAlignment="1">
      <alignment horizontal="center" vertical="center" wrapText="1"/>
    </xf>
    <xf numFmtId="0" fontId="80" fillId="0" borderId="163" xfId="7" applyFont="1" applyBorder="1" applyAlignment="1">
      <alignment horizontal="center" vertical="center" wrapText="1"/>
    </xf>
    <xf numFmtId="0" fontId="80" fillId="0" borderId="164" xfId="7" applyFont="1" applyBorder="1" applyAlignment="1">
      <alignment horizontal="center" vertical="center" wrapText="1"/>
    </xf>
    <xf numFmtId="0" fontId="80" fillId="0" borderId="165" xfId="7" applyFont="1" applyBorder="1" applyAlignment="1">
      <alignment horizontal="center" vertical="center" wrapText="1"/>
    </xf>
    <xf numFmtId="0" fontId="80" fillId="0" borderId="166" xfId="7" applyFont="1" applyBorder="1" applyAlignment="1">
      <alignment horizontal="center" vertical="center" wrapText="1"/>
    </xf>
    <xf numFmtId="0" fontId="75" fillId="0" borderId="167" xfId="7" applyFont="1" applyBorder="1" applyAlignment="1">
      <alignment vertical="center" wrapText="1"/>
    </xf>
    <xf numFmtId="0" fontId="73" fillId="0" borderId="2" xfId="7" applyFont="1" applyBorder="1" applyAlignment="1">
      <alignment horizontal="center" vertical="center" wrapText="1"/>
    </xf>
    <xf numFmtId="0" fontId="16" fillId="0" borderId="12" xfId="7" applyFont="1" applyBorder="1" applyAlignment="1">
      <alignment horizontal="center" vertical="center" wrapText="1"/>
    </xf>
    <xf numFmtId="0" fontId="82" fillId="0" borderId="12" xfId="7" applyFont="1" applyBorder="1" applyAlignment="1">
      <alignment horizontal="left" vertical="center" wrapText="1"/>
    </xf>
    <xf numFmtId="0" fontId="16" fillId="0" borderId="2" xfId="7" applyFont="1" applyBorder="1" applyAlignment="1">
      <alignment horizontal="center" vertical="center" wrapText="1"/>
    </xf>
    <xf numFmtId="0" fontId="16" fillId="0" borderId="2" xfId="7" applyFont="1" applyBorder="1" applyAlignment="1">
      <alignment horizontal="left" vertical="center" wrapText="1"/>
    </xf>
    <xf numFmtId="0" fontId="15" fillId="0" borderId="2" xfId="7" applyFont="1" applyBorder="1" applyAlignment="1">
      <alignment horizontal="left" vertical="center" wrapText="1"/>
    </xf>
    <xf numFmtId="0" fontId="16" fillId="0" borderId="94" xfId="7" applyFont="1" applyBorder="1" applyAlignment="1">
      <alignment horizontal="center" vertical="center" wrapText="1"/>
    </xf>
    <xf numFmtId="0" fontId="16" fillId="0" borderId="94" xfId="7" applyFont="1" applyBorder="1" applyAlignment="1">
      <alignment horizontal="left" vertical="center" wrapText="1"/>
    </xf>
    <xf numFmtId="0" fontId="73" fillId="0" borderId="119" xfId="7" applyFont="1" applyBorder="1" applyAlignment="1">
      <alignment horizontal="center" vertical="center" wrapText="1"/>
    </xf>
    <xf numFmtId="0" fontId="73" fillId="0" borderId="12" xfId="7" applyFont="1" applyBorder="1" applyAlignment="1">
      <alignment horizontal="center" vertical="center" wrapText="1"/>
    </xf>
    <xf numFmtId="0" fontId="73" fillId="0" borderId="68" xfId="7" applyFont="1" applyBorder="1" applyAlignment="1">
      <alignment horizontal="center" vertical="center" wrapText="1"/>
    </xf>
    <xf numFmtId="0" fontId="81" fillId="0" borderId="67" xfId="7" applyFont="1" applyBorder="1" applyAlignment="1">
      <alignment horizontal="center" vertical="center" wrapText="1"/>
    </xf>
    <xf numFmtId="0" fontId="74" fillId="0" borderId="2" xfId="7" applyFont="1" applyBorder="1" applyAlignment="1">
      <alignment horizontal="center" vertical="center" wrapText="1"/>
    </xf>
    <xf numFmtId="0" fontId="74" fillId="0" borderId="76" xfId="7" applyFont="1" applyBorder="1" applyAlignment="1">
      <alignment horizontal="center" vertical="center" wrapText="1"/>
    </xf>
    <xf numFmtId="0" fontId="73" fillId="0" borderId="76" xfId="7" applyFont="1" applyBorder="1" applyAlignment="1">
      <alignment vertical="center" wrapText="1"/>
    </xf>
    <xf numFmtId="0" fontId="73" fillId="0" borderId="71" xfId="7" applyFont="1" applyBorder="1" applyAlignment="1">
      <alignment horizontal="center" vertical="center" wrapText="1"/>
    </xf>
    <xf numFmtId="0" fontId="73" fillId="0" borderId="3" xfId="7" applyFont="1" applyBorder="1" applyAlignment="1">
      <alignment horizontal="center" vertical="center" wrapText="1"/>
    </xf>
    <xf numFmtId="0" fontId="73" fillId="0" borderId="94" xfId="7" applyFont="1" applyBorder="1" applyAlignment="1">
      <alignment horizontal="center" vertical="center" wrapText="1"/>
    </xf>
    <xf numFmtId="0" fontId="73" fillId="0" borderId="0" xfId="7" applyFont="1">
      <alignment vertical="center"/>
    </xf>
    <xf numFmtId="0" fontId="82" fillId="0" borderId="12" xfId="7" applyFont="1" applyBorder="1" applyAlignment="1">
      <alignment horizontal="center" vertical="center" wrapText="1"/>
    </xf>
    <xf numFmtId="0" fontId="15" fillId="0" borderId="2" xfId="7" applyFont="1" applyBorder="1" applyAlignment="1">
      <alignment horizontal="center" vertical="center" wrapText="1"/>
    </xf>
    <xf numFmtId="0" fontId="29" fillId="0" borderId="0" xfId="2" applyFont="1">
      <alignment vertical="center"/>
    </xf>
    <xf numFmtId="0" fontId="86" fillId="0" borderId="0" xfId="2" applyFont="1">
      <alignment vertical="center"/>
    </xf>
    <xf numFmtId="0" fontId="48" fillId="0" borderId="0" xfId="2" applyFont="1">
      <alignment vertical="center"/>
    </xf>
    <xf numFmtId="0" fontId="87" fillId="0" borderId="0" xfId="2" applyFont="1">
      <alignment vertical="center"/>
    </xf>
    <xf numFmtId="0" fontId="85" fillId="0" borderId="0" xfId="2" applyFont="1">
      <alignment vertical="center"/>
    </xf>
    <xf numFmtId="0" fontId="86" fillId="0" borderId="0" xfId="2" applyFont="1" applyAlignment="1">
      <alignment horizontal="center" vertical="center" shrinkToFit="1"/>
    </xf>
    <xf numFmtId="0" fontId="86" fillId="0" borderId="0" xfId="2" applyFont="1" applyAlignment="1">
      <alignment horizontal="center" vertical="center"/>
    </xf>
    <xf numFmtId="0" fontId="86" fillId="0" borderId="0" xfId="2" applyFont="1" applyAlignment="1">
      <alignment horizontal="distributed" vertical="center" indent="1"/>
    </xf>
    <xf numFmtId="0" fontId="93" fillId="0" borderId="0" xfId="5" applyFont="1">
      <alignment vertical="center"/>
    </xf>
    <xf numFmtId="0" fontId="35" fillId="0" borderId="0" xfId="5">
      <alignment vertical="center"/>
    </xf>
    <xf numFmtId="0" fontId="93" fillId="0" borderId="0" xfId="5" applyFont="1" applyAlignment="1">
      <alignment horizontal="center" vertical="center"/>
    </xf>
    <xf numFmtId="0" fontId="1" fillId="0" borderId="76" xfId="5" applyFont="1" applyBorder="1" applyAlignment="1">
      <alignment horizontal="center" vertical="center"/>
    </xf>
    <xf numFmtId="0" fontId="35" fillId="0" borderId="3" xfId="5" applyBorder="1" applyAlignment="1">
      <alignment horizontal="left" vertical="center" indent="1"/>
    </xf>
    <xf numFmtId="0" fontId="35" fillId="0" borderId="23" xfId="5" applyBorder="1" applyAlignment="1">
      <alignment horizontal="left" vertical="center" wrapText="1"/>
    </xf>
    <xf numFmtId="0" fontId="35" fillId="0" borderId="73" xfId="5" applyBorder="1" applyAlignment="1">
      <alignment horizontal="left" vertical="center"/>
    </xf>
    <xf numFmtId="0" fontId="35" fillId="0" borderId="22" xfId="5" applyBorder="1" applyAlignment="1">
      <alignment horizontal="left" vertical="center"/>
    </xf>
    <xf numFmtId="0" fontId="35" fillId="0" borderId="80" xfId="5" applyBorder="1" applyAlignment="1">
      <alignment horizontal="left" vertical="center" wrapText="1"/>
    </xf>
    <xf numFmtId="0" fontId="35" fillId="0" borderId="2" xfId="5" applyBorder="1" applyAlignment="1">
      <alignment horizontal="center" vertical="center"/>
    </xf>
    <xf numFmtId="0" fontId="35" fillId="0" borderId="80" xfId="5" applyBorder="1" applyAlignment="1">
      <alignment horizontal="left" vertical="center"/>
    </xf>
    <xf numFmtId="0" fontId="35" fillId="0" borderId="2" xfId="5" applyBorder="1" applyAlignment="1">
      <alignment horizontal="right" vertical="center"/>
    </xf>
    <xf numFmtId="0" fontId="35" fillId="0" borderId="3" xfId="5" applyBorder="1" applyAlignment="1">
      <alignment horizontal="right" vertical="center"/>
    </xf>
    <xf numFmtId="0" fontId="35" fillId="0" borderId="27" xfId="5" applyBorder="1" applyAlignment="1">
      <alignment horizontal="left" vertical="center" wrapText="1"/>
    </xf>
    <xf numFmtId="0" fontId="35" fillId="0" borderId="2" xfId="5" applyBorder="1" applyAlignment="1">
      <alignment horizontal="center" vertical="center" wrapText="1"/>
    </xf>
    <xf numFmtId="0" fontId="35" fillId="0" borderId="76" xfId="5" applyBorder="1" applyAlignment="1">
      <alignment horizontal="right" vertical="center"/>
    </xf>
    <xf numFmtId="0" fontId="35" fillId="0" borderId="176" xfId="5" applyBorder="1" applyAlignment="1">
      <alignment horizontal="right" vertical="center"/>
    </xf>
    <xf numFmtId="0" fontId="35" fillId="0" borderId="26" xfId="5" applyBorder="1" applyAlignment="1">
      <alignment horizontal="left" vertical="center"/>
    </xf>
    <xf numFmtId="0" fontId="35" fillId="0" borderId="41" xfId="5" applyBorder="1" applyAlignment="1">
      <alignment horizontal="left" vertical="center" wrapText="1"/>
    </xf>
    <xf numFmtId="0" fontId="35" fillId="0" borderId="39" xfId="5" applyBorder="1" applyAlignment="1">
      <alignment horizontal="left" vertical="center"/>
    </xf>
    <xf numFmtId="0" fontId="35" fillId="0" borderId="40" xfId="5" applyBorder="1" applyAlignment="1">
      <alignment horizontal="left" vertical="center"/>
    </xf>
    <xf numFmtId="0" fontId="35" fillId="0" borderId="21" xfId="5" applyBorder="1">
      <alignment vertical="center"/>
    </xf>
    <xf numFmtId="0" fontId="35" fillId="0" borderId="22" xfId="5" applyBorder="1">
      <alignment vertical="center"/>
    </xf>
    <xf numFmtId="0" fontId="35" fillId="0" borderId="27" xfId="5" applyBorder="1" applyAlignment="1">
      <alignment horizontal="left" vertical="center"/>
    </xf>
    <xf numFmtId="0" fontId="35" fillId="0" borderId="2" xfId="5" applyBorder="1">
      <alignment vertical="center"/>
    </xf>
    <xf numFmtId="0" fontId="35" fillId="0" borderId="26" xfId="5" applyBorder="1">
      <alignment vertical="center"/>
    </xf>
    <xf numFmtId="0" fontId="35" fillId="0" borderId="41" xfId="5" applyBorder="1">
      <alignment vertical="center"/>
    </xf>
    <xf numFmtId="0" fontId="35" fillId="0" borderId="39" xfId="5" applyBorder="1">
      <alignment vertical="center"/>
    </xf>
    <xf numFmtId="0" fontId="35" fillId="0" borderId="40" xfId="5" applyBorder="1">
      <alignment vertical="center"/>
    </xf>
    <xf numFmtId="0" fontId="14" fillId="0" borderId="0" xfId="5" applyFont="1">
      <alignment vertical="center"/>
    </xf>
    <xf numFmtId="0" fontId="16" fillId="0" borderId="0" xfId="5" applyFont="1">
      <alignment vertical="center"/>
    </xf>
    <xf numFmtId="0" fontId="93" fillId="0" borderId="0" xfId="9" applyFont="1">
      <alignment vertical="center"/>
    </xf>
    <xf numFmtId="0" fontId="35" fillId="0" borderId="0" xfId="9">
      <alignment vertical="center"/>
    </xf>
    <xf numFmtId="0" fontId="93" fillId="0" borderId="0" xfId="9" applyFont="1" applyAlignment="1">
      <alignment horizontal="center" vertical="center"/>
    </xf>
    <xf numFmtId="0" fontId="1" fillId="0" borderId="76" xfId="9" applyFont="1" applyBorder="1" applyAlignment="1">
      <alignment horizontal="center" vertical="center"/>
    </xf>
    <xf numFmtId="0" fontId="35" fillId="0" borderId="3" xfId="9" applyBorder="1" applyAlignment="1">
      <alignment horizontal="left" vertical="center" indent="1"/>
    </xf>
    <xf numFmtId="0" fontId="35" fillId="0" borderId="23" xfId="9" applyBorder="1" applyAlignment="1">
      <alignment horizontal="left" vertical="center" wrapText="1"/>
    </xf>
    <xf numFmtId="0" fontId="35" fillId="0" borderId="73" xfId="9" applyBorder="1" applyAlignment="1">
      <alignment horizontal="left" vertical="center"/>
    </xf>
    <xf numFmtId="0" fontId="35" fillId="0" borderId="22" xfId="9" applyBorder="1" applyAlignment="1">
      <alignment horizontal="left" vertical="center"/>
    </xf>
    <xf numFmtId="0" fontId="35" fillId="0" borderId="80" xfId="9" applyBorder="1" applyAlignment="1">
      <alignment horizontal="left" vertical="center" wrapText="1"/>
    </xf>
    <xf numFmtId="0" fontId="35" fillId="0" borderId="2" xfId="9" applyBorder="1" applyAlignment="1">
      <alignment horizontal="center" vertical="center"/>
    </xf>
    <xf numFmtId="0" fontId="35" fillId="0" borderId="80" xfId="9" applyBorder="1" applyAlignment="1">
      <alignment horizontal="left" vertical="center"/>
    </xf>
    <xf numFmtId="0" fontId="35" fillId="0" borderId="41" xfId="9" applyBorder="1" applyAlignment="1">
      <alignment horizontal="left" vertical="center" wrapText="1"/>
    </xf>
    <xf numFmtId="0" fontId="35" fillId="0" borderId="40" xfId="9" applyBorder="1" applyAlignment="1">
      <alignment horizontal="left" vertical="center"/>
    </xf>
    <xf numFmtId="0" fontId="14" fillId="0" borderId="0" xfId="9" applyFont="1">
      <alignment vertical="center"/>
    </xf>
    <xf numFmtId="0" fontId="16" fillId="0" borderId="0" xfId="9" applyFont="1">
      <alignment vertical="center"/>
    </xf>
    <xf numFmtId="0" fontId="80" fillId="0" borderId="2" xfId="2" applyFont="1" applyBorder="1" applyAlignment="1">
      <alignment horizontal="center" vertical="center" shrinkToFit="1"/>
    </xf>
    <xf numFmtId="0" fontId="80" fillId="0" borderId="75" xfId="2" applyFont="1" applyBorder="1" applyAlignment="1">
      <alignment horizontal="center" vertical="center" shrinkToFit="1"/>
    </xf>
    <xf numFmtId="0" fontId="80" fillId="0" borderId="77" xfId="2" applyFont="1" applyBorder="1" applyAlignment="1">
      <alignment horizontal="center" vertical="center" shrinkToFit="1"/>
    </xf>
    <xf numFmtId="0" fontId="95" fillId="0" borderId="2" xfId="2" applyFont="1" applyBorder="1" applyAlignment="1">
      <alignment horizontal="center" vertical="center" shrinkToFit="1"/>
    </xf>
    <xf numFmtId="0" fontId="95" fillId="0" borderId="77" xfId="2" applyFont="1" applyBorder="1" applyAlignment="1">
      <alignment horizontal="center" vertical="center" shrinkToFit="1"/>
    </xf>
    <xf numFmtId="0" fontId="95" fillId="0" borderId="94" xfId="2" applyFont="1" applyBorder="1" applyAlignment="1">
      <alignment horizontal="center" vertical="center" shrinkToFit="1"/>
    </xf>
    <xf numFmtId="0" fontId="95" fillId="0" borderId="133" xfId="2" applyFont="1" applyBorder="1" applyAlignment="1">
      <alignment horizontal="center" vertical="center" shrinkToFit="1"/>
    </xf>
    <xf numFmtId="0" fontId="95" fillId="0" borderId="0" xfId="2" applyFont="1" applyAlignment="1">
      <alignment horizontal="center" vertical="center" shrinkToFit="1"/>
    </xf>
    <xf numFmtId="0" fontId="95" fillId="0" borderId="99" xfId="2" applyFont="1" applyBorder="1" applyAlignment="1">
      <alignment horizontal="center" vertical="center" wrapText="1"/>
    </xf>
    <xf numFmtId="0" fontId="95" fillId="0" borderId="75" xfId="2" applyFont="1" applyBorder="1" applyAlignment="1">
      <alignment horizontal="center" vertical="center" wrapText="1"/>
    </xf>
    <xf numFmtId="0" fontId="95" fillId="0" borderId="132" xfId="2" applyFont="1" applyBorder="1" applyAlignment="1">
      <alignment horizontal="center" vertical="center" wrapText="1" shrinkToFit="1"/>
    </xf>
    <xf numFmtId="0" fontId="95" fillId="0" borderId="93" xfId="2" applyFont="1" applyBorder="1" applyAlignment="1">
      <alignment horizontal="center" vertical="center" wrapText="1" shrinkToFit="1"/>
    </xf>
    <xf numFmtId="0" fontId="95" fillId="0" borderId="0" xfId="5" applyFont="1" applyAlignment="1">
      <alignment horizontal="center" vertical="center" shrinkToFit="1"/>
    </xf>
    <xf numFmtId="0" fontId="95" fillId="0" borderId="0" xfId="2" applyFont="1" applyAlignment="1">
      <alignment horizontal="center" vertical="center" wrapText="1" shrinkToFit="1"/>
    </xf>
    <xf numFmtId="0" fontId="82" fillId="0" borderId="0" xfId="2" applyFont="1" applyAlignment="1">
      <alignment horizontal="left" vertical="center" wrapText="1"/>
    </xf>
    <xf numFmtId="0" fontId="95" fillId="0" borderId="0" xfId="5" applyFont="1" applyAlignment="1">
      <alignment horizontal="left" vertical="center" wrapText="1"/>
    </xf>
    <xf numFmtId="0" fontId="76" fillId="0" borderId="0" xfId="2" applyFont="1" applyAlignment="1">
      <alignment horizontal="left" vertical="center" wrapText="1"/>
    </xf>
    <xf numFmtId="0" fontId="93" fillId="0" borderId="0" xfId="3" applyFont="1">
      <alignment vertical="center"/>
    </xf>
    <xf numFmtId="0" fontId="1" fillId="0" borderId="0" xfId="3" applyAlignment="1">
      <alignment horizontal="right" vertical="center"/>
    </xf>
    <xf numFmtId="0" fontId="93" fillId="0" borderId="0" xfId="3" applyFont="1" applyAlignment="1">
      <alignment horizontal="center" vertical="center"/>
    </xf>
    <xf numFmtId="0" fontId="1" fillId="0" borderId="2" xfId="3" applyBorder="1" applyAlignment="1">
      <alignment horizontal="center" vertical="center"/>
    </xf>
    <xf numFmtId="0" fontId="1" fillId="0" borderId="3" xfId="3" applyBorder="1" applyAlignment="1">
      <alignment horizontal="center" vertical="center"/>
    </xf>
    <xf numFmtId="0" fontId="30" fillId="2" borderId="2" xfId="3" applyFont="1" applyFill="1" applyBorder="1" applyAlignment="1">
      <alignment horizontal="center" vertical="center"/>
    </xf>
    <xf numFmtId="0" fontId="11" fillId="0" borderId="0" xfId="9" applyFont="1">
      <alignment vertical="center"/>
    </xf>
    <xf numFmtId="0" fontId="13" fillId="0" borderId="0" xfId="9" applyFont="1">
      <alignment vertical="center"/>
    </xf>
    <xf numFmtId="0" fontId="35" fillId="0" borderId="0" xfId="9" applyAlignment="1">
      <alignment horizontal="right" vertical="center"/>
    </xf>
    <xf numFmtId="0" fontId="11" fillId="0" borderId="0" xfId="9" applyFont="1" applyAlignment="1">
      <alignment horizontal="center" vertical="center"/>
    </xf>
    <xf numFmtId="0" fontId="13" fillId="0" borderId="76" xfId="9" applyFont="1" applyBorder="1" applyAlignment="1">
      <alignment horizontal="left" vertical="center"/>
    </xf>
    <xf numFmtId="0" fontId="13" fillId="0" borderId="3" xfId="9" applyFont="1" applyBorder="1" applyAlignment="1">
      <alignment horizontal="left" vertical="center" indent="1"/>
    </xf>
    <xf numFmtId="0" fontId="13" fillId="0" borderId="2" xfId="9" applyFont="1" applyBorder="1" applyAlignment="1">
      <alignment horizontal="left" vertical="center" indent="1"/>
    </xf>
    <xf numFmtId="0" fontId="13" fillId="0" borderId="39" xfId="9" applyFont="1" applyBorder="1" applyAlignment="1">
      <alignment horizontal="left" vertical="center" indent="1"/>
    </xf>
    <xf numFmtId="0" fontId="13" fillId="0" borderId="39" xfId="9" applyFont="1" applyBorder="1">
      <alignment vertical="center"/>
    </xf>
    <xf numFmtId="0" fontId="13" fillId="0" borderId="23" xfId="9" applyFont="1" applyBorder="1">
      <alignment vertical="center"/>
    </xf>
    <xf numFmtId="0" fontId="13" fillId="0" borderId="21" xfId="9" applyFont="1" applyBorder="1">
      <alignment vertical="center"/>
    </xf>
    <xf numFmtId="0" fontId="13" fillId="0" borderId="27" xfId="9" applyFont="1" applyBorder="1">
      <alignment vertical="center"/>
    </xf>
    <xf numFmtId="0" fontId="13" fillId="0" borderId="2" xfId="9" applyFont="1" applyBorder="1" applyAlignment="1">
      <alignment horizontal="center" vertical="center"/>
    </xf>
    <xf numFmtId="0" fontId="13" fillId="0" borderId="2" xfId="9" applyFont="1" applyBorder="1" applyAlignment="1">
      <alignment vertical="center" wrapText="1"/>
    </xf>
    <xf numFmtId="0" fontId="13" fillId="0" borderId="2" xfId="9" applyFont="1" applyBorder="1" applyAlignment="1">
      <alignment horizontal="right" vertical="center"/>
    </xf>
    <xf numFmtId="0" fontId="13" fillId="0" borderId="0" xfId="9" applyFont="1" applyAlignment="1">
      <alignment horizontal="right" vertical="center"/>
    </xf>
    <xf numFmtId="0" fontId="13" fillId="0" borderId="0" xfId="9" applyFont="1" applyAlignment="1">
      <alignment vertical="center" wrapText="1"/>
    </xf>
    <xf numFmtId="0" fontId="13" fillId="0" borderId="41" xfId="9" applyFont="1" applyBorder="1">
      <alignment vertical="center"/>
    </xf>
    <xf numFmtId="0" fontId="13" fillId="0" borderId="22" xfId="9" applyFont="1" applyBorder="1">
      <alignment vertical="center"/>
    </xf>
    <xf numFmtId="0" fontId="13" fillId="0" borderId="26" xfId="9" applyFont="1" applyBorder="1">
      <alignment vertical="center"/>
    </xf>
    <xf numFmtId="0" fontId="13" fillId="0" borderId="26" xfId="9" applyFont="1" applyBorder="1" applyAlignment="1">
      <alignment vertical="center" wrapText="1"/>
    </xf>
    <xf numFmtId="0" fontId="13" fillId="0" borderId="40" xfId="9" applyFont="1" applyBorder="1">
      <alignment vertical="center"/>
    </xf>
    <xf numFmtId="0" fontId="32" fillId="0" borderId="0" xfId="9" applyFont="1" applyAlignment="1">
      <alignment horizontal="left" vertical="center"/>
    </xf>
    <xf numFmtId="0" fontId="13" fillId="0" borderId="0" xfId="9" applyFont="1" applyAlignment="1">
      <alignment horizontal="left" vertical="center"/>
    </xf>
    <xf numFmtId="0" fontId="1" fillId="0" borderId="0" xfId="10"/>
    <xf numFmtId="0" fontId="1" fillId="0" borderId="2" xfId="10" applyBorder="1" applyAlignment="1">
      <alignment horizontal="center" vertical="center"/>
    </xf>
    <xf numFmtId="0" fontId="1" fillId="0" borderId="2" xfId="10" applyBorder="1"/>
    <xf numFmtId="0" fontId="1" fillId="0" borderId="3" xfId="10" applyBorder="1" applyAlignment="1">
      <alignment horizontal="center" vertical="center"/>
    </xf>
    <xf numFmtId="0" fontId="1" fillId="0" borderId="2" xfId="10" applyBorder="1" applyAlignment="1">
      <alignment horizontal="right" vertical="center"/>
    </xf>
    <xf numFmtId="0" fontId="1" fillId="0" borderId="121" xfId="10" applyBorder="1" applyAlignment="1">
      <alignment horizontal="center" vertical="center"/>
    </xf>
    <xf numFmtId="0" fontId="1" fillId="0" borderId="0" xfId="10" applyAlignment="1">
      <alignment horizontal="center" vertical="center"/>
    </xf>
    <xf numFmtId="0" fontId="16" fillId="0" borderId="0" xfId="10" applyFont="1" applyAlignment="1">
      <alignment horizontal="left" vertical="center"/>
    </xf>
    <xf numFmtId="0" fontId="16" fillId="0" borderId="0" xfId="10" applyFont="1" applyAlignment="1">
      <alignment vertical="center"/>
    </xf>
    <xf numFmtId="0" fontId="1" fillId="0" borderId="0" xfId="10" applyAlignment="1">
      <alignment vertical="center"/>
    </xf>
    <xf numFmtId="0" fontId="14" fillId="0" borderId="16" xfId="2" applyFont="1" applyBorder="1" applyAlignment="1">
      <alignment vertical="center" shrinkToFit="1"/>
    </xf>
    <xf numFmtId="0" fontId="14" fillId="0" borderId="2" xfId="2" applyFont="1" applyBorder="1" applyAlignment="1">
      <alignment vertical="center" shrinkToFit="1"/>
    </xf>
    <xf numFmtId="0" fontId="14" fillId="0" borderId="75" xfId="2" applyFont="1" applyBorder="1" applyAlignment="1">
      <alignment vertical="center" shrinkToFit="1"/>
    </xf>
    <xf numFmtId="0" fontId="14" fillId="0" borderId="74" xfId="2" applyFont="1" applyBorder="1" applyAlignment="1">
      <alignment vertical="center" shrinkToFit="1"/>
    </xf>
    <xf numFmtId="0" fontId="14" fillId="0" borderId="16" xfId="2" applyFont="1" applyBorder="1" applyAlignment="1">
      <alignment horizontal="center" vertical="center" shrinkToFit="1"/>
    </xf>
    <xf numFmtId="0" fontId="14" fillId="0" borderId="16" xfId="2" applyFont="1" applyBorder="1">
      <alignment vertical="center"/>
    </xf>
    <xf numFmtId="0" fontId="14" fillId="0" borderId="71" xfId="2" applyFont="1" applyBorder="1">
      <alignment vertical="center"/>
    </xf>
    <xf numFmtId="0" fontId="14" fillId="0" borderId="2" xfId="2" applyFont="1" applyBorder="1">
      <alignment vertical="center"/>
    </xf>
    <xf numFmtId="0" fontId="14" fillId="0" borderId="75" xfId="2" applyFont="1" applyBorder="1">
      <alignment vertical="center"/>
    </xf>
    <xf numFmtId="0" fontId="14" fillId="0" borderId="74" xfId="2" applyFont="1" applyBorder="1">
      <alignment vertical="center"/>
    </xf>
    <xf numFmtId="0" fontId="14" fillId="0" borderId="4" xfId="2" applyFont="1" applyBorder="1" applyAlignment="1">
      <alignment vertical="center" shrinkToFit="1"/>
    </xf>
    <xf numFmtId="0" fontId="14" fillId="0" borderId="125" xfId="2" applyFont="1" applyBorder="1" applyAlignment="1">
      <alignment vertical="center" shrinkToFit="1"/>
    </xf>
    <xf numFmtId="0" fontId="14" fillId="0" borderId="126" xfId="2" applyFont="1" applyBorder="1" applyAlignment="1">
      <alignment vertical="center" shrinkToFit="1"/>
    </xf>
    <xf numFmtId="0" fontId="14" fillId="0" borderId="124" xfId="2" applyFont="1" applyBorder="1" applyAlignment="1">
      <alignment vertical="center" shrinkToFit="1"/>
    </xf>
    <xf numFmtId="0" fontId="14" fillId="0" borderId="124" xfId="2" applyFont="1" applyBorder="1">
      <alignment vertical="center"/>
    </xf>
    <xf numFmtId="0" fontId="14" fillId="0" borderId="125" xfId="2" applyFont="1" applyBorder="1">
      <alignment vertical="center"/>
    </xf>
    <xf numFmtId="0" fontId="14" fillId="0" borderId="123" xfId="2" applyFont="1" applyBorder="1">
      <alignment vertical="center"/>
    </xf>
    <xf numFmtId="0" fontId="14" fillId="0" borderId="126" xfId="2" applyFont="1" applyBorder="1">
      <alignment vertical="center"/>
    </xf>
    <xf numFmtId="0" fontId="14" fillId="0" borderId="0" xfId="2" applyFont="1" applyAlignment="1">
      <alignment horizontal="left" vertical="center" wrapText="1"/>
    </xf>
    <xf numFmtId="0" fontId="14" fillId="0" borderId="0" xfId="2" applyFont="1" applyAlignment="1">
      <alignment horizontal="left" vertical="center"/>
    </xf>
    <xf numFmtId="0" fontId="14" fillId="0" borderId="0" xfId="2" applyFont="1" applyAlignment="1">
      <alignment vertical="center" textRotation="255" shrinkToFit="1"/>
    </xf>
    <xf numFmtId="0" fontId="44" fillId="0" borderId="0" xfId="2" applyFont="1">
      <alignment vertical="center"/>
    </xf>
    <xf numFmtId="186" fontId="44" fillId="0" borderId="188" xfId="2" applyNumberFormat="1" applyFont="1" applyBorder="1">
      <alignment vertical="center"/>
    </xf>
    <xf numFmtId="186" fontId="44" fillId="0" borderId="189" xfId="2" applyNumberFormat="1" applyFont="1" applyBorder="1">
      <alignment vertical="center"/>
    </xf>
    <xf numFmtId="191" fontId="9" fillId="0" borderId="0" xfId="2" applyNumberFormat="1" applyFont="1">
      <alignment vertical="center"/>
    </xf>
    <xf numFmtId="0" fontId="44" fillId="0" borderId="186" xfId="2" applyFont="1" applyBorder="1">
      <alignment vertical="center"/>
    </xf>
    <xf numFmtId="189" fontId="44" fillId="0" borderId="194" xfId="2" applyNumberFormat="1" applyFont="1" applyBorder="1">
      <alignment vertical="center"/>
    </xf>
    <xf numFmtId="189" fontId="44" fillId="0" borderId="200" xfId="2" applyNumberFormat="1" applyFont="1" applyBorder="1">
      <alignment vertical="center"/>
    </xf>
    <xf numFmtId="0" fontId="44" fillId="0" borderId="0" xfId="2" applyFont="1" applyAlignment="1">
      <alignment vertical="center" shrinkToFit="1"/>
    </xf>
    <xf numFmtId="0" fontId="44" fillId="0" borderId="0" xfId="2" applyFont="1" applyAlignment="1">
      <alignment horizontal="center" vertical="center"/>
    </xf>
    <xf numFmtId="190" fontId="44" fillId="0" borderId="212" xfId="2" applyNumberFormat="1" applyFont="1" applyBorder="1">
      <alignment vertical="center"/>
    </xf>
    <xf numFmtId="190" fontId="44" fillId="0" borderId="213" xfId="2" applyNumberFormat="1" applyFont="1" applyBorder="1">
      <alignment vertical="center"/>
    </xf>
    <xf numFmtId="190" fontId="44" fillId="0" borderId="217" xfId="2" applyNumberFormat="1" applyFont="1" applyBorder="1">
      <alignment vertical="center"/>
    </xf>
    <xf numFmtId="190" fontId="44" fillId="0" borderId="218" xfId="2" applyNumberFormat="1" applyFont="1" applyBorder="1">
      <alignment vertical="center"/>
    </xf>
    <xf numFmtId="186" fontId="44" fillId="0" borderId="0" xfId="2" applyNumberFormat="1" applyFont="1" applyAlignment="1" applyProtection="1">
      <alignment horizontal="right" vertical="center"/>
      <protection locked="0"/>
    </xf>
    <xf numFmtId="190" fontId="44" fillId="0" borderId="0" xfId="2" applyNumberFormat="1" applyFont="1">
      <alignment vertical="center"/>
    </xf>
    <xf numFmtId="190" fontId="44" fillId="0" borderId="0" xfId="2" applyNumberFormat="1" applyFont="1" applyAlignment="1">
      <alignment horizontal="center" vertical="center"/>
    </xf>
    <xf numFmtId="0" fontId="44" fillId="0" borderId="16" xfId="2" applyFont="1" applyBorder="1" applyAlignment="1">
      <alignment horizontal="center" vertical="center" shrinkToFit="1"/>
    </xf>
    <xf numFmtId="0" fontId="44" fillId="0" borderId="2" xfId="2" applyFont="1" applyBorder="1" applyAlignment="1" applyProtection="1">
      <alignment horizontal="center" vertical="center"/>
      <protection locked="0"/>
    </xf>
    <xf numFmtId="0" fontId="44" fillId="0" borderId="43" xfId="2" applyFont="1" applyBorder="1" applyAlignment="1">
      <alignment horizontal="center" vertical="center" shrinkToFit="1"/>
    </xf>
    <xf numFmtId="0" fontId="44" fillId="0" borderId="3" xfId="2" applyFont="1" applyBorder="1" applyAlignment="1" applyProtection="1">
      <alignment horizontal="center" vertical="center"/>
      <protection locked="0"/>
    </xf>
    <xf numFmtId="0" fontId="20" fillId="0" borderId="0" xfId="2" applyFont="1" applyAlignment="1">
      <alignment horizontal="right" vertical="center"/>
    </xf>
    <xf numFmtId="0" fontId="40" fillId="0" borderId="0" xfId="5" applyFont="1">
      <alignment vertical="center"/>
    </xf>
    <xf numFmtId="0" fontId="45" fillId="0" borderId="0" xfId="5" applyFont="1">
      <alignment vertical="center"/>
    </xf>
    <xf numFmtId="0" fontId="41" fillId="0" borderId="0" xfId="5" applyFont="1">
      <alignment vertical="center"/>
    </xf>
    <xf numFmtId="0" fontId="30" fillId="0" borderId="0" xfId="5" applyFont="1">
      <alignment vertical="center"/>
    </xf>
    <xf numFmtId="0" fontId="41" fillId="0" borderId="0" xfId="5" applyFont="1" applyAlignment="1">
      <alignment horizontal="right" vertical="center"/>
    </xf>
    <xf numFmtId="0" fontId="40" fillId="0" borderId="0" xfId="5" applyFont="1" applyAlignment="1">
      <alignment horizontal="center" vertical="center"/>
    </xf>
    <xf numFmtId="0" fontId="41" fillId="0" borderId="76" xfId="5" applyFont="1" applyBorder="1">
      <alignment vertical="center"/>
    </xf>
    <xf numFmtId="0" fontId="41" fillId="0" borderId="3" xfId="5" applyFont="1" applyBorder="1">
      <alignment vertical="center"/>
    </xf>
    <xf numFmtId="0" fontId="30" fillId="0" borderId="27" xfId="5" applyFont="1" applyBorder="1">
      <alignment vertical="center"/>
    </xf>
    <xf numFmtId="0" fontId="41" fillId="0" borderId="2" xfId="5" applyFont="1" applyBorder="1" applyAlignment="1">
      <alignment horizontal="center" vertical="center" wrapText="1"/>
    </xf>
    <xf numFmtId="0" fontId="100" fillId="0" borderId="2" xfId="5" applyFont="1" applyBorder="1" applyAlignment="1">
      <alignment horizontal="center" vertical="center" wrapText="1"/>
    </xf>
    <xf numFmtId="0" fontId="41" fillId="0" borderId="2" xfId="5" applyFont="1" applyBorder="1" applyAlignment="1">
      <alignment vertical="center" wrapText="1"/>
    </xf>
    <xf numFmtId="0" fontId="41" fillId="0" borderId="2" xfId="5" applyFont="1" applyBorder="1">
      <alignment vertical="center"/>
    </xf>
    <xf numFmtId="0" fontId="41" fillId="0" borderId="2" xfId="5" applyFont="1" applyBorder="1" applyAlignment="1">
      <alignment horizontal="center" vertical="center"/>
    </xf>
    <xf numFmtId="0" fontId="85" fillId="0" borderId="0" xfId="5" applyFont="1">
      <alignment vertical="center"/>
    </xf>
    <xf numFmtId="0" fontId="41" fillId="0" borderId="76" xfId="5" applyFont="1" applyBorder="1" applyAlignment="1">
      <alignment horizontal="left" vertical="center"/>
    </xf>
    <xf numFmtId="0" fontId="35" fillId="0" borderId="2" xfId="9" applyBorder="1" applyAlignment="1">
      <alignment horizontal="left" vertical="center"/>
    </xf>
    <xf numFmtId="0" fontId="1" fillId="2" borderId="0" xfId="12" applyFill="1" applyAlignment="1">
      <alignment wrapText="1"/>
    </xf>
    <xf numFmtId="0" fontId="103" fillId="2" borderId="0" xfId="12" applyFont="1" applyFill="1" applyAlignment="1">
      <alignment wrapText="1"/>
    </xf>
    <xf numFmtId="0" fontId="103" fillId="2" borderId="0" xfId="12" applyFont="1" applyFill="1"/>
    <xf numFmtId="0" fontId="103" fillId="2" borderId="0" xfId="12" applyFont="1" applyFill="1" applyAlignment="1">
      <alignment horizontal="right" wrapText="1"/>
    </xf>
    <xf numFmtId="0" fontId="1" fillId="2" borderId="0" xfId="12" applyFill="1"/>
    <xf numFmtId="0" fontId="103" fillId="2" borderId="98" xfId="12" applyFont="1" applyFill="1" applyBorder="1" applyAlignment="1">
      <alignment vertical="center" wrapText="1"/>
    </xf>
    <xf numFmtId="0" fontId="103" fillId="2" borderId="101" xfId="12" applyFont="1" applyFill="1" applyBorder="1" applyAlignment="1">
      <alignment horizontal="left" vertical="center" wrapText="1"/>
    </xf>
    <xf numFmtId="0" fontId="103" fillId="2" borderId="25" xfId="12" applyFont="1" applyFill="1" applyBorder="1" applyAlignment="1">
      <alignment horizontal="left" vertical="center" wrapText="1"/>
    </xf>
    <xf numFmtId="0" fontId="103" fillId="2" borderId="0" xfId="12" applyFont="1" applyFill="1" applyAlignment="1">
      <alignment horizontal="left" vertical="center" wrapText="1"/>
    </xf>
    <xf numFmtId="0" fontId="103" fillId="2" borderId="28" xfId="12" applyFont="1" applyFill="1" applyBorder="1" applyAlignment="1">
      <alignment horizontal="center" vertical="center" wrapText="1"/>
    </xf>
    <xf numFmtId="0" fontId="103" fillId="2" borderId="2" xfId="12" applyFont="1" applyFill="1" applyBorder="1" applyAlignment="1">
      <alignment horizontal="center" vertical="center" wrapText="1"/>
    </xf>
    <xf numFmtId="0" fontId="103" fillId="2" borderId="2" xfId="12" applyFont="1" applyFill="1" applyBorder="1" applyAlignment="1">
      <alignment horizontal="left" vertical="center" wrapText="1"/>
    </xf>
    <xf numFmtId="0" fontId="103" fillId="2" borderId="25" xfId="12" applyFont="1" applyFill="1" applyBorder="1" applyAlignment="1">
      <alignment wrapText="1"/>
    </xf>
    <xf numFmtId="0" fontId="103" fillId="2" borderId="2" xfId="12" applyFont="1" applyFill="1" applyBorder="1" applyAlignment="1">
      <alignment vertical="center" wrapText="1"/>
    </xf>
    <xf numFmtId="0" fontId="103" fillId="2" borderId="28" xfId="12" applyFont="1" applyFill="1" applyBorder="1" applyAlignment="1">
      <alignment wrapText="1"/>
    </xf>
    <xf numFmtId="0" fontId="103" fillId="2" borderId="38" xfId="12" applyFont="1" applyFill="1" applyBorder="1" applyAlignment="1">
      <alignment wrapText="1"/>
    </xf>
    <xf numFmtId="0" fontId="103" fillId="2" borderId="39" xfId="12" applyFont="1" applyFill="1" applyBorder="1" applyAlignment="1">
      <alignment horizontal="center" wrapText="1"/>
    </xf>
    <xf numFmtId="0" fontId="103" fillId="2" borderId="39" xfId="12" applyFont="1" applyFill="1" applyBorder="1" applyAlignment="1">
      <alignment wrapText="1"/>
    </xf>
    <xf numFmtId="0" fontId="103" fillId="2" borderId="42" xfId="12" applyFont="1" applyFill="1" applyBorder="1" applyAlignment="1">
      <alignment wrapText="1"/>
    </xf>
    <xf numFmtId="0" fontId="103" fillId="2" borderId="226" xfId="12" applyFont="1" applyFill="1" applyBorder="1" applyAlignment="1">
      <alignment horizontal="left" vertical="center" wrapText="1"/>
    </xf>
    <xf numFmtId="0" fontId="103" fillId="2" borderId="0" xfId="12" applyFont="1" applyFill="1" applyAlignment="1">
      <alignment vertical="center"/>
    </xf>
    <xf numFmtId="0" fontId="35" fillId="0" borderId="76" xfId="9" applyBorder="1" applyAlignment="1">
      <alignment horizontal="left" vertical="center" wrapText="1" indent="1"/>
    </xf>
    <xf numFmtId="0" fontId="95" fillId="0" borderId="0" xfId="9" applyFont="1" applyAlignment="1">
      <alignment horizontal="center" vertical="center" shrinkToFit="1"/>
    </xf>
    <xf numFmtId="0" fontId="95" fillId="0" borderId="0" xfId="9" applyFont="1" applyAlignment="1">
      <alignment horizontal="left" vertical="center" wrapText="1"/>
    </xf>
    <xf numFmtId="0" fontId="105" fillId="0" borderId="0" xfId="3" applyFont="1">
      <alignment vertical="center"/>
    </xf>
    <xf numFmtId="0" fontId="1" fillId="0" borderId="2" xfId="3" applyBorder="1" applyAlignment="1">
      <alignment horizontal="distributed" vertical="center"/>
    </xf>
    <xf numFmtId="0" fontId="1" fillId="0" borderId="3" xfId="3" applyBorder="1" applyAlignment="1">
      <alignment horizontal="distributed" vertical="center"/>
    </xf>
    <xf numFmtId="0" fontId="1" fillId="0" borderId="94" xfId="3" applyBorder="1" applyAlignment="1">
      <alignment horizontal="center" vertical="center"/>
    </xf>
    <xf numFmtId="0" fontId="20" fillId="0" borderId="0" xfId="3" applyFont="1">
      <alignment vertical="center"/>
    </xf>
    <xf numFmtId="0" fontId="105" fillId="0" borderId="0" xfId="5" applyFont="1">
      <alignment vertical="center"/>
    </xf>
    <xf numFmtId="0" fontId="106" fillId="0" borderId="0" xfId="5" applyFont="1" applyAlignment="1">
      <alignment horizontal="left" vertical="center"/>
    </xf>
    <xf numFmtId="0" fontId="105" fillId="0" borderId="0" xfId="5" applyFont="1" applyAlignment="1">
      <alignment horizontal="right" vertical="center"/>
    </xf>
    <xf numFmtId="0" fontId="22" fillId="0" borderId="0" xfId="5" applyFont="1">
      <alignment vertical="center"/>
    </xf>
    <xf numFmtId="0" fontId="22" fillId="2" borderId="0" xfId="5" applyFont="1" applyFill="1">
      <alignment vertical="center"/>
    </xf>
    <xf numFmtId="0" fontId="1" fillId="2" borderId="98" xfId="5" applyFont="1" applyFill="1" applyBorder="1" applyAlignment="1">
      <alignment horizontal="center" vertical="center" wrapText="1"/>
    </xf>
    <xf numFmtId="0" fontId="1" fillId="2" borderId="101" xfId="5" applyFont="1" applyFill="1" applyBorder="1" applyAlignment="1">
      <alignment horizontal="center" vertical="center"/>
    </xf>
    <xf numFmtId="0" fontId="1" fillId="2" borderId="101" xfId="5" applyFont="1" applyFill="1" applyBorder="1" applyAlignment="1">
      <alignment horizontal="center" vertical="center" wrapText="1"/>
    </xf>
    <xf numFmtId="0" fontId="16" fillId="2" borderId="75" xfId="5" applyFont="1" applyFill="1" applyBorder="1" applyAlignment="1">
      <alignment horizontal="justify" vertical="center"/>
    </xf>
    <xf numFmtId="0" fontId="22" fillId="0" borderId="0" xfId="5" applyFont="1" applyAlignment="1">
      <alignment horizontal="left" vertical="center"/>
    </xf>
    <xf numFmtId="0" fontId="16" fillId="2" borderId="75" xfId="5" applyFont="1" applyFill="1" applyBorder="1" applyAlignment="1">
      <alignment horizontal="justify" vertical="center" wrapText="1"/>
    </xf>
    <xf numFmtId="0" fontId="1" fillId="2" borderId="102" xfId="5" applyFont="1" applyFill="1" applyBorder="1" applyAlignment="1">
      <alignment horizontal="center" vertical="center"/>
    </xf>
    <xf numFmtId="0" fontId="44" fillId="0" borderId="0" xfId="3" applyFont="1" applyAlignment="1">
      <alignment horizontal="center" vertical="center"/>
    </xf>
    <xf numFmtId="0" fontId="44" fillId="0" borderId="76" xfId="3" applyFont="1" applyBorder="1" applyAlignment="1">
      <alignment horizontal="center" vertical="center"/>
    </xf>
    <xf numFmtId="0" fontId="44" fillId="0" borderId="236" xfId="3" applyFont="1" applyBorder="1">
      <alignment vertical="center"/>
    </xf>
    <xf numFmtId="0" fontId="44" fillId="0" borderId="237" xfId="3" applyFont="1" applyBorder="1">
      <alignment vertical="center"/>
    </xf>
    <xf numFmtId="0" fontId="44" fillId="0" borderId="238" xfId="3" applyFont="1" applyBorder="1">
      <alignment vertical="center"/>
    </xf>
    <xf numFmtId="0" fontId="44" fillId="0" borderId="177" xfId="3" applyFont="1" applyBorder="1">
      <alignment vertical="center"/>
    </xf>
    <xf numFmtId="0" fontId="44" fillId="0" borderId="41" xfId="3" applyFont="1" applyBorder="1" applyAlignment="1">
      <alignment horizontal="center" vertical="center"/>
    </xf>
    <xf numFmtId="0" fontId="44" fillId="0" borderId="239" xfId="3" applyFont="1" applyBorder="1">
      <alignment vertical="center"/>
    </xf>
    <xf numFmtId="0" fontId="44" fillId="0" borderId="240" xfId="3" applyFont="1" applyBorder="1">
      <alignment vertical="center"/>
    </xf>
    <xf numFmtId="0" fontId="44" fillId="0" borderId="0" xfId="3" applyFont="1" applyAlignment="1">
      <alignment horizontal="left" vertical="center" wrapText="1"/>
    </xf>
    <xf numFmtId="0" fontId="100" fillId="0" borderId="2" xfId="3" applyFont="1" applyBorder="1" applyAlignment="1">
      <alignment horizontal="center" vertical="center" wrapText="1"/>
    </xf>
    <xf numFmtId="0" fontId="44" fillId="0" borderId="76" xfId="3" applyFont="1" applyBorder="1">
      <alignment vertical="center"/>
    </xf>
    <xf numFmtId="0" fontId="44" fillId="0" borderId="74" xfId="3" applyFont="1" applyBorder="1">
      <alignment vertical="center"/>
    </xf>
    <xf numFmtId="0" fontId="100" fillId="0" borderId="71" xfId="3" applyFont="1" applyBorder="1" applyAlignment="1">
      <alignment horizontal="center" vertical="center" wrapText="1"/>
    </xf>
    <xf numFmtId="0" fontId="44" fillId="0" borderId="0" xfId="3" applyFont="1" applyAlignment="1">
      <alignment vertical="center" textRotation="255" wrapText="1"/>
    </xf>
    <xf numFmtId="0" fontId="109" fillId="0" borderId="0" xfId="2" applyFont="1">
      <alignment vertical="center"/>
    </xf>
    <xf numFmtId="0" fontId="90" fillId="0" borderId="0" xfId="2" applyFont="1">
      <alignment vertical="center"/>
    </xf>
    <xf numFmtId="0" fontId="111" fillId="0" borderId="0" xfId="3" applyFont="1" applyAlignment="1">
      <alignment horizontal="center" vertical="center"/>
    </xf>
    <xf numFmtId="0" fontId="91" fillId="0" borderId="0" xfId="3" applyFont="1">
      <alignment vertical="center"/>
    </xf>
    <xf numFmtId="186" fontId="90" fillId="0" borderId="188" xfId="2" applyNumberFormat="1" applyFont="1" applyBorder="1">
      <alignment vertical="center"/>
    </xf>
    <xf numFmtId="186" fontId="90" fillId="0" borderId="189" xfId="2" applyNumberFormat="1" applyFont="1" applyBorder="1">
      <alignment vertical="center"/>
    </xf>
    <xf numFmtId="191" fontId="90" fillId="0" borderId="0" xfId="2" applyNumberFormat="1" applyFont="1">
      <alignment vertical="center"/>
    </xf>
    <xf numFmtId="0" fontId="90" fillId="0" borderId="187" xfId="2" applyFont="1" applyBorder="1">
      <alignment vertical="center"/>
    </xf>
    <xf numFmtId="189" fontId="90" fillId="0" borderId="194" xfId="2" applyNumberFormat="1" applyFont="1" applyBorder="1">
      <alignment vertical="center"/>
    </xf>
    <xf numFmtId="189" fontId="90" fillId="0" borderId="200" xfId="2" applyNumberFormat="1" applyFont="1" applyBorder="1">
      <alignment vertical="center"/>
    </xf>
    <xf numFmtId="0" fontId="90" fillId="0" borderId="182" xfId="2" applyFont="1" applyBorder="1" applyAlignment="1">
      <alignment vertical="center" shrinkToFit="1"/>
    </xf>
    <xf numFmtId="0" fontId="90" fillId="0" borderId="0" xfId="2" applyFont="1" applyAlignment="1">
      <alignment vertical="center" shrinkToFit="1"/>
    </xf>
    <xf numFmtId="0" fontId="90" fillId="0" borderId="0" xfId="2" applyFont="1" applyAlignment="1">
      <alignment horizontal="center" vertical="center"/>
    </xf>
    <xf numFmtId="190" fontId="90" fillId="0" borderId="212" xfId="2" applyNumberFormat="1" applyFont="1" applyBorder="1">
      <alignment vertical="center"/>
    </xf>
    <xf numFmtId="190" fontId="90" fillId="0" borderId="213" xfId="2" applyNumberFormat="1" applyFont="1" applyBorder="1">
      <alignment vertical="center"/>
    </xf>
    <xf numFmtId="190" fontId="90" fillId="0" borderId="200" xfId="2" applyNumberFormat="1" applyFont="1" applyBorder="1">
      <alignment vertical="center"/>
    </xf>
    <xf numFmtId="190" fontId="90" fillId="0" borderId="241" xfId="2" applyNumberFormat="1" applyFont="1" applyBorder="1">
      <alignment vertical="center"/>
    </xf>
    <xf numFmtId="0" fontId="113" fillId="0" borderId="0" xfId="2" applyFont="1" applyAlignment="1">
      <alignment vertical="center" wrapText="1"/>
    </xf>
    <xf numFmtId="0" fontId="113" fillId="0" borderId="0" xfId="2" applyFont="1">
      <alignment vertical="center"/>
    </xf>
    <xf numFmtId="0" fontId="113" fillId="0" borderId="0" xfId="2" applyFont="1" applyAlignment="1">
      <alignment horizontal="right" vertical="center"/>
    </xf>
    <xf numFmtId="0" fontId="114" fillId="0" borderId="0" xfId="3" applyFont="1">
      <alignment vertical="center"/>
    </xf>
    <xf numFmtId="191" fontId="109" fillId="0" borderId="0" xfId="2" applyNumberFormat="1" applyFont="1">
      <alignment vertical="center"/>
    </xf>
    <xf numFmtId="0" fontId="115" fillId="0" borderId="0" xfId="2" applyFont="1" applyAlignment="1">
      <alignment vertical="center" wrapText="1"/>
    </xf>
    <xf numFmtId="0" fontId="115" fillId="0" borderId="0" xfId="2" applyFont="1">
      <alignment vertical="center"/>
    </xf>
    <xf numFmtId="0" fontId="115" fillId="0" borderId="0" xfId="2" applyFont="1" applyAlignment="1">
      <alignment horizontal="right" vertical="center"/>
    </xf>
    <xf numFmtId="0" fontId="116" fillId="0" borderId="0" xfId="1" applyFont="1">
      <alignment vertical="center"/>
    </xf>
    <xf numFmtId="0" fontId="118" fillId="0" borderId="27" xfId="13" applyFont="1" applyBorder="1" applyAlignment="1">
      <alignment horizontal="left" vertical="center"/>
    </xf>
    <xf numFmtId="0" fontId="118" fillId="0" borderId="0" xfId="13" applyFont="1" applyAlignment="1">
      <alignment horizontal="left" vertical="center"/>
    </xf>
    <xf numFmtId="0" fontId="120" fillId="0" borderId="0" xfId="1" applyFont="1">
      <alignment vertical="center"/>
    </xf>
    <xf numFmtId="0" fontId="120" fillId="0" borderId="11" xfId="13" applyFont="1" applyBorder="1" applyAlignment="1">
      <alignment horizontal="center" vertical="center" wrapText="1"/>
    </xf>
    <xf numFmtId="0" fontId="117" fillId="0" borderId="92" xfId="13" applyFont="1" applyBorder="1" applyAlignment="1">
      <alignment horizontal="center" vertical="center"/>
    </xf>
    <xf numFmtId="0" fontId="120" fillId="0" borderId="0" xfId="1" applyFont="1" applyAlignment="1">
      <alignment horizontal="left"/>
    </xf>
    <xf numFmtId="0" fontId="120" fillId="0" borderId="0" xfId="1" applyFont="1" applyAlignment="1">
      <alignment vertical="center" wrapText="1"/>
    </xf>
    <xf numFmtId="0" fontId="120" fillId="0" borderId="116" xfId="1" applyFont="1" applyBorder="1" applyAlignment="1">
      <alignment horizontal="center" vertical="center"/>
    </xf>
    <xf numFmtId="0" fontId="120" fillId="0" borderId="37" xfId="1" applyFont="1" applyBorder="1" applyAlignment="1">
      <alignment horizontal="center" vertical="center"/>
    </xf>
    <xf numFmtId="0" fontId="120" fillId="0" borderId="116" xfId="1" applyFont="1" applyBorder="1" applyAlignment="1">
      <alignment horizontal="center" vertical="center" wrapText="1"/>
    </xf>
    <xf numFmtId="0" fontId="120" fillId="0" borderId="98" xfId="1" applyFont="1" applyBorder="1" applyAlignment="1">
      <alignment horizontal="center" vertical="center"/>
    </xf>
    <xf numFmtId="0" fontId="120" fillId="0" borderId="99" xfId="1" applyFont="1" applyBorder="1" applyAlignment="1">
      <alignment horizontal="center" vertical="center"/>
    </xf>
    <xf numFmtId="0" fontId="120" fillId="0" borderId="117" xfId="1" applyFont="1" applyBorder="1" applyAlignment="1">
      <alignment horizontal="center" vertical="center" wrapText="1"/>
    </xf>
    <xf numFmtId="0" fontId="120" fillId="0" borderId="117" xfId="1" applyFont="1" applyBorder="1" applyAlignment="1">
      <alignment horizontal="center" vertical="center"/>
    </xf>
    <xf numFmtId="0" fontId="120" fillId="0" borderId="77" xfId="1" applyFont="1" applyBorder="1" applyAlignment="1">
      <alignment horizontal="center" vertical="center"/>
    </xf>
    <xf numFmtId="0" fontId="120" fillId="0" borderId="228" xfId="1" applyFont="1" applyBorder="1" applyAlignment="1">
      <alignment horizontal="center" vertical="center" wrapText="1"/>
    </xf>
    <xf numFmtId="0" fontId="120" fillId="0" borderId="102" xfId="1" applyFont="1" applyBorder="1" applyAlignment="1">
      <alignment horizontal="center" vertical="center"/>
    </xf>
    <xf numFmtId="0" fontId="120" fillId="0" borderId="133" xfId="1" applyFont="1" applyBorder="1" applyAlignment="1">
      <alignment horizontal="center" vertical="center"/>
    </xf>
    <xf numFmtId="0" fontId="120" fillId="0" borderId="228" xfId="1" applyFont="1" applyBorder="1" applyAlignment="1">
      <alignment horizontal="center" vertical="center"/>
    </xf>
    <xf numFmtId="0" fontId="120" fillId="0" borderId="32" xfId="1" applyFont="1" applyBorder="1" applyAlignment="1">
      <alignment horizontal="center" vertical="center"/>
    </xf>
    <xf numFmtId="0" fontId="120" fillId="0" borderId="0" xfId="1" applyFont="1" applyAlignment="1">
      <alignment horizontal="center" vertical="center" wrapText="1"/>
    </xf>
    <xf numFmtId="0" fontId="120" fillId="0" borderId="0" xfId="1" applyFont="1" applyAlignment="1">
      <alignment horizontal="left" vertical="center" wrapText="1"/>
    </xf>
    <xf numFmtId="0" fontId="123" fillId="0" borderId="0" xfId="6" applyFont="1" applyAlignment="1">
      <alignment horizontal="right" vertical="center"/>
    </xf>
    <xf numFmtId="0" fontId="120" fillId="0" borderId="0" xfId="1" applyFont="1" applyAlignment="1">
      <alignment horizontal="center" vertical="center"/>
    </xf>
    <xf numFmtId="0" fontId="120" fillId="0" borderId="37" xfId="1" applyFont="1" applyBorder="1" applyAlignment="1">
      <alignment horizontal="center" vertical="center" wrapText="1"/>
    </xf>
    <xf numFmtId="0" fontId="120" fillId="0" borderId="28" xfId="1" applyFont="1" applyBorder="1" applyAlignment="1">
      <alignment horizontal="center" vertical="center" wrapText="1"/>
    </xf>
    <xf numFmtId="0" fontId="120" fillId="0" borderId="32" xfId="1" applyFont="1" applyBorder="1" applyAlignment="1">
      <alignment horizontal="center" vertical="center" wrapText="1"/>
    </xf>
    <xf numFmtId="0" fontId="61" fillId="0" borderId="0" xfId="6" applyFont="1" applyAlignment="1">
      <alignment horizontal="left" vertical="center"/>
    </xf>
    <xf numFmtId="0" fontId="67" fillId="0" borderId="0" xfId="6" applyFont="1">
      <alignment vertical="center"/>
    </xf>
    <xf numFmtId="0" fontId="124" fillId="0" borderId="0" xfId="6" applyFont="1" applyAlignment="1">
      <alignment horizontal="left" vertical="center"/>
    </xf>
    <xf numFmtId="0" fontId="25" fillId="0" borderId="21" xfId="6" applyFont="1" applyBorder="1">
      <alignment vertical="center"/>
    </xf>
    <xf numFmtId="0" fontId="125" fillId="0" borderId="21" xfId="6" applyFont="1" applyBorder="1" applyAlignment="1">
      <alignment horizontal="right" vertical="center"/>
    </xf>
    <xf numFmtId="188" fontId="64" fillId="0" borderId="0" xfId="6" applyNumberFormat="1" applyFont="1" applyProtection="1">
      <alignment vertical="center"/>
      <protection locked="0"/>
    </xf>
    <xf numFmtId="0" fontId="116" fillId="0" borderId="0" xfId="8" applyFont="1" applyAlignment="1">
      <alignment horizontal="left" vertical="center"/>
    </xf>
    <xf numFmtId="0" fontId="116" fillId="0" borderId="0" xfId="8" applyFont="1" applyAlignment="1">
      <alignment horizontal="right" vertical="center"/>
    </xf>
    <xf numFmtId="0" fontId="128" fillId="0" borderId="76" xfId="8" applyFont="1" applyBorder="1" applyAlignment="1">
      <alignment horizontal="left" vertical="center"/>
    </xf>
    <xf numFmtId="0" fontId="128" fillId="0" borderId="73" xfId="8" applyFont="1" applyBorder="1" applyAlignment="1">
      <alignment horizontal="left" vertical="center"/>
    </xf>
    <xf numFmtId="0" fontId="128" fillId="0" borderId="74" xfId="8" applyFont="1" applyBorder="1" applyAlignment="1">
      <alignment horizontal="left" vertical="center"/>
    </xf>
    <xf numFmtId="0" fontId="116" fillId="0" borderId="0" xfId="8" applyFont="1"/>
    <xf numFmtId="0" fontId="116" fillId="0" borderId="23" xfId="8" applyFont="1" applyBorder="1" applyAlignment="1">
      <alignment horizontal="center" vertical="center"/>
    </xf>
    <xf numFmtId="0" fontId="1" fillId="0" borderId="0" xfId="8"/>
    <xf numFmtId="0" fontId="116" fillId="0" borderId="21" xfId="8" applyFont="1" applyBorder="1" applyAlignment="1">
      <alignment horizontal="center" vertical="center"/>
    </xf>
    <xf numFmtId="0" fontId="116" fillId="0" borderId="21" xfId="8" applyFont="1" applyBorder="1" applyAlignment="1">
      <alignment horizontal="left" vertical="center"/>
    </xf>
    <xf numFmtId="0" fontId="128" fillId="0" borderId="21" xfId="8" applyFont="1" applyBorder="1" applyAlignment="1">
      <alignment vertical="center"/>
    </xf>
    <xf numFmtId="0" fontId="128" fillId="0" borderId="22" xfId="8" applyFont="1" applyBorder="1" applyAlignment="1">
      <alignment vertical="center"/>
    </xf>
    <xf numFmtId="0" fontId="116" fillId="0" borderId="27" xfId="8" applyFont="1" applyBorder="1" applyAlignment="1">
      <alignment horizontal="center" vertical="center"/>
    </xf>
    <xf numFmtId="0" fontId="116" fillId="0" borderId="0" xfId="8" applyFont="1" applyAlignment="1">
      <alignment vertical="center"/>
    </xf>
    <xf numFmtId="0" fontId="116" fillId="0" borderId="39" xfId="8" applyFont="1" applyBorder="1" applyAlignment="1">
      <alignment vertical="center"/>
    </xf>
    <xf numFmtId="0" fontId="116" fillId="0" borderId="0" xfId="8" applyFont="1" applyAlignment="1">
      <alignment horizontal="center" vertical="center"/>
    </xf>
    <xf numFmtId="0" fontId="128" fillId="0" borderId="0" xfId="8" applyFont="1" applyAlignment="1">
      <alignment vertical="center"/>
    </xf>
    <xf numFmtId="0" fontId="128" fillId="0" borderId="26" xfId="8" applyFont="1" applyBorder="1" applyAlignment="1">
      <alignment vertical="center"/>
    </xf>
    <xf numFmtId="0" fontId="116" fillId="0" borderId="21" xfId="8" applyFont="1" applyBorder="1" applyAlignment="1">
      <alignment vertical="center"/>
    </xf>
    <xf numFmtId="0" fontId="116" fillId="0" borderId="41" xfId="8" applyFont="1" applyBorder="1" applyAlignment="1">
      <alignment horizontal="center" vertical="center"/>
    </xf>
    <xf numFmtId="0" fontId="116" fillId="0" borderId="39" xfId="8" applyFont="1" applyBorder="1" applyAlignment="1">
      <alignment horizontal="left" vertical="center"/>
    </xf>
    <xf numFmtId="0" fontId="128" fillId="0" borderId="39" xfId="8" applyFont="1" applyBorder="1" applyAlignment="1">
      <alignment vertical="center"/>
    </xf>
    <xf numFmtId="0" fontId="128" fillId="0" borderId="40" xfId="8" applyFont="1" applyBorder="1" applyAlignment="1">
      <alignment vertical="center"/>
    </xf>
    <xf numFmtId="0" fontId="116" fillId="0" borderId="23" xfId="8" applyFont="1" applyBorder="1" applyAlignment="1">
      <alignment horizontal="left" vertical="center"/>
    </xf>
    <xf numFmtId="0" fontId="116" fillId="0" borderId="27" xfId="8" applyFont="1" applyBorder="1" applyAlignment="1">
      <alignment horizontal="left" vertical="center"/>
    </xf>
    <xf numFmtId="0" fontId="116" fillId="0" borderId="27" xfId="8" applyFont="1" applyBorder="1" applyAlignment="1">
      <alignment vertical="center" wrapText="1"/>
    </xf>
    <xf numFmtId="0" fontId="129" fillId="0" borderId="0" xfId="8" applyFont="1" applyAlignment="1">
      <alignment wrapText="1"/>
    </xf>
    <xf numFmtId="0" fontId="128" fillId="0" borderId="3" xfId="8" applyFont="1" applyBorder="1" applyAlignment="1">
      <alignment vertical="center"/>
    </xf>
    <xf numFmtId="0" fontId="116" fillId="0" borderId="21" xfId="8" applyFont="1" applyBorder="1" applyAlignment="1">
      <alignment horizontal="center" vertical="center" wrapText="1"/>
    </xf>
    <xf numFmtId="0" fontId="129" fillId="0" borderId="0" xfId="8" applyFont="1" applyAlignment="1">
      <alignment horizontal="left" wrapText="1"/>
    </xf>
    <xf numFmtId="0" fontId="116" fillId="0" borderId="40" xfId="8" applyFont="1" applyBorder="1" applyAlignment="1">
      <alignment vertical="center"/>
    </xf>
    <xf numFmtId="0" fontId="116" fillId="0" borderId="71" xfId="8" applyFont="1" applyBorder="1" applyAlignment="1">
      <alignment vertical="center"/>
    </xf>
    <xf numFmtId="0" fontId="128" fillId="0" borderId="27" xfId="8" applyFont="1" applyBorder="1" applyAlignment="1">
      <alignment vertical="center"/>
    </xf>
    <xf numFmtId="0" fontId="116" fillId="0" borderId="27" xfId="8" applyFont="1" applyBorder="1" applyAlignment="1">
      <alignment vertical="center"/>
    </xf>
    <xf numFmtId="0" fontId="128" fillId="0" borderId="2" xfId="8" applyFont="1" applyBorder="1" applyAlignment="1">
      <alignment vertical="center"/>
    </xf>
    <xf numFmtId="0" fontId="128" fillId="0" borderId="26" xfId="8" applyFont="1" applyBorder="1" applyAlignment="1">
      <alignment horizontal="center" vertical="center"/>
    </xf>
    <xf numFmtId="0" fontId="1" fillId="0" borderId="21" xfId="8" applyBorder="1"/>
    <xf numFmtId="0" fontId="116" fillId="0" borderId="22" xfId="8" applyFont="1" applyBorder="1" applyAlignment="1">
      <alignment vertical="center"/>
    </xf>
    <xf numFmtId="0" fontId="116" fillId="0" borderId="39" xfId="8" applyFont="1" applyBorder="1" applyAlignment="1">
      <alignment horizontal="center" vertical="center"/>
    </xf>
    <xf numFmtId="0" fontId="1" fillId="0" borderId="39" xfId="8" applyBorder="1"/>
    <xf numFmtId="0" fontId="116" fillId="0" borderId="39" xfId="8" applyFont="1" applyBorder="1" applyAlignment="1">
      <alignment horizontal="center" vertical="center" wrapText="1"/>
    </xf>
    <xf numFmtId="0" fontId="116" fillId="0" borderId="26" xfId="8" applyFont="1" applyBorder="1" applyAlignment="1">
      <alignment vertical="center"/>
    </xf>
    <xf numFmtId="0" fontId="116" fillId="0" borderId="41" xfId="8" applyFont="1" applyBorder="1" applyAlignment="1">
      <alignment horizontal="left" vertical="center"/>
    </xf>
    <xf numFmtId="0" fontId="116" fillId="0" borderId="40" xfId="8" applyFont="1" applyBorder="1" applyAlignment="1">
      <alignment horizontal="left" vertical="center"/>
    </xf>
    <xf numFmtId="0" fontId="116" fillId="0" borderId="22" xfId="8" applyFont="1" applyBorder="1" applyAlignment="1">
      <alignment horizontal="left" vertical="center"/>
    </xf>
    <xf numFmtId="0" fontId="116" fillId="0" borderId="80" xfId="8" applyFont="1" applyBorder="1" applyAlignment="1">
      <alignment vertical="center" wrapText="1"/>
    </xf>
    <xf numFmtId="0" fontId="128" fillId="0" borderId="80" xfId="8" applyFont="1" applyBorder="1" applyAlignment="1">
      <alignment vertical="center"/>
    </xf>
    <xf numFmtId="0" fontId="116" fillId="0" borderId="80" xfId="8" applyFont="1" applyBorder="1" applyAlignment="1">
      <alignment vertical="center"/>
    </xf>
    <xf numFmtId="0" fontId="128" fillId="0" borderId="74" xfId="8" applyFont="1" applyBorder="1" applyAlignment="1">
      <alignment vertical="center"/>
    </xf>
    <xf numFmtId="0" fontId="128" fillId="0" borderId="76" xfId="8" applyFont="1" applyBorder="1" applyAlignment="1">
      <alignment vertical="center"/>
    </xf>
    <xf numFmtId="0" fontId="116" fillId="0" borderId="0" xfId="8" applyFont="1" applyAlignment="1">
      <alignment horizontal="center" vertical="center" wrapText="1"/>
    </xf>
    <xf numFmtId="193" fontId="116" fillId="0" borderId="73" xfId="8" applyNumberFormat="1" applyFont="1" applyBorder="1" applyAlignment="1">
      <alignment horizontal="center" vertical="center"/>
    </xf>
    <xf numFmtId="193" fontId="116" fillId="0" borderId="74" xfId="8" applyNumberFormat="1" applyFont="1" applyBorder="1" applyAlignment="1">
      <alignment horizontal="center" vertical="center"/>
    </xf>
    <xf numFmtId="193" fontId="116" fillId="0" borderId="26" xfId="8" applyNumberFormat="1" applyFont="1" applyBorder="1" applyAlignment="1">
      <alignment vertical="center"/>
    </xf>
    <xf numFmtId="0" fontId="116" fillId="0" borderId="41" xfId="8" applyFont="1" applyBorder="1" applyAlignment="1">
      <alignment vertical="center" wrapText="1"/>
    </xf>
    <xf numFmtId="193" fontId="116" fillId="0" borderId="39" xfId="8" applyNumberFormat="1" applyFont="1" applyBorder="1" applyAlignment="1">
      <alignment horizontal="center" vertical="center"/>
    </xf>
    <xf numFmtId="193" fontId="116" fillId="0" borderId="40" xfId="8" applyNumberFormat="1" applyFont="1" applyBorder="1" applyAlignment="1">
      <alignment vertical="center"/>
    </xf>
    <xf numFmtId="194" fontId="116" fillId="0" borderId="0" xfId="8" applyNumberFormat="1" applyFont="1" applyAlignment="1">
      <alignment vertical="center"/>
    </xf>
    <xf numFmtId="0" fontId="130" fillId="0" borderId="0" xfId="8" applyFont="1" applyAlignment="1">
      <alignment vertical="top"/>
    </xf>
    <xf numFmtId="0" fontId="130" fillId="0" borderId="0" xfId="8" applyFont="1" applyAlignment="1">
      <alignment vertical="top" wrapText="1"/>
    </xf>
    <xf numFmtId="0" fontId="130" fillId="0" borderId="0" xfId="8" applyFont="1" applyAlignment="1">
      <alignment horizontal="left" vertical="top"/>
    </xf>
    <xf numFmtId="0" fontId="116" fillId="0" borderId="0" xfId="8" applyFont="1" applyAlignment="1">
      <alignment horizontal="left" vertical="top"/>
    </xf>
    <xf numFmtId="0" fontId="116" fillId="0" borderId="0" xfId="8" applyFont="1" applyAlignment="1">
      <alignment horizontal="left"/>
    </xf>
    <xf numFmtId="0" fontId="130" fillId="0" borderId="0" xfId="8" applyFont="1" applyAlignment="1">
      <alignment vertical="center"/>
    </xf>
    <xf numFmtId="0" fontId="116" fillId="0" borderId="0" xfId="8" applyFont="1" applyAlignment="1">
      <alignment horizontal="center"/>
    </xf>
    <xf numFmtId="0" fontId="131" fillId="0" borderId="0" xfId="0" applyFont="1" applyAlignment="1">
      <alignment vertical="center"/>
    </xf>
    <xf numFmtId="0" fontId="132" fillId="0" borderId="0" xfId="1" applyFont="1">
      <alignment vertical="center"/>
    </xf>
    <xf numFmtId="0" fontId="133" fillId="0" borderId="0" xfId="0" applyFont="1"/>
    <xf numFmtId="0" fontId="133" fillId="2" borderId="0" xfId="0" applyFont="1" applyFill="1"/>
    <xf numFmtId="0" fontId="134" fillId="0" borderId="2" xfId="0" applyFont="1" applyBorder="1" applyAlignment="1">
      <alignment vertical="center" textRotation="255"/>
    </xf>
    <xf numFmtId="0" fontId="4" fillId="0" borderId="2" xfId="1" applyFont="1" applyBorder="1" applyAlignment="1">
      <alignment vertical="center" textRotation="255" wrapText="1"/>
    </xf>
    <xf numFmtId="0" fontId="131" fillId="0" borderId="2" xfId="0" applyFont="1" applyBorder="1" applyAlignment="1">
      <alignment vertical="center"/>
    </xf>
    <xf numFmtId="0" fontId="13"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horizontal="center" vertical="center"/>
    </xf>
    <xf numFmtId="0" fontId="13" fillId="2" borderId="0" xfId="4" applyFont="1" applyFill="1" applyAlignment="1">
      <alignment horizontal="center" vertical="center" shrinkToFit="1"/>
    </xf>
    <xf numFmtId="0" fontId="32" fillId="13" borderId="247" xfId="4" applyFont="1" applyFill="1" applyBorder="1">
      <alignment vertical="center"/>
    </xf>
    <xf numFmtId="0" fontId="29" fillId="13" borderId="117" xfId="4" applyFont="1" applyFill="1" applyBorder="1">
      <alignment vertical="center"/>
    </xf>
    <xf numFmtId="0" fontId="13" fillId="2" borderId="0" xfId="4" applyFont="1" applyFill="1" applyAlignment="1">
      <alignment horizontal="center" vertical="center"/>
    </xf>
    <xf numFmtId="0" fontId="29" fillId="13" borderId="101" xfId="4" applyFont="1" applyFill="1" applyBorder="1">
      <alignment vertical="center"/>
    </xf>
    <xf numFmtId="0" fontId="32" fillId="13" borderId="101" xfId="4" applyFont="1" applyFill="1" applyBorder="1">
      <alignment vertical="center"/>
    </xf>
    <xf numFmtId="0" fontId="34" fillId="13" borderId="101" xfId="4" applyFont="1" applyFill="1" applyBorder="1">
      <alignment vertical="center"/>
    </xf>
    <xf numFmtId="0" fontId="34" fillId="13" borderId="228" xfId="4" applyFont="1" applyFill="1" applyBorder="1">
      <alignment vertical="center"/>
    </xf>
    <xf numFmtId="0" fontId="135" fillId="13" borderId="0" xfId="4" applyFont="1" applyFill="1" applyAlignment="1">
      <alignment horizontal="left" vertical="top"/>
    </xf>
    <xf numFmtId="0" fontId="30" fillId="13" borderId="0" xfId="3" applyFont="1" applyFill="1">
      <alignment vertical="center"/>
    </xf>
    <xf numFmtId="0" fontId="35" fillId="0" borderId="0" xfId="5">
      <alignment vertical="center"/>
    </xf>
    <xf numFmtId="0" fontId="10" fillId="0" borderId="0" xfId="2" applyFont="1" applyAlignment="1">
      <alignment horizontal="left" vertical="center"/>
    </xf>
    <xf numFmtId="0" fontId="75" fillId="0" borderId="0" xfId="15" applyFont="1">
      <alignment vertical="center"/>
    </xf>
    <xf numFmtId="0" fontId="14" fillId="0" borderId="0" xfId="2" applyFont="1" applyAlignment="1">
      <alignment horizontal="right" vertical="center"/>
    </xf>
    <xf numFmtId="0" fontId="29" fillId="0" borderId="0" xfId="15" applyFont="1">
      <alignment vertical="center"/>
    </xf>
    <xf numFmtId="0" fontId="25" fillId="0" borderId="0" xfId="15" applyFont="1">
      <alignment vertical="center"/>
    </xf>
    <xf numFmtId="0" fontId="25" fillId="0" borderId="0" xfId="15" applyFont="1" applyAlignment="1">
      <alignment horizontal="right" vertical="center"/>
    </xf>
    <xf numFmtId="0" fontId="25" fillId="9" borderId="2" xfId="15" applyFont="1" applyFill="1" applyBorder="1">
      <alignment vertical="center"/>
    </xf>
    <xf numFmtId="0" fontId="20" fillId="0" borderId="0" xfId="2" applyFont="1" applyAlignment="1">
      <alignment horizontal="center" vertical="center"/>
    </xf>
    <xf numFmtId="195" fontId="20" fillId="0" borderId="2" xfId="2" applyNumberFormat="1" applyFont="1" applyBorder="1">
      <alignment vertical="center"/>
    </xf>
    <xf numFmtId="196" fontId="20" fillId="0" borderId="2" xfId="2" applyNumberFormat="1" applyFont="1" applyBorder="1">
      <alignment vertical="center"/>
    </xf>
    <xf numFmtId="0" fontId="20" fillId="14" borderId="2" xfId="2" applyFont="1" applyFill="1" applyBorder="1" applyAlignment="1">
      <alignment horizontal="left" vertical="center"/>
    </xf>
    <xf numFmtId="0" fontId="20" fillId="14" borderId="76" xfId="2" applyFont="1" applyFill="1" applyBorder="1" applyAlignment="1">
      <alignment horizontal="center" vertical="center"/>
    </xf>
    <xf numFmtId="0" fontId="20" fillId="11" borderId="2" xfId="2" applyFont="1" applyFill="1" applyBorder="1">
      <alignment vertical="center"/>
    </xf>
    <xf numFmtId="0" fontId="20" fillId="11" borderId="76" xfId="2" applyFont="1" applyFill="1" applyBorder="1">
      <alignment vertical="center"/>
    </xf>
    <xf numFmtId="0" fontId="20" fillId="3" borderId="2" xfId="2" applyFont="1" applyFill="1" applyBorder="1" applyAlignment="1">
      <alignment horizontal="right" vertical="center"/>
    </xf>
    <xf numFmtId="0" fontId="20" fillId="0" borderId="74" xfId="2" applyFont="1" applyBorder="1" applyAlignment="1">
      <alignment horizontal="right" vertical="center"/>
    </xf>
    <xf numFmtId="186" fontId="20" fillId="0" borderId="2" xfId="2" applyNumberFormat="1" applyFont="1" applyBorder="1" applyAlignment="1">
      <alignment horizontal="right" vertical="center"/>
    </xf>
    <xf numFmtId="0" fontId="20" fillId="0" borderId="2" xfId="2" applyFont="1" applyBorder="1" applyAlignment="1">
      <alignment horizontal="right" vertical="center"/>
    </xf>
    <xf numFmtId="0" fontId="20" fillId="3" borderId="71" xfId="2" applyFont="1" applyFill="1" applyBorder="1" applyAlignment="1">
      <alignment horizontal="right" vertical="center"/>
    </xf>
    <xf numFmtId="0" fontId="20" fillId="0" borderId="78" xfId="2" applyFont="1" applyBorder="1" applyAlignment="1">
      <alignment horizontal="right" vertical="center"/>
    </xf>
    <xf numFmtId="197" fontId="20" fillId="0" borderId="2" xfId="2" applyNumberFormat="1" applyFont="1" applyBorder="1" applyAlignment="1">
      <alignment horizontal="center" vertical="center"/>
    </xf>
    <xf numFmtId="0" fontId="20" fillId="0" borderId="2" xfId="2" applyFont="1" applyBorder="1" applyAlignment="1">
      <alignment horizontal="center" vertical="center" wrapText="1"/>
    </xf>
    <xf numFmtId="0" fontId="35" fillId="0" borderId="0" xfId="15">
      <alignment vertical="center"/>
    </xf>
    <xf numFmtId="0" fontId="20" fillId="0" borderId="2" xfId="2" applyFont="1" applyBorder="1">
      <alignment vertical="center"/>
    </xf>
    <xf numFmtId="186" fontId="20" fillId="0" borderId="2" xfId="2" applyNumberFormat="1" applyFont="1" applyBorder="1">
      <alignment vertical="center"/>
    </xf>
    <xf numFmtId="0" fontId="20" fillId="0" borderId="41" xfId="2" applyFont="1" applyBorder="1" applyAlignment="1">
      <alignment vertical="center" wrapText="1"/>
    </xf>
    <xf numFmtId="0" fontId="80" fillId="0" borderId="0" xfId="15" applyFont="1">
      <alignment vertical="center"/>
    </xf>
    <xf numFmtId="0" fontId="20" fillId="0" borderId="71" xfId="2" applyFont="1" applyBorder="1" applyAlignment="1">
      <alignment vertical="center" wrapText="1"/>
    </xf>
    <xf numFmtId="186" fontId="20" fillId="0" borderId="72" xfId="2" applyNumberFormat="1" applyFont="1" applyBorder="1">
      <alignment vertical="center"/>
    </xf>
    <xf numFmtId="0" fontId="20" fillId="0" borderId="0" xfId="2" applyFont="1" applyAlignment="1">
      <alignment horizontal="left" vertical="center"/>
    </xf>
    <xf numFmtId="0" fontId="137" fillId="0" borderId="0" xfId="2" applyFont="1">
      <alignment vertical="center"/>
    </xf>
    <xf numFmtId="0" fontId="20" fillId="0" borderId="76" xfId="16" applyFont="1" applyBorder="1" applyAlignment="1">
      <alignment horizontal="center" vertical="center"/>
    </xf>
    <xf numFmtId="0" fontId="20" fillId="0" borderId="2" xfId="16" applyFont="1" applyBorder="1" applyAlignment="1">
      <alignment horizontal="center" vertical="center"/>
    </xf>
    <xf numFmtId="0" fontId="20" fillId="0" borderId="2" xfId="2" applyFont="1" applyBorder="1" applyAlignment="1">
      <alignment horizontal="center" vertical="center"/>
    </xf>
    <xf numFmtId="0" fontId="20" fillId="15" borderId="2" xfId="16" applyFont="1" applyFill="1" applyBorder="1" applyAlignment="1">
      <alignment horizontal="center" vertical="center"/>
    </xf>
    <xf numFmtId="0" fontId="138" fillId="0" borderId="0" xfId="16" applyFont="1" applyAlignment="1">
      <alignment horizontal="center" vertical="center"/>
    </xf>
    <xf numFmtId="0" fontId="14" fillId="0" borderId="0" xfId="16" applyFont="1" applyAlignment="1">
      <alignment horizontal="center" vertical="center"/>
    </xf>
    <xf numFmtId="0" fontId="139" fillId="0" borderId="0" xfId="2" applyFont="1" applyAlignment="1">
      <alignment horizontal="center" vertical="center"/>
    </xf>
    <xf numFmtId="0" fontId="139" fillId="0" borderId="0" xfId="16" applyFont="1" applyAlignment="1">
      <alignment horizontal="center" vertical="center"/>
    </xf>
    <xf numFmtId="0" fontId="139" fillId="0" borderId="0" xfId="2" applyFont="1">
      <alignment vertical="center"/>
    </xf>
    <xf numFmtId="0" fontId="138" fillId="0" borderId="0" xfId="2" applyFont="1">
      <alignment vertical="center"/>
    </xf>
    <xf numFmtId="0" fontId="138" fillId="0" borderId="0" xfId="2" applyFont="1" applyAlignment="1">
      <alignment horizontal="center" vertical="center"/>
    </xf>
    <xf numFmtId="0" fontId="20" fillId="0" borderId="0" xfId="2" applyFont="1" applyAlignment="1">
      <alignment vertical="center" textRotation="255" shrinkToFit="1"/>
    </xf>
    <xf numFmtId="0" fontId="20" fillId="0" borderId="2" xfId="2" applyFont="1" applyBorder="1" applyAlignment="1">
      <alignment vertical="center" textRotation="255" shrinkToFit="1"/>
    </xf>
    <xf numFmtId="0" fontId="20" fillId="0" borderId="76" xfId="2" applyFont="1" applyBorder="1" applyAlignment="1">
      <alignment horizontal="left" vertical="center"/>
    </xf>
    <xf numFmtId="0" fontId="20" fillId="0" borderId="73" xfId="2" applyFont="1" applyBorder="1" applyAlignment="1">
      <alignment horizontal="left" vertical="center"/>
    </xf>
    <xf numFmtId="0" fontId="20" fillId="0" borderId="74" xfId="2" applyFont="1" applyBorder="1" applyAlignment="1">
      <alignment horizontal="left" vertical="center"/>
    </xf>
    <xf numFmtId="186" fontId="20" fillId="0" borderId="2" xfId="2" applyNumberFormat="1" applyFont="1" applyBorder="1" applyAlignment="1">
      <alignment horizontal="center" vertical="center"/>
    </xf>
    <xf numFmtId="0" fontId="95" fillId="0" borderId="0" xfId="15" applyFont="1">
      <alignment vertical="center"/>
    </xf>
    <xf numFmtId="0" fontId="131" fillId="16" borderId="2" xfId="0" applyFont="1" applyFill="1" applyBorder="1" applyAlignment="1">
      <alignment vertical="center"/>
    </xf>
    <xf numFmtId="0" fontId="7" fillId="16" borderId="2" xfId="1" applyFont="1" applyFill="1" applyBorder="1" applyAlignment="1">
      <alignment horizontal="center" vertical="center"/>
    </xf>
    <xf numFmtId="0" fontId="13" fillId="0" borderId="31" xfId="2" applyFont="1" applyBorder="1" applyAlignment="1">
      <alignment horizontal="center" vertical="center"/>
    </xf>
    <xf numFmtId="0" fontId="13" fillId="0" borderId="10" xfId="2" applyFont="1" applyBorder="1" applyAlignment="1">
      <alignment horizontal="center" vertical="center"/>
    </xf>
    <xf numFmtId="0" fontId="13" fillId="0" borderId="30" xfId="2" applyFont="1" applyBorder="1" applyAlignment="1">
      <alignment horizontal="center" vertical="center"/>
    </xf>
    <xf numFmtId="0" fontId="13" fillId="0" borderId="32" xfId="2" applyFont="1" applyBorder="1" applyAlignment="1">
      <alignment horizontal="center" vertical="center"/>
    </xf>
    <xf numFmtId="0" fontId="21" fillId="4" borderId="0" xfId="1" applyFont="1" applyFill="1" applyAlignment="1">
      <alignment horizontal="center" vertical="center"/>
    </xf>
    <xf numFmtId="49" fontId="9" fillId="0" borderId="0" xfId="1" applyNumberFormat="1" applyFont="1">
      <alignment vertical="center"/>
    </xf>
    <xf numFmtId="49" fontId="9" fillId="0" borderId="28" xfId="1" applyNumberFormat="1" applyFont="1" applyBorder="1">
      <alignment vertical="center"/>
    </xf>
    <xf numFmtId="0" fontId="14" fillId="0" borderId="20" xfId="2" applyFont="1" applyBorder="1" applyAlignment="1">
      <alignment horizontal="distributed" vertical="center" wrapText="1" shrinkToFit="1"/>
    </xf>
    <xf numFmtId="0" fontId="14" fillId="0" borderId="21" xfId="2" applyFont="1" applyBorder="1" applyAlignment="1">
      <alignment horizontal="distributed" vertical="center" shrinkToFit="1"/>
    </xf>
    <xf numFmtId="0" fontId="14" fillId="0" borderId="22" xfId="2" applyFont="1" applyBorder="1" applyAlignment="1">
      <alignment horizontal="distributed" vertical="center" shrinkToFit="1"/>
    </xf>
    <xf numFmtId="0" fontId="14" fillId="0" borderId="25" xfId="2" applyFont="1" applyBorder="1" applyAlignment="1">
      <alignment horizontal="distributed" vertical="center" shrinkToFit="1"/>
    </xf>
    <xf numFmtId="0" fontId="14" fillId="0" borderId="0" xfId="2" applyFont="1" applyAlignment="1">
      <alignment horizontal="distributed" vertical="center" shrinkToFit="1"/>
    </xf>
    <xf numFmtId="0" fontId="14" fillId="0" borderId="26" xfId="2" applyFont="1" applyBorder="1" applyAlignment="1">
      <alignment horizontal="distributed" vertical="center" shrinkToFit="1"/>
    </xf>
    <xf numFmtId="0" fontId="14" fillId="0" borderId="29" xfId="2" applyFont="1" applyBorder="1" applyAlignment="1">
      <alignment horizontal="distributed" vertical="center" shrinkToFit="1"/>
    </xf>
    <xf numFmtId="0" fontId="14" fillId="0" borderId="10" xfId="2" applyFont="1" applyBorder="1" applyAlignment="1">
      <alignment horizontal="distributed" vertical="center" shrinkToFit="1"/>
    </xf>
    <xf numFmtId="0" fontId="14" fillId="0" borderId="30" xfId="2" applyFont="1" applyBorder="1" applyAlignment="1">
      <alignment horizontal="distributed" vertical="center" shrinkToFit="1"/>
    </xf>
    <xf numFmtId="0" fontId="13" fillId="0" borderId="23" xfId="2" applyFont="1" applyBorder="1" applyAlignment="1">
      <alignment horizontal="center" vertical="center" wrapText="1"/>
    </xf>
    <xf numFmtId="0" fontId="13" fillId="0" borderId="21" xfId="2" applyFont="1" applyBorder="1" applyAlignment="1">
      <alignment horizontal="center" vertical="center" wrapText="1"/>
    </xf>
    <xf numFmtId="0" fontId="13" fillId="0" borderId="22" xfId="2" applyFont="1" applyBorder="1" applyAlignment="1">
      <alignment horizontal="center" vertical="center" wrapText="1"/>
    </xf>
    <xf numFmtId="0" fontId="13" fillId="0" borderId="23" xfId="2" applyFont="1" applyBorder="1" applyAlignment="1">
      <alignment horizontal="center" vertical="center"/>
    </xf>
    <xf numFmtId="0" fontId="13" fillId="0" borderId="21" xfId="2" applyFont="1" applyBorder="1" applyAlignment="1">
      <alignment horizontal="center" vertical="center"/>
    </xf>
    <xf numFmtId="0" fontId="13" fillId="0" borderId="24" xfId="2" applyFont="1" applyBorder="1" applyAlignment="1">
      <alignment horizontal="center" vertical="center"/>
    </xf>
    <xf numFmtId="0" fontId="13" fillId="4" borderId="27" xfId="2" applyFont="1" applyFill="1" applyBorder="1" applyAlignment="1">
      <alignment horizontal="center" vertical="center" wrapText="1"/>
    </xf>
    <xf numFmtId="0" fontId="13" fillId="4" borderId="0" xfId="2" applyFont="1" applyFill="1" applyAlignment="1">
      <alignment horizontal="center" vertical="center" wrapText="1"/>
    </xf>
    <xf numFmtId="0" fontId="13" fillId="4" borderId="26" xfId="2" applyFont="1" applyFill="1" applyBorder="1" applyAlignment="1">
      <alignment horizontal="center" vertical="center" wrapText="1"/>
    </xf>
    <xf numFmtId="0" fontId="13" fillId="0" borderId="27" xfId="2" applyFont="1" applyBorder="1" applyAlignment="1">
      <alignment horizontal="center" vertical="center"/>
    </xf>
    <xf numFmtId="0" fontId="13" fillId="0" borderId="0" xfId="2" applyFont="1" applyAlignment="1">
      <alignment horizontal="left" vertical="center"/>
    </xf>
    <xf numFmtId="0" fontId="13" fillId="0" borderId="26" xfId="2" applyFont="1" applyBorder="1" applyAlignment="1">
      <alignment horizontal="center" vertical="center"/>
    </xf>
    <xf numFmtId="0" fontId="9" fillId="0" borderId="27" xfId="1" applyFont="1" applyBorder="1" applyAlignment="1">
      <alignment horizontal="center" vertical="center"/>
    </xf>
    <xf numFmtId="0" fontId="13" fillId="0" borderId="0" xfId="1" applyFont="1" applyAlignment="1">
      <alignment horizontal="center" vertical="center"/>
    </xf>
    <xf numFmtId="0" fontId="13" fillId="0" borderId="27" xfId="1" applyFont="1" applyBorder="1" applyAlignment="1">
      <alignment horizontal="center" vertical="center"/>
    </xf>
    <xf numFmtId="0" fontId="14" fillId="0" borderId="38" xfId="2" applyFont="1" applyBorder="1" applyAlignment="1">
      <alignment horizontal="distributed" vertical="center" shrinkToFit="1"/>
    </xf>
    <xf numFmtId="0" fontId="14" fillId="0" borderId="39" xfId="2" applyFont="1" applyBorder="1" applyAlignment="1">
      <alignment horizontal="distributed" vertical="center" shrinkToFit="1"/>
    </xf>
    <xf numFmtId="0" fontId="14" fillId="0" borderId="40" xfId="2" applyFont="1" applyBorder="1" applyAlignment="1">
      <alignment horizontal="distributed" vertical="center" shrinkToFit="1"/>
    </xf>
    <xf numFmtId="0" fontId="13" fillId="0" borderId="41" xfId="2" applyFont="1" applyBorder="1" applyAlignment="1">
      <alignment horizontal="center" vertical="center"/>
    </xf>
    <xf numFmtId="0" fontId="13" fillId="0" borderId="39" xfId="2" applyFont="1" applyBorder="1" applyAlignment="1">
      <alignment horizontal="center" vertical="center"/>
    </xf>
    <xf numFmtId="0" fontId="13" fillId="0" borderId="40" xfId="2" applyFont="1" applyBorder="1" applyAlignment="1">
      <alignment horizontal="center" vertical="center"/>
    </xf>
    <xf numFmtId="0" fontId="13" fillId="0" borderId="42" xfId="2" applyFont="1" applyBorder="1" applyAlignment="1">
      <alignment horizontal="center" vertical="center"/>
    </xf>
    <xf numFmtId="0" fontId="25" fillId="0" borderId="23" xfId="2" applyFont="1" applyBorder="1" applyAlignment="1">
      <alignment horizontal="distributed" vertical="center" shrinkToFit="1"/>
    </xf>
    <xf numFmtId="0" fontId="25" fillId="0" borderId="21" xfId="2" applyFont="1" applyBorder="1" applyAlignment="1">
      <alignment horizontal="distributed" vertical="center" shrinkToFit="1"/>
    </xf>
    <xf numFmtId="0" fontId="25" fillId="0" borderId="22" xfId="2" applyFont="1" applyBorder="1" applyAlignment="1">
      <alignment horizontal="distributed" vertical="center" shrinkToFit="1"/>
    </xf>
    <xf numFmtId="0" fontId="25" fillId="0" borderId="27" xfId="2" applyFont="1" applyBorder="1" applyAlignment="1">
      <alignment horizontal="distributed" vertical="center" shrinkToFit="1"/>
    </xf>
    <xf numFmtId="0" fontId="25" fillId="0" borderId="0" xfId="2" applyFont="1" applyAlignment="1">
      <alignment horizontal="distributed" vertical="center" shrinkToFit="1"/>
    </xf>
    <xf numFmtId="0" fontId="25" fillId="0" borderId="26" xfId="2" applyFont="1" applyBorder="1" applyAlignment="1">
      <alignment horizontal="distributed" vertical="center" shrinkToFit="1"/>
    </xf>
    <xf numFmtId="0" fontId="25" fillId="0" borderId="41" xfId="2" applyFont="1" applyBorder="1" applyAlignment="1">
      <alignment horizontal="distributed" vertical="center" shrinkToFit="1"/>
    </xf>
    <xf numFmtId="0" fontId="25" fillId="0" borderId="39" xfId="2" applyFont="1" applyBorder="1" applyAlignment="1">
      <alignment horizontal="distributed" vertical="center" shrinkToFit="1"/>
    </xf>
    <xf numFmtId="0" fontId="25" fillId="0" borderId="40" xfId="2" applyFont="1" applyBorder="1" applyAlignment="1">
      <alignment horizontal="distributed" vertical="center" shrinkToFit="1"/>
    </xf>
    <xf numFmtId="0" fontId="13" fillId="0" borderId="0" xfId="2" applyFont="1" applyAlignment="1">
      <alignment horizontal="center" vertical="center"/>
    </xf>
    <xf numFmtId="0" fontId="14" fillId="0" borderId="23" xfId="2" applyFont="1" applyBorder="1" applyAlignment="1">
      <alignment horizontal="distributed" vertical="center" shrinkToFit="1"/>
    </xf>
    <xf numFmtId="0" fontId="14" fillId="0" borderId="27" xfId="2" applyFont="1" applyBorder="1" applyAlignment="1">
      <alignment horizontal="distributed" vertical="center" shrinkToFit="1"/>
    </xf>
    <xf numFmtId="0" fontId="14" fillId="0" borderId="41" xfId="2" applyFont="1" applyBorder="1" applyAlignment="1">
      <alignment horizontal="distributed" vertical="center" shrinkToFit="1"/>
    </xf>
    <xf numFmtId="0" fontId="13" fillId="0" borderId="44" xfId="2" applyFont="1" applyBorder="1" applyAlignment="1">
      <alignment horizontal="center" vertical="distributed" textRotation="255" indent="2" shrinkToFit="1"/>
    </xf>
    <xf numFmtId="0" fontId="13" fillId="0" borderId="45" xfId="2" applyFont="1" applyBorder="1" applyAlignment="1">
      <alignment horizontal="center" vertical="distributed" textRotation="255" indent="2" shrinkToFit="1"/>
    </xf>
    <xf numFmtId="0" fontId="14" fillId="0" borderId="33" xfId="2" applyFont="1" applyBorder="1" applyAlignment="1">
      <alignment horizontal="distributed" vertical="center" wrapText="1"/>
    </xf>
    <xf numFmtId="0" fontId="14" fillId="0" borderId="34" xfId="2" applyFont="1" applyBorder="1" applyAlignment="1">
      <alignment horizontal="distributed" vertical="center" wrapText="1"/>
    </xf>
    <xf numFmtId="0" fontId="14" fillId="0" borderId="35" xfId="2" applyFont="1" applyBorder="1" applyAlignment="1">
      <alignment horizontal="distributed" vertical="center" wrapText="1"/>
    </xf>
    <xf numFmtId="0" fontId="14" fillId="0" borderId="38" xfId="2" applyFont="1" applyBorder="1" applyAlignment="1">
      <alignment horizontal="distributed" vertical="center" wrapText="1"/>
    </xf>
    <xf numFmtId="0" fontId="14" fillId="0" borderId="39" xfId="2" applyFont="1" applyBorder="1" applyAlignment="1">
      <alignment horizontal="distributed" vertical="center" wrapText="1"/>
    </xf>
    <xf numFmtId="0" fontId="14" fillId="0" borderId="40" xfId="2" applyFont="1" applyBorder="1" applyAlignment="1">
      <alignment horizontal="distributed" vertical="center" wrapText="1"/>
    </xf>
    <xf numFmtId="0" fontId="13" fillId="0" borderId="36" xfId="2" applyFont="1" applyBorder="1" applyAlignment="1">
      <alignment horizontal="center" vertical="center" wrapText="1"/>
    </xf>
    <xf numFmtId="0" fontId="13" fillId="0" borderId="34" xfId="2" applyFont="1" applyBorder="1" applyAlignment="1">
      <alignment horizontal="center" vertical="center" wrapText="1"/>
    </xf>
    <xf numFmtId="0" fontId="13" fillId="0" borderId="41" xfId="2" applyFont="1" applyBorder="1" applyAlignment="1">
      <alignment horizontal="center" vertical="center" wrapText="1"/>
    </xf>
    <xf numFmtId="0" fontId="13" fillId="0" borderId="39" xfId="2" applyFont="1" applyBorder="1" applyAlignment="1">
      <alignment horizontal="center" vertical="center" wrapText="1"/>
    </xf>
    <xf numFmtId="0" fontId="13" fillId="0" borderId="34" xfId="2" applyFont="1" applyBorder="1" applyAlignment="1">
      <alignment horizontal="center" vertical="center"/>
    </xf>
    <xf numFmtId="0" fontId="13" fillId="0" borderId="35" xfId="2" applyFont="1" applyBorder="1" applyAlignment="1">
      <alignment horizontal="center" vertical="center"/>
    </xf>
    <xf numFmtId="0" fontId="13" fillId="0" borderId="37" xfId="2" applyFont="1" applyBorder="1" applyAlignment="1">
      <alignment horizontal="center" vertical="center"/>
    </xf>
    <xf numFmtId="0" fontId="13" fillId="0" borderId="43" xfId="2" applyFont="1" applyBorder="1" applyAlignment="1">
      <alignment horizontal="center" vertical="center" textRotation="255" shrinkToFit="1"/>
    </xf>
    <xf numFmtId="0" fontId="13" fillId="0" borderId="44" xfId="2" applyFont="1" applyBorder="1" applyAlignment="1">
      <alignment horizontal="center" vertical="center" textRotation="255" shrinkToFit="1"/>
    </xf>
    <xf numFmtId="0" fontId="13" fillId="0" borderId="45" xfId="2" applyFont="1" applyBorder="1" applyAlignment="1">
      <alignment horizontal="center" vertical="center" textRotation="255" shrinkToFit="1"/>
    </xf>
    <xf numFmtId="0" fontId="13" fillId="0" borderId="0" xfId="2" applyFont="1" applyAlignment="1">
      <alignment horizontal="distributed" vertical="center"/>
    </xf>
    <xf numFmtId="0" fontId="20" fillId="0" borderId="20" xfId="1" applyFont="1" applyBorder="1" applyAlignment="1">
      <alignment horizontal="distributed" vertical="center" wrapText="1"/>
    </xf>
    <xf numFmtId="0" fontId="20" fillId="0" borderId="21" xfId="1" applyFont="1" applyBorder="1" applyAlignment="1">
      <alignment horizontal="distributed" vertical="center" wrapText="1"/>
    </xf>
    <xf numFmtId="0" fontId="20" fillId="0" borderId="22" xfId="1" applyFont="1" applyBorder="1" applyAlignment="1">
      <alignment horizontal="distributed" vertical="center" wrapText="1"/>
    </xf>
    <xf numFmtId="0" fontId="20" fillId="0" borderId="25" xfId="1" applyFont="1" applyBorder="1" applyAlignment="1">
      <alignment horizontal="distributed" vertical="center" wrapText="1"/>
    </xf>
    <xf numFmtId="0" fontId="20" fillId="0" borderId="0" xfId="1" applyFont="1" applyAlignment="1">
      <alignment horizontal="distributed" vertical="center" wrapText="1"/>
    </xf>
    <xf numFmtId="0" fontId="20" fillId="0" borderId="26" xfId="1" applyFont="1" applyBorder="1" applyAlignment="1">
      <alignment horizontal="distributed" vertical="center" wrapText="1"/>
    </xf>
    <xf numFmtId="0" fontId="20" fillId="0" borderId="29" xfId="1" applyFont="1" applyBorder="1" applyAlignment="1">
      <alignment horizontal="distributed" vertical="center" wrapText="1"/>
    </xf>
    <xf numFmtId="0" fontId="20" fillId="0" borderId="10" xfId="1" applyFont="1" applyBorder="1" applyAlignment="1">
      <alignment horizontal="distributed" vertical="center" wrapText="1"/>
    </xf>
    <xf numFmtId="0" fontId="20" fillId="0" borderId="30" xfId="1" applyFont="1" applyBorder="1" applyAlignment="1">
      <alignment horizontal="distributed" vertical="center" wrapText="1"/>
    </xf>
    <xf numFmtId="0" fontId="20" fillId="0" borderId="23" xfId="1" applyFont="1" applyBorder="1" applyAlignment="1">
      <alignment horizontal="distributed" vertical="center"/>
    </xf>
    <xf numFmtId="0" fontId="20" fillId="0" borderId="21" xfId="1" applyFont="1" applyBorder="1" applyAlignment="1">
      <alignment horizontal="distributed" vertical="center"/>
    </xf>
    <xf numFmtId="49" fontId="17" fillId="0" borderId="21" xfId="1" applyNumberFormat="1" applyFont="1" applyBorder="1" applyAlignment="1">
      <alignment horizontal="center" vertical="center" shrinkToFit="1"/>
    </xf>
    <xf numFmtId="0" fontId="22" fillId="0" borderId="21" xfId="1" applyFont="1" applyBorder="1">
      <alignment vertical="center"/>
    </xf>
    <xf numFmtId="0" fontId="1" fillId="0" borderId="21" xfId="1" applyBorder="1">
      <alignment vertical="center"/>
    </xf>
    <xf numFmtId="0" fontId="1" fillId="0" borderId="24" xfId="1" applyBorder="1">
      <alignment vertical="center"/>
    </xf>
    <xf numFmtId="0" fontId="1" fillId="0" borderId="0" xfId="1">
      <alignment vertical="center"/>
    </xf>
    <xf numFmtId="0" fontId="1" fillId="0" borderId="28" xfId="1" applyBorder="1">
      <alignment vertical="center"/>
    </xf>
    <xf numFmtId="0" fontId="11" fillId="0" borderId="27" xfId="1" applyFont="1" applyBorder="1" applyAlignment="1">
      <alignment horizontal="left" vertical="center"/>
    </xf>
    <xf numFmtId="0" fontId="11" fillId="0" borderId="0" xfId="1" applyFont="1" applyAlignment="1">
      <alignment horizontal="left" vertical="center"/>
    </xf>
    <xf numFmtId="0" fontId="11" fillId="0" borderId="0" xfId="1" applyFont="1" applyAlignment="1">
      <alignment horizontal="center" vertical="center"/>
    </xf>
    <xf numFmtId="49" fontId="19" fillId="0" borderId="8" xfId="2" applyNumberFormat="1" applyFont="1" applyBorder="1" applyAlignment="1">
      <alignment horizontal="center" vertical="top" wrapText="1"/>
    </xf>
    <xf numFmtId="49" fontId="19" fillId="0" borderId="9" xfId="2" applyNumberFormat="1" applyFont="1" applyBorder="1" applyAlignment="1">
      <alignment horizontal="center" vertical="top" wrapText="1"/>
    </xf>
    <xf numFmtId="0" fontId="9" fillId="0" borderId="10" xfId="2" applyFont="1" applyBorder="1" applyAlignment="1">
      <alignment horizontal="left" vertical="top" wrapText="1"/>
    </xf>
    <xf numFmtId="0" fontId="20" fillId="0" borderId="11" xfId="1" applyFont="1" applyBorder="1" applyAlignment="1">
      <alignment horizontal="distributed" vertical="center" wrapText="1"/>
    </xf>
    <xf numFmtId="0" fontId="20" fillId="0" borderId="12" xfId="1" applyFont="1" applyBorder="1" applyAlignment="1">
      <alignment horizontal="distributed" vertical="center"/>
    </xf>
    <xf numFmtId="0" fontId="20" fillId="0" borderId="16" xfId="1" applyFont="1" applyBorder="1" applyAlignment="1">
      <alignment horizontal="distributed" vertical="center"/>
    </xf>
    <xf numFmtId="0" fontId="20" fillId="0" borderId="2" xfId="1" applyFont="1" applyBorder="1" applyAlignment="1">
      <alignment horizontal="distributed" vertical="center"/>
    </xf>
    <xf numFmtId="0" fontId="17" fillId="0" borderId="14" xfId="1" applyFont="1" applyBorder="1">
      <alignment vertical="center"/>
    </xf>
    <xf numFmtId="0" fontId="17" fillId="0" borderId="15" xfId="1" applyFont="1" applyBorder="1">
      <alignment vertical="center"/>
    </xf>
    <xf numFmtId="0" fontId="21" fillId="0" borderId="17" xfId="1" applyFont="1" applyBorder="1" applyAlignment="1">
      <alignment horizontal="left" vertical="center" wrapText="1" indent="3"/>
    </xf>
    <xf numFmtId="0" fontId="21" fillId="0" borderId="18" xfId="1" applyFont="1" applyBorder="1" applyAlignment="1">
      <alignment horizontal="left" vertical="center" wrapText="1" indent="3"/>
    </xf>
    <xf numFmtId="0" fontId="21" fillId="0" borderId="19" xfId="1" applyFont="1" applyBorder="1" applyAlignment="1">
      <alignment horizontal="left" vertical="center" wrapText="1" indent="3"/>
    </xf>
    <xf numFmtId="0" fontId="9" fillId="0" borderId="0" xfId="2" applyFont="1" applyAlignment="1">
      <alignment horizontal="left" vertical="top" wrapText="1"/>
    </xf>
    <xf numFmtId="0" fontId="9" fillId="0" borderId="4" xfId="2" applyFont="1" applyBorder="1" applyAlignment="1">
      <alignment horizontal="center" vertical="center" wrapText="1"/>
    </xf>
    <xf numFmtId="0" fontId="9" fillId="0" borderId="5" xfId="2" applyFont="1" applyBorder="1" applyAlignment="1">
      <alignment horizontal="center" vertical="center" wrapText="1"/>
    </xf>
    <xf numFmtId="0" fontId="9" fillId="0" borderId="6" xfId="2" applyFont="1" applyBorder="1" applyAlignment="1">
      <alignment horizontal="center" vertical="center" wrapText="1"/>
    </xf>
    <xf numFmtId="49" fontId="18" fillId="0" borderId="7" xfId="2" applyNumberFormat="1" applyFont="1" applyBorder="1" applyAlignment="1">
      <alignment horizontal="center" vertical="top" wrapText="1"/>
    </xf>
    <xf numFmtId="49" fontId="18" fillId="0" borderId="8" xfId="2" applyNumberFormat="1" applyFont="1" applyBorder="1" applyAlignment="1">
      <alignment horizontal="center" vertical="top" wrapText="1"/>
    </xf>
    <xf numFmtId="0" fontId="15" fillId="0" borderId="0" xfId="1" applyFont="1" applyAlignment="1">
      <alignment horizontal="distributed" vertical="center"/>
    </xf>
    <xf numFmtId="0" fontId="16" fillId="0" borderId="0" xfId="1" applyFont="1" applyAlignment="1">
      <alignment horizontal="center" vertical="center"/>
    </xf>
    <xf numFmtId="0" fontId="17" fillId="0" borderId="0" xfId="1" applyFont="1" applyAlignment="1">
      <alignment vertical="center" wrapText="1"/>
    </xf>
    <xf numFmtId="0" fontId="16" fillId="0" borderId="0" xfId="1" applyFont="1" applyAlignment="1">
      <alignment horizontal="left" vertical="center" wrapText="1"/>
    </xf>
    <xf numFmtId="0" fontId="11" fillId="0" borderId="0" xfId="2" applyFont="1" applyAlignment="1">
      <alignment horizontal="center" vertical="center"/>
    </xf>
    <xf numFmtId="0" fontId="9" fillId="0" borderId="0" xfId="1" applyFont="1" applyAlignment="1">
      <alignment horizontal="left" vertical="center" wrapText="1"/>
    </xf>
    <xf numFmtId="0" fontId="12" fillId="4" borderId="0" xfId="1" applyFont="1" applyFill="1" applyAlignment="1">
      <alignment horizontal="center" vertical="center"/>
    </xf>
    <xf numFmtId="49" fontId="12" fillId="4" borderId="0" xfId="1" applyNumberFormat="1" applyFont="1" applyFill="1" applyAlignment="1">
      <alignment horizontal="center" vertical="center"/>
    </xf>
    <xf numFmtId="0" fontId="14" fillId="0" borderId="0" xfId="1" applyFont="1" applyAlignment="1">
      <alignment horizontal="center" vertical="center"/>
    </xf>
    <xf numFmtId="0" fontId="15" fillId="0" borderId="0" xfId="1" applyFont="1" applyAlignment="1">
      <alignment horizontal="distributed" vertical="center" wrapText="1"/>
    </xf>
    <xf numFmtId="0" fontId="32" fillId="13" borderId="116" xfId="4" applyFont="1" applyFill="1" applyBorder="1" applyAlignment="1">
      <alignment horizontal="center" vertical="center" wrapText="1"/>
    </xf>
    <xf numFmtId="0" fontId="80" fillId="13" borderId="246" xfId="5" applyFont="1" applyFill="1" applyBorder="1" applyAlignment="1">
      <alignment horizontal="center" vertical="center" wrapText="1"/>
    </xf>
    <xf numFmtId="0" fontId="13" fillId="2" borderId="54" xfId="4" applyFont="1" applyFill="1" applyBorder="1" applyAlignment="1">
      <alignment horizontal="center" vertical="center" shrinkToFit="1"/>
    </xf>
    <xf numFmtId="0" fontId="13" fillId="2" borderId="55" xfId="4" applyFont="1" applyFill="1" applyBorder="1" applyAlignment="1">
      <alignment horizontal="center" vertical="center" shrinkToFit="1"/>
    </xf>
    <xf numFmtId="0" fontId="13" fillId="2" borderId="56" xfId="4" applyFont="1" applyFill="1" applyBorder="1" applyAlignment="1">
      <alignment horizontal="center" vertical="center" shrinkToFit="1"/>
    </xf>
    <xf numFmtId="0" fontId="13" fillId="2" borderId="57" xfId="2" applyFont="1" applyFill="1" applyBorder="1" applyAlignment="1">
      <alignment horizontal="left" vertical="center" shrinkToFit="1"/>
    </xf>
    <xf numFmtId="0" fontId="13" fillId="2" borderId="58" xfId="2" applyFont="1" applyFill="1" applyBorder="1" applyAlignment="1">
      <alignment horizontal="left" vertical="center" shrinkToFit="1"/>
    </xf>
    <xf numFmtId="0" fontId="13" fillId="2" borderId="59" xfId="2" applyFont="1" applyFill="1" applyBorder="1" applyAlignment="1">
      <alignment horizontal="left" vertical="center" shrinkToFit="1"/>
    </xf>
    <xf numFmtId="0" fontId="13" fillId="2" borderId="60" xfId="4" applyFont="1" applyFill="1" applyBorder="1" applyAlignment="1">
      <alignment horizontal="center" vertical="center" shrinkToFit="1"/>
    </xf>
    <xf numFmtId="0" fontId="13" fillId="2" borderId="61" xfId="4" applyFont="1" applyFill="1" applyBorder="1" applyAlignment="1">
      <alignment horizontal="center" vertical="center" shrinkToFit="1"/>
    </xf>
    <xf numFmtId="0" fontId="13" fillId="2" borderId="62" xfId="4" applyFont="1" applyFill="1" applyBorder="1" applyAlignment="1">
      <alignment horizontal="center" vertical="center" shrinkToFit="1"/>
    </xf>
    <xf numFmtId="0" fontId="13" fillId="2" borderId="60" xfId="3" applyFont="1" applyFill="1" applyBorder="1" applyAlignment="1">
      <alignment horizontal="center" vertical="center" shrinkToFit="1"/>
    </xf>
    <xf numFmtId="0" fontId="13" fillId="2" borderId="61" xfId="3" applyFont="1" applyFill="1" applyBorder="1" applyAlignment="1">
      <alignment horizontal="center" vertical="center" shrinkToFit="1"/>
    </xf>
    <xf numFmtId="0" fontId="13" fillId="2" borderId="62" xfId="3" applyFont="1" applyFill="1" applyBorder="1" applyAlignment="1">
      <alignment horizontal="center" vertical="center" shrinkToFit="1"/>
    </xf>
    <xf numFmtId="0" fontId="13" fillId="2" borderId="63" xfId="4" applyFont="1" applyFill="1" applyBorder="1" applyAlignment="1">
      <alignment horizontal="left" vertical="center" shrinkToFit="1"/>
    </xf>
    <xf numFmtId="0" fontId="13" fillId="2" borderId="58" xfId="4" applyFont="1" applyFill="1" applyBorder="1" applyAlignment="1">
      <alignment horizontal="left" vertical="center" shrinkToFit="1"/>
    </xf>
    <xf numFmtId="0" fontId="13" fillId="2" borderId="59" xfId="4" applyFont="1" applyFill="1" applyBorder="1" applyAlignment="1">
      <alignment horizontal="left" vertical="center" shrinkToFit="1"/>
    </xf>
    <xf numFmtId="0" fontId="13" fillId="2" borderId="63" xfId="4" applyFont="1" applyFill="1" applyBorder="1" applyAlignment="1">
      <alignment horizontal="left" vertical="center" wrapText="1"/>
    </xf>
    <xf numFmtId="0" fontId="13" fillId="2" borderId="58" xfId="3" applyFont="1" applyFill="1" applyBorder="1" applyAlignment="1">
      <alignment horizontal="left" vertical="center"/>
    </xf>
    <xf numFmtId="0" fontId="13" fillId="2" borderId="59" xfId="3" applyFont="1" applyFill="1" applyBorder="1" applyAlignment="1">
      <alignment horizontal="left" vertical="center"/>
    </xf>
    <xf numFmtId="0" fontId="13" fillId="2" borderId="63" xfId="4" applyFont="1" applyFill="1" applyBorder="1" applyAlignment="1">
      <alignment horizontal="center" vertical="center" shrinkToFit="1"/>
    </xf>
    <xf numFmtId="0" fontId="13" fillId="2" borderId="58" xfId="4" applyFont="1" applyFill="1" applyBorder="1" applyAlignment="1">
      <alignment horizontal="center" vertical="center" shrinkToFit="1"/>
    </xf>
    <xf numFmtId="0" fontId="13" fillId="2" borderId="64" xfId="4" applyFont="1" applyFill="1" applyBorder="1" applyAlignment="1">
      <alignment horizontal="center" vertical="center" shrinkToFit="1"/>
    </xf>
    <xf numFmtId="0" fontId="31" fillId="2" borderId="0" xfId="4" applyFont="1" applyFill="1" applyAlignment="1">
      <alignment horizontal="center" vertical="center"/>
    </xf>
    <xf numFmtId="0" fontId="13" fillId="2" borderId="33" xfId="4" applyFont="1" applyFill="1" applyBorder="1" applyAlignment="1">
      <alignment horizontal="center" vertical="center" shrinkToFit="1"/>
    </xf>
    <xf numFmtId="0" fontId="13" fillId="2" borderId="34" xfId="4" applyFont="1" applyFill="1" applyBorder="1" applyAlignment="1">
      <alignment horizontal="center" vertical="center" shrinkToFit="1"/>
    </xf>
    <xf numFmtId="0" fontId="13" fillId="2" borderId="35" xfId="4" applyFont="1" applyFill="1" applyBorder="1" applyAlignment="1">
      <alignment horizontal="center" vertical="center" shrinkToFit="1"/>
    </xf>
    <xf numFmtId="0" fontId="13" fillId="2" borderId="48" xfId="4" applyFont="1" applyFill="1" applyBorder="1" applyAlignment="1">
      <alignment horizontal="center" vertical="center" shrinkToFit="1"/>
    </xf>
    <xf numFmtId="0" fontId="13" fillId="2" borderId="49" xfId="4" applyFont="1" applyFill="1" applyBorder="1" applyAlignment="1">
      <alignment horizontal="center" vertical="center" shrinkToFit="1"/>
    </xf>
    <xf numFmtId="0" fontId="13" fillId="2" borderId="50" xfId="4" applyFont="1" applyFill="1" applyBorder="1" applyAlignment="1">
      <alignment horizontal="center" vertical="center" shrinkToFit="1"/>
    </xf>
    <xf numFmtId="0" fontId="13" fillId="2" borderId="36" xfId="4" applyFont="1" applyFill="1" applyBorder="1" applyAlignment="1">
      <alignment horizontal="center" vertical="center" shrinkToFit="1"/>
    </xf>
    <xf numFmtId="0" fontId="13" fillId="2" borderId="51" xfId="4" applyFont="1" applyFill="1" applyBorder="1" applyAlignment="1">
      <alignment horizontal="center" vertical="center" shrinkToFit="1"/>
    </xf>
    <xf numFmtId="0" fontId="13" fillId="2" borderId="36" xfId="4" applyFont="1" applyFill="1" applyBorder="1" applyAlignment="1">
      <alignment horizontal="center" vertical="center" wrapText="1" shrinkToFit="1"/>
    </xf>
    <xf numFmtId="0" fontId="13" fillId="2" borderId="34" xfId="3" applyFont="1" applyFill="1" applyBorder="1" applyAlignment="1">
      <alignment horizontal="center" vertical="center" shrinkToFit="1"/>
    </xf>
    <xf numFmtId="0" fontId="13" fillId="2" borderId="35" xfId="3" applyFont="1" applyFill="1" applyBorder="1" applyAlignment="1">
      <alignment horizontal="center" vertical="center" shrinkToFit="1"/>
    </xf>
    <xf numFmtId="0" fontId="13" fillId="2" borderId="51" xfId="3" applyFont="1" applyFill="1" applyBorder="1" applyAlignment="1">
      <alignment horizontal="center" vertical="center" shrinkToFit="1"/>
    </xf>
    <xf numFmtId="0" fontId="13" fillId="2" borderId="49" xfId="3" applyFont="1" applyFill="1" applyBorder="1" applyAlignment="1">
      <alignment horizontal="center" vertical="center" shrinkToFit="1"/>
    </xf>
    <xf numFmtId="0" fontId="13" fillId="2" borderId="50" xfId="3" applyFont="1" applyFill="1" applyBorder="1" applyAlignment="1">
      <alignment horizontal="center" vertical="center" shrinkToFit="1"/>
    </xf>
    <xf numFmtId="0" fontId="13" fillId="2" borderId="46" xfId="4" applyFont="1" applyFill="1" applyBorder="1" applyAlignment="1">
      <alignment horizontal="center" vertical="center" shrinkToFit="1"/>
    </xf>
    <xf numFmtId="0" fontId="13" fillId="2" borderId="47" xfId="4" applyFont="1" applyFill="1" applyBorder="1" applyAlignment="1">
      <alignment horizontal="center" vertical="center" shrinkToFit="1"/>
    </xf>
    <xf numFmtId="0" fontId="13" fillId="2" borderId="52" xfId="4" applyFont="1" applyFill="1" applyBorder="1" applyAlignment="1">
      <alignment horizontal="center" vertical="center" shrinkToFit="1"/>
    </xf>
    <xf numFmtId="0" fontId="13" fillId="2" borderId="53" xfId="4" applyFont="1" applyFill="1" applyBorder="1" applyAlignment="1">
      <alignment horizontal="center" vertical="center" shrinkToFit="1"/>
    </xf>
    <xf numFmtId="0" fontId="29" fillId="0" borderId="73" xfId="4" applyFont="1" applyBorder="1" applyAlignment="1">
      <alignment horizontal="left" vertical="center" shrinkToFit="1"/>
    </xf>
    <xf numFmtId="0" fontId="29" fillId="0" borderId="74" xfId="4" applyFont="1" applyBorder="1" applyAlignment="1">
      <alignment horizontal="left" vertical="center" shrinkToFit="1"/>
    </xf>
    <xf numFmtId="0" fontId="29" fillId="0" borderId="41" xfId="4" applyFont="1" applyBorder="1" applyAlignment="1">
      <alignment horizontal="center" vertical="center" shrinkToFit="1"/>
    </xf>
    <xf numFmtId="0" fontId="29" fillId="0" borderId="39" xfId="4" applyFont="1" applyBorder="1" applyAlignment="1">
      <alignment horizontal="center" vertical="center" shrinkToFit="1"/>
    </xf>
    <xf numFmtId="0" fontId="29" fillId="0" borderId="40" xfId="4" applyFont="1" applyBorder="1" applyAlignment="1">
      <alignment horizontal="center" vertical="center" shrinkToFit="1"/>
    </xf>
    <xf numFmtId="0" fontId="29" fillId="0" borderId="2" xfId="4" applyFont="1" applyBorder="1" applyAlignment="1">
      <alignment horizontal="left" vertical="center" shrinkToFit="1"/>
    </xf>
    <xf numFmtId="0" fontId="29" fillId="0" borderId="75" xfId="4" applyFont="1" applyBorder="1" applyAlignment="1">
      <alignment horizontal="left" vertical="center" shrinkToFit="1"/>
    </xf>
    <xf numFmtId="0" fontId="29" fillId="0" borderId="67" xfId="4" applyFont="1" applyBorder="1" applyAlignment="1">
      <alignment horizontal="left" vertical="center" shrinkToFit="1"/>
    </xf>
    <xf numFmtId="0" fontId="29" fillId="0" borderId="68" xfId="4" applyFont="1" applyBorder="1" applyAlignment="1">
      <alignment horizontal="left" vertical="center" shrinkToFit="1"/>
    </xf>
    <xf numFmtId="0" fontId="29" fillId="0" borderId="69" xfId="4" applyFont="1" applyBorder="1" applyAlignment="1">
      <alignment horizontal="left" vertical="center" shrinkToFit="1"/>
    </xf>
    <xf numFmtId="0" fontId="29" fillId="0" borderId="67" xfId="4" applyFont="1" applyBorder="1" applyAlignment="1">
      <alignment horizontal="center" vertical="center" shrinkToFit="1"/>
    </xf>
    <xf numFmtId="0" fontId="29" fillId="0" borderId="68" xfId="4" applyFont="1" applyBorder="1" applyAlignment="1">
      <alignment horizontal="center" vertical="center" shrinkToFit="1"/>
    </xf>
    <xf numFmtId="0" fontId="29" fillId="0" borderId="69" xfId="4" applyFont="1" applyBorder="1" applyAlignment="1">
      <alignment horizontal="center" vertical="center" shrinkToFit="1"/>
    </xf>
    <xf numFmtId="0" fontId="29" fillId="0" borderId="12" xfId="4" applyFont="1" applyBorder="1" applyAlignment="1">
      <alignment horizontal="left" vertical="center" shrinkToFit="1"/>
    </xf>
    <xf numFmtId="0" fontId="29" fillId="0" borderId="70" xfId="4" applyFont="1" applyBorder="1" applyAlignment="1">
      <alignment horizontal="left" vertical="center" shrinkToFit="1"/>
    </xf>
    <xf numFmtId="0" fontId="29" fillId="0" borderId="78" xfId="4" applyFont="1" applyBorder="1" applyAlignment="1">
      <alignment horizontal="left" vertical="center" shrinkToFit="1"/>
    </xf>
    <xf numFmtId="0" fontId="29" fillId="0" borderId="78" xfId="3" applyFont="1" applyBorder="1" applyAlignment="1">
      <alignment horizontal="left" vertical="center" shrinkToFit="1"/>
    </xf>
    <xf numFmtId="0" fontId="29" fillId="0" borderId="76" xfId="4" applyFont="1" applyBorder="1" applyAlignment="1">
      <alignment horizontal="left" vertical="center" shrinkToFit="1"/>
    </xf>
    <xf numFmtId="0" fontId="29" fillId="0" borderId="76" xfId="4" applyFont="1" applyBorder="1" applyAlignment="1">
      <alignment horizontal="center" vertical="center" shrinkToFit="1"/>
    </xf>
    <xf numFmtId="0" fontId="29" fillId="0" borderId="73" xfId="4" applyFont="1" applyBorder="1" applyAlignment="1">
      <alignment horizontal="center" vertical="center" shrinkToFit="1"/>
    </xf>
    <xf numFmtId="0" fontId="29" fillId="0" borderId="74" xfId="4" applyFont="1" applyBorder="1" applyAlignment="1">
      <alignment horizontal="center" vertical="center" shrinkToFit="1"/>
    </xf>
    <xf numFmtId="0" fontId="29" fillId="0" borderId="2" xfId="3" applyFont="1" applyBorder="1" applyAlignment="1">
      <alignment horizontal="left" vertical="center" shrinkToFit="1"/>
    </xf>
    <xf numFmtId="0" fontId="29" fillId="0" borderId="75" xfId="3" applyFont="1" applyBorder="1" applyAlignment="1">
      <alignment horizontal="left" vertical="center" shrinkToFit="1"/>
    </xf>
    <xf numFmtId="0" fontId="29" fillId="0" borderId="41" xfId="4" applyFont="1" applyBorder="1" applyAlignment="1">
      <alignment horizontal="center" vertical="center" wrapText="1" shrinkToFit="1"/>
    </xf>
    <xf numFmtId="0" fontId="29" fillId="0" borderId="77" xfId="4" applyFont="1" applyBorder="1" applyAlignment="1">
      <alignment horizontal="left" vertical="center" shrinkToFit="1"/>
    </xf>
    <xf numFmtId="0" fontId="29" fillId="0" borderId="66" xfId="4" applyFont="1" applyBorder="1" applyAlignment="1">
      <alignment horizontal="left" vertical="center" shrinkToFit="1"/>
    </xf>
    <xf numFmtId="0" fontId="29" fillId="0" borderId="66" xfId="3" applyFont="1" applyBorder="1" applyAlignment="1">
      <alignment horizontal="left" vertical="center" shrinkToFit="1"/>
    </xf>
    <xf numFmtId="0" fontId="29" fillId="0" borderId="72" xfId="4" applyFont="1" applyBorder="1" applyAlignment="1">
      <alignment horizontal="left" vertical="center" shrinkToFit="1"/>
    </xf>
    <xf numFmtId="0" fontId="29" fillId="0" borderId="72" xfId="3" applyFont="1" applyBorder="1" applyAlignment="1">
      <alignment horizontal="left" vertical="center" shrinkToFit="1"/>
    </xf>
    <xf numFmtId="0" fontId="29" fillId="0" borderId="41" xfId="4" applyFont="1" applyBorder="1" applyAlignment="1">
      <alignment horizontal="left" vertical="center" shrinkToFit="1"/>
    </xf>
    <xf numFmtId="0" fontId="29" fillId="0" borderId="39" xfId="4" applyFont="1" applyBorder="1" applyAlignment="1">
      <alignment horizontal="left" vertical="center" shrinkToFit="1"/>
    </xf>
    <xf numFmtId="0" fontId="29" fillId="0" borderId="40" xfId="4" applyFont="1" applyBorder="1" applyAlignment="1">
      <alignment horizontal="left" vertical="center" shrinkToFit="1"/>
    </xf>
    <xf numFmtId="0" fontId="29" fillId="0" borderId="23" xfId="4" applyFont="1" applyBorder="1" applyAlignment="1">
      <alignment horizontal="left" vertical="center" shrinkToFit="1"/>
    </xf>
    <xf numFmtId="0" fontId="29" fillId="0" borderId="21" xfId="4" applyFont="1" applyBorder="1" applyAlignment="1">
      <alignment horizontal="left" vertical="center" shrinkToFit="1"/>
    </xf>
    <xf numFmtId="0" fontId="29" fillId="0" borderId="22" xfId="4" applyFont="1" applyBorder="1" applyAlignment="1">
      <alignment horizontal="left" vertical="center" shrinkToFit="1"/>
    </xf>
    <xf numFmtId="0" fontId="29" fillId="0" borderId="27" xfId="4" applyFont="1" applyBorder="1" applyAlignment="1">
      <alignment horizontal="left" vertical="center" shrinkToFit="1"/>
    </xf>
    <xf numFmtId="0" fontId="29" fillId="0" borderId="0" xfId="4" applyFont="1" applyAlignment="1">
      <alignment horizontal="left" vertical="center" shrinkToFit="1"/>
    </xf>
    <xf numFmtId="0" fontId="29" fillId="0" borderId="26" xfId="4" applyFont="1" applyBorder="1" applyAlignment="1">
      <alignment horizontal="left" vertical="center" shrinkToFit="1"/>
    </xf>
    <xf numFmtId="0" fontId="29" fillId="0" borderId="23" xfId="3" applyFont="1" applyBorder="1" applyAlignment="1">
      <alignment horizontal="left" vertical="center" shrinkToFit="1"/>
    </xf>
    <xf numFmtId="0" fontId="29" fillId="0" borderId="21" xfId="3" applyFont="1" applyBorder="1" applyAlignment="1">
      <alignment horizontal="left" vertical="center" shrinkToFit="1"/>
    </xf>
    <xf numFmtId="0" fontId="29" fillId="0" borderId="22" xfId="3" applyFont="1" applyBorder="1" applyAlignment="1">
      <alignment horizontal="left" vertical="center" shrinkToFit="1"/>
    </xf>
    <xf numFmtId="0" fontId="29" fillId="0" borderId="27" xfId="3" applyFont="1" applyBorder="1" applyAlignment="1">
      <alignment horizontal="left" vertical="center" shrinkToFit="1"/>
    </xf>
    <xf numFmtId="0" fontId="29" fillId="0" borderId="0" xfId="3" applyFont="1" applyAlignment="1">
      <alignment horizontal="left" vertical="center" shrinkToFit="1"/>
    </xf>
    <xf numFmtId="0" fontId="29" fillId="0" borderId="26" xfId="3" applyFont="1" applyBorder="1" applyAlignment="1">
      <alignment horizontal="left" vertical="center" shrinkToFit="1"/>
    </xf>
    <xf numFmtId="0" fontId="29" fillId="0" borderId="41" xfId="3" applyFont="1" applyBorder="1" applyAlignment="1">
      <alignment horizontal="left" vertical="center" shrinkToFit="1"/>
    </xf>
    <xf numFmtId="0" fontId="29" fillId="0" borderId="39" xfId="3" applyFont="1" applyBorder="1" applyAlignment="1">
      <alignment horizontal="left" vertical="center" shrinkToFit="1"/>
    </xf>
    <xf numFmtId="0" fontId="29" fillId="0" borderId="40" xfId="3" applyFont="1" applyBorder="1" applyAlignment="1">
      <alignment horizontal="left" vertical="center" shrinkToFit="1"/>
    </xf>
    <xf numFmtId="0" fontId="29" fillId="0" borderId="23" xfId="4" applyFont="1" applyBorder="1" applyAlignment="1">
      <alignment horizontal="left" vertical="center" wrapText="1" shrinkToFit="1"/>
    </xf>
    <xf numFmtId="0" fontId="29" fillId="0" borderId="21" xfId="4" applyFont="1" applyBorder="1" applyAlignment="1">
      <alignment horizontal="left" vertical="center" wrapText="1" shrinkToFit="1"/>
    </xf>
    <xf numFmtId="0" fontId="29" fillId="0" borderId="22" xfId="4" applyFont="1" applyBorder="1" applyAlignment="1">
      <alignment horizontal="left" vertical="center" wrapText="1" shrinkToFit="1"/>
    </xf>
    <xf numFmtId="0" fontId="29" fillId="0" borderId="27" xfId="4" applyFont="1" applyBorder="1" applyAlignment="1">
      <alignment horizontal="left" vertical="center" wrapText="1" shrinkToFit="1"/>
    </xf>
    <xf numFmtId="0" fontId="29" fillId="0" borderId="0" xfId="4" applyFont="1" applyAlignment="1">
      <alignment horizontal="left" vertical="center" wrapText="1" shrinkToFit="1"/>
    </xf>
    <xf numFmtId="0" fontId="29" fillId="0" borderId="26" xfId="4" applyFont="1" applyBorder="1" applyAlignment="1">
      <alignment horizontal="left" vertical="center" wrapText="1" shrinkToFit="1"/>
    </xf>
    <xf numFmtId="0" fontId="29" fillId="0" borderId="41" xfId="4" applyFont="1" applyBorder="1" applyAlignment="1">
      <alignment horizontal="left" vertical="center" wrapText="1" shrinkToFit="1"/>
    </xf>
    <xf numFmtId="0" fontId="29" fillId="0" borderId="39" xfId="4" applyFont="1" applyBorder="1" applyAlignment="1">
      <alignment horizontal="left" vertical="center" wrapText="1" shrinkToFit="1"/>
    </xf>
    <xf numFmtId="0" fontId="29" fillId="0" borderId="40" xfId="4" applyFont="1" applyBorder="1" applyAlignment="1">
      <alignment horizontal="left" vertical="center" wrapText="1" shrinkToFit="1"/>
    </xf>
    <xf numFmtId="0" fontId="29" fillId="0" borderId="82" xfId="3" applyFont="1" applyBorder="1" applyAlignment="1">
      <alignment horizontal="left" vertical="center" shrinkToFit="1"/>
    </xf>
    <xf numFmtId="0" fontId="29" fillId="0" borderId="83" xfId="3" applyFont="1" applyBorder="1" applyAlignment="1">
      <alignment horizontal="left" vertical="center" shrinkToFit="1"/>
    </xf>
    <xf numFmtId="0" fontId="29" fillId="0" borderId="84" xfId="3" applyFont="1" applyBorder="1" applyAlignment="1">
      <alignment horizontal="left" vertical="center" shrinkToFit="1"/>
    </xf>
    <xf numFmtId="0" fontId="29" fillId="0" borderId="85" xfId="3" applyFont="1" applyBorder="1" applyAlignment="1">
      <alignment horizontal="left" vertical="center" shrinkToFit="1"/>
    </xf>
    <xf numFmtId="0" fontId="29" fillId="0" borderId="86" xfId="3" applyFont="1" applyBorder="1" applyAlignment="1">
      <alignment horizontal="left" vertical="center" shrinkToFit="1"/>
    </xf>
    <xf numFmtId="0" fontId="29" fillId="0" borderId="87" xfId="3" applyFont="1" applyBorder="1" applyAlignment="1">
      <alignment horizontal="left" vertical="center" shrinkToFit="1"/>
    </xf>
    <xf numFmtId="0" fontId="29" fillId="0" borderId="88" xfId="3" applyFont="1" applyBorder="1" applyAlignment="1">
      <alignment horizontal="left" vertical="center" shrinkToFit="1"/>
    </xf>
    <xf numFmtId="0" fontId="29" fillId="0" borderId="89" xfId="3" applyFont="1" applyBorder="1" applyAlignment="1">
      <alignment horizontal="left" vertical="center" shrinkToFit="1"/>
    </xf>
    <xf numFmtId="0" fontId="29" fillId="0" borderId="90" xfId="3" applyFont="1" applyBorder="1" applyAlignment="1">
      <alignment horizontal="left" vertical="center" shrinkToFit="1"/>
    </xf>
    <xf numFmtId="0" fontId="29" fillId="0" borderId="3" xfId="4" applyFont="1" applyBorder="1" applyAlignment="1">
      <alignment horizontal="left" vertical="center" shrinkToFit="1"/>
    </xf>
    <xf numFmtId="0" fontId="29" fillId="0" borderId="80" xfId="4" applyFont="1" applyBorder="1" applyAlignment="1">
      <alignment horizontal="left" vertical="center" shrinkToFit="1"/>
    </xf>
    <xf numFmtId="0" fontId="29" fillId="0" borderId="71" xfId="4" applyFont="1" applyBorder="1" applyAlignment="1">
      <alignment horizontal="left" vertical="center" shrinkToFit="1"/>
    </xf>
    <xf numFmtId="0" fontId="29" fillId="0" borderId="79" xfId="4" applyFont="1" applyBorder="1" applyAlignment="1">
      <alignment horizontal="left" vertical="center" shrinkToFit="1"/>
    </xf>
    <xf numFmtId="0" fontId="29" fillId="0" borderId="79" xfId="3" applyFont="1" applyBorder="1" applyAlignment="1">
      <alignment horizontal="left" vertical="center" shrinkToFit="1"/>
    </xf>
    <xf numFmtId="0" fontId="29" fillId="0" borderId="81" xfId="4" applyFont="1" applyBorder="1" applyAlignment="1">
      <alignment horizontal="left" vertical="center" shrinkToFit="1"/>
    </xf>
    <xf numFmtId="0" fontId="29" fillId="0" borderId="81" xfId="3" applyFont="1" applyBorder="1" applyAlignment="1">
      <alignment horizontal="left" vertical="center" shrinkToFit="1"/>
    </xf>
    <xf numFmtId="0" fontId="29" fillId="0" borderId="76" xfId="4" applyFont="1" applyBorder="1" applyAlignment="1">
      <alignment vertical="center" shrinkToFit="1"/>
    </xf>
    <xf numFmtId="0" fontId="29" fillId="0" borderId="73" xfId="4" applyFont="1" applyBorder="1" applyAlignment="1">
      <alignment vertical="center" shrinkToFit="1"/>
    </xf>
    <xf numFmtId="0" fontId="29" fillId="0" borderId="74" xfId="4" applyFont="1" applyBorder="1" applyAlignment="1">
      <alignment vertical="center" shrinkToFit="1"/>
    </xf>
    <xf numFmtId="0" fontId="29" fillId="0" borderId="77" xfId="4" applyFont="1" applyBorder="1" applyAlignment="1">
      <alignment vertical="center" shrinkToFit="1"/>
    </xf>
    <xf numFmtId="0" fontId="29" fillId="0" borderId="76" xfId="4" applyFont="1" applyBorder="1" applyAlignment="1">
      <alignment horizontal="center" vertical="center" wrapText="1" shrinkToFit="1"/>
    </xf>
    <xf numFmtId="0" fontId="29" fillId="0" borderId="41" xfId="5" applyFont="1" applyBorder="1" applyAlignment="1">
      <alignment horizontal="left" vertical="center" shrinkToFit="1"/>
    </xf>
    <xf numFmtId="0" fontId="29" fillId="0" borderId="39" xfId="5" applyFont="1" applyBorder="1" applyAlignment="1">
      <alignment horizontal="left" vertical="center" shrinkToFit="1"/>
    </xf>
    <xf numFmtId="0" fontId="29" fillId="0" borderId="40" xfId="5" applyFont="1" applyBorder="1" applyAlignment="1">
      <alignment horizontal="left" vertical="center" shrinkToFit="1"/>
    </xf>
    <xf numFmtId="0" fontId="29" fillId="0" borderId="82" xfId="4" applyFont="1" applyBorder="1" applyAlignment="1">
      <alignment horizontal="left" vertical="center" shrinkToFit="1"/>
    </xf>
    <xf numFmtId="0" fontId="29" fillId="0" borderId="83" xfId="4" applyFont="1" applyBorder="1" applyAlignment="1">
      <alignment horizontal="left" vertical="center" shrinkToFit="1"/>
    </xf>
    <xf numFmtId="0" fontId="29" fillId="0" borderId="84" xfId="4" applyFont="1" applyBorder="1" applyAlignment="1">
      <alignment horizontal="left" vertical="center" shrinkToFit="1"/>
    </xf>
    <xf numFmtId="0" fontId="29" fillId="0" borderId="85" xfId="4" applyFont="1" applyBorder="1" applyAlignment="1">
      <alignment horizontal="left" vertical="center" shrinkToFit="1"/>
    </xf>
    <xf numFmtId="0" fontId="29" fillId="0" borderId="86" xfId="4" applyFont="1" applyBorder="1" applyAlignment="1">
      <alignment horizontal="left" vertical="center" shrinkToFit="1"/>
    </xf>
    <xf numFmtId="0" fontId="29" fillId="0" borderId="87" xfId="4" applyFont="1" applyBorder="1" applyAlignment="1">
      <alignment horizontal="left" vertical="center" shrinkToFit="1"/>
    </xf>
    <xf numFmtId="0" fontId="29" fillId="0" borderId="88" xfId="5" applyFont="1" applyBorder="1" applyAlignment="1">
      <alignment horizontal="left" vertical="center" shrinkToFit="1"/>
    </xf>
    <xf numFmtId="0" fontId="29" fillId="0" borderId="89" xfId="5" applyFont="1" applyBorder="1" applyAlignment="1">
      <alignment horizontal="left" vertical="center" shrinkToFit="1"/>
    </xf>
    <xf numFmtId="0" fontId="29" fillId="0" borderId="90" xfId="5" applyFont="1" applyBorder="1" applyAlignment="1">
      <alignment horizontal="left" vertical="center" shrinkToFit="1"/>
    </xf>
    <xf numFmtId="0" fontId="29" fillId="0" borderId="77" xfId="4" applyFont="1" applyBorder="1" applyAlignment="1">
      <alignment horizontal="center" vertical="center" shrinkToFit="1"/>
    </xf>
    <xf numFmtId="0" fontId="29" fillId="0" borderId="76" xfId="2" applyFont="1" applyBorder="1" applyAlignment="1">
      <alignment horizontal="center" vertical="center" shrinkToFit="1"/>
    </xf>
    <xf numFmtId="0" fontId="29" fillId="0" borderId="73" xfId="2" applyFont="1" applyBorder="1" applyAlignment="1">
      <alignment horizontal="center" vertical="center" shrinkToFit="1"/>
    </xf>
    <xf numFmtId="0" fontId="29" fillId="0" borderId="74" xfId="2" applyFont="1" applyBorder="1" applyAlignment="1">
      <alignment horizontal="center" vertical="center" shrinkToFit="1"/>
    </xf>
    <xf numFmtId="0" fontId="29" fillId="0" borderId="82" xfId="4" applyFont="1" applyBorder="1" applyAlignment="1">
      <alignment horizontal="center" vertical="center" shrinkToFit="1"/>
    </xf>
    <xf numFmtId="0" fontId="29" fillId="0" borderId="83" xfId="4" applyFont="1" applyBorder="1" applyAlignment="1">
      <alignment horizontal="center" vertical="center" shrinkToFit="1"/>
    </xf>
    <xf numFmtId="0" fontId="29" fillId="0" borderId="84" xfId="4" applyFont="1" applyBorder="1" applyAlignment="1">
      <alignment horizontal="center" vertical="center" shrinkToFit="1"/>
    </xf>
    <xf numFmtId="0" fontId="29" fillId="0" borderId="85" xfId="4" applyFont="1" applyBorder="1" applyAlignment="1">
      <alignment horizontal="center" vertical="center" shrinkToFit="1"/>
    </xf>
    <xf numFmtId="0" fontId="29" fillId="0" borderId="86" xfId="4" applyFont="1" applyBorder="1" applyAlignment="1">
      <alignment horizontal="center" vertical="center" shrinkToFit="1"/>
    </xf>
    <xf numFmtId="0" fontId="29" fillId="0" borderId="87" xfId="4" applyFont="1" applyBorder="1" applyAlignment="1">
      <alignment horizontal="center" vertical="center" shrinkToFit="1"/>
    </xf>
    <xf numFmtId="0" fontId="29" fillId="0" borderId="88" xfId="3" applyFont="1" applyBorder="1" applyAlignment="1">
      <alignment horizontal="center" vertical="center" shrinkToFit="1"/>
    </xf>
    <xf numFmtId="0" fontId="29" fillId="0" borderId="89" xfId="3" applyFont="1" applyBorder="1" applyAlignment="1">
      <alignment horizontal="center" vertical="center" shrinkToFit="1"/>
    </xf>
    <xf numFmtId="0" fontId="29" fillId="0" borderId="90" xfId="3" applyFont="1" applyBorder="1" applyAlignment="1">
      <alignment horizontal="center" vertical="center" shrinkToFit="1"/>
    </xf>
    <xf numFmtId="0" fontId="29" fillId="0" borderId="82" xfId="4" applyFont="1" applyBorder="1" applyAlignment="1">
      <alignment horizontal="left" vertical="center" wrapText="1" shrinkToFit="1"/>
    </xf>
    <xf numFmtId="0" fontId="29" fillId="0" borderId="85" xfId="4" applyFont="1" applyBorder="1" applyAlignment="1">
      <alignment horizontal="left" vertical="center" wrapText="1" shrinkToFit="1"/>
    </xf>
    <xf numFmtId="0" fontId="29" fillId="0" borderId="88" xfId="4" applyFont="1" applyBorder="1" applyAlignment="1">
      <alignment horizontal="left" vertical="center" shrinkToFit="1"/>
    </xf>
    <xf numFmtId="0" fontId="29" fillId="0" borderId="89" xfId="4" applyFont="1" applyBorder="1" applyAlignment="1">
      <alignment horizontal="left" vertical="center" shrinkToFit="1"/>
    </xf>
    <xf numFmtId="0" fontId="29" fillId="0" borderId="90" xfId="4" applyFont="1" applyBorder="1" applyAlignment="1">
      <alignment horizontal="left" vertical="center" shrinkToFit="1"/>
    </xf>
    <xf numFmtId="0" fontId="29" fillId="0" borderId="73" xfId="4" applyFont="1" applyBorder="1" applyAlignment="1">
      <alignment horizontal="left" vertical="center" wrapText="1"/>
    </xf>
    <xf numFmtId="0" fontId="29" fillId="0" borderId="74" xfId="4" applyFont="1" applyBorder="1" applyAlignment="1">
      <alignment horizontal="left" vertical="center" wrapText="1"/>
    </xf>
    <xf numFmtId="0" fontId="29" fillId="0" borderId="43" xfId="4" applyFont="1" applyBorder="1" applyAlignment="1">
      <alignment horizontal="center" vertical="center" textRotation="255" shrinkToFit="1"/>
    </xf>
    <xf numFmtId="0" fontId="29" fillId="0" borderId="44" xfId="4" applyFont="1" applyBorder="1" applyAlignment="1">
      <alignment horizontal="center" vertical="center" textRotation="255" shrinkToFit="1"/>
    </xf>
    <xf numFmtId="0" fontId="29" fillId="0" borderId="45" xfId="4" applyFont="1" applyBorder="1" applyAlignment="1">
      <alignment horizontal="center" vertical="center" textRotation="255" shrinkToFit="1"/>
    </xf>
    <xf numFmtId="0" fontId="29" fillId="0" borderId="23" xfId="4" applyFont="1" applyBorder="1" applyAlignment="1">
      <alignment horizontal="center" vertical="center" shrinkToFit="1"/>
    </xf>
    <xf numFmtId="0" fontId="29" fillId="0" borderId="21" xfId="4" applyFont="1" applyBorder="1" applyAlignment="1">
      <alignment horizontal="center" vertical="center" shrinkToFit="1"/>
    </xf>
    <xf numFmtId="0" fontId="29" fillId="0" borderId="22" xfId="4" applyFont="1" applyBorder="1" applyAlignment="1">
      <alignment horizontal="center" vertical="center" shrinkToFit="1"/>
    </xf>
    <xf numFmtId="0" fontId="29" fillId="0" borderId="27" xfId="4" applyFont="1" applyBorder="1" applyAlignment="1">
      <alignment horizontal="center" vertical="center" shrinkToFit="1"/>
    </xf>
    <xf numFmtId="0" fontId="29" fillId="0" borderId="0" xfId="4" applyFont="1" applyAlignment="1">
      <alignment horizontal="center" vertical="center" shrinkToFit="1"/>
    </xf>
    <xf numFmtId="0" fontId="29" fillId="0" borderId="26" xfId="4" applyFont="1" applyBorder="1" applyAlignment="1">
      <alignment horizontal="center" vertical="center" shrinkToFit="1"/>
    </xf>
    <xf numFmtId="0" fontId="29" fillId="0" borderId="88" xfId="4" applyFont="1" applyBorder="1" applyAlignment="1">
      <alignment horizontal="center" vertical="center" shrinkToFit="1"/>
    </xf>
    <xf numFmtId="0" fontId="29" fillId="0" borderId="89" xfId="4" applyFont="1" applyBorder="1" applyAlignment="1">
      <alignment horizontal="center" vertical="center" shrinkToFit="1"/>
    </xf>
    <xf numFmtId="0" fontId="29" fillId="0" borderId="90" xfId="4" applyFont="1" applyBorder="1" applyAlignment="1">
      <alignment horizontal="center" vertical="center" shrinkToFit="1"/>
    </xf>
    <xf numFmtId="0" fontId="29" fillId="0" borderId="65" xfId="3" applyFont="1" applyBorder="1" applyAlignment="1">
      <alignment horizontal="center" vertical="center" textRotation="255" shrinkToFit="1"/>
    </xf>
    <xf numFmtId="0" fontId="29" fillId="0" borderId="44" xfId="3" applyFont="1" applyBorder="1" applyAlignment="1">
      <alignment horizontal="center" vertical="center" textRotation="255" shrinkToFit="1"/>
    </xf>
    <xf numFmtId="0" fontId="29" fillId="0" borderId="45" xfId="3" applyFont="1" applyBorder="1" applyAlignment="1">
      <alignment horizontal="center" vertical="center" textRotation="255" shrinkToFit="1"/>
    </xf>
    <xf numFmtId="0" fontId="29" fillId="0" borderId="76" xfId="4" applyFont="1" applyBorder="1" applyAlignment="1">
      <alignment horizontal="left" vertical="center" wrapText="1" shrinkToFit="1"/>
    </xf>
    <xf numFmtId="0" fontId="29" fillId="0" borderId="91" xfId="4" applyFont="1" applyBorder="1" applyAlignment="1">
      <alignment horizontal="left" vertical="center" shrinkToFit="1"/>
    </xf>
    <xf numFmtId="0" fontId="29" fillId="0" borderId="73" xfId="4" applyFont="1" applyBorder="1" applyAlignment="1">
      <alignment horizontal="left" vertical="center" wrapText="1" shrinkToFit="1"/>
    </xf>
    <xf numFmtId="0" fontId="29" fillId="0" borderId="73" xfId="4" applyFont="1" applyBorder="1" applyAlignment="1">
      <alignment horizontal="center" vertical="center" wrapText="1" shrinkToFit="1"/>
    </xf>
    <xf numFmtId="0" fontId="29" fillId="0" borderId="74" xfId="4" applyFont="1" applyBorder="1" applyAlignment="1">
      <alignment horizontal="center" vertical="center" wrapText="1" shrinkToFit="1"/>
    </xf>
    <xf numFmtId="0" fontId="29" fillId="0" borderId="74" xfId="4" applyFont="1" applyBorder="1" applyAlignment="1">
      <alignment horizontal="left" vertical="center" wrapText="1" shrinkToFit="1"/>
    </xf>
    <xf numFmtId="0" fontId="29" fillId="0" borderId="2" xfId="4" applyFont="1" applyBorder="1" applyAlignment="1">
      <alignment vertical="center" shrinkToFit="1"/>
    </xf>
    <xf numFmtId="0" fontId="29" fillId="0" borderId="75" xfId="4" applyFont="1" applyBorder="1" applyAlignment="1">
      <alignment vertical="center" shrinkToFit="1"/>
    </xf>
    <xf numFmtId="0" fontId="29" fillId="0" borderId="82" xfId="3" applyFont="1" applyBorder="1" applyAlignment="1">
      <alignment horizontal="center" vertical="center" shrinkToFit="1"/>
    </xf>
    <xf numFmtId="0" fontId="29" fillId="0" borderId="83" xfId="3" applyFont="1" applyBorder="1" applyAlignment="1">
      <alignment horizontal="center" vertical="center" shrinkToFit="1"/>
    </xf>
    <xf numFmtId="0" fontId="29" fillId="0" borderId="84" xfId="3" applyFont="1" applyBorder="1" applyAlignment="1">
      <alignment horizontal="center" vertical="center" shrinkToFit="1"/>
    </xf>
    <xf numFmtId="0" fontId="29" fillId="0" borderId="85" xfId="3" applyFont="1" applyBorder="1" applyAlignment="1">
      <alignment horizontal="center" vertical="center" shrinkToFit="1"/>
    </xf>
    <xf numFmtId="0" fontId="29" fillId="0" borderId="86" xfId="3" applyFont="1" applyBorder="1" applyAlignment="1">
      <alignment horizontal="center" vertical="center" shrinkToFit="1"/>
    </xf>
    <xf numFmtId="0" fontId="29" fillId="0" borderId="87" xfId="3" applyFont="1" applyBorder="1" applyAlignment="1">
      <alignment horizontal="center" vertical="center" shrinkToFit="1"/>
    </xf>
    <xf numFmtId="0" fontId="29" fillId="0" borderId="82" xfId="3" applyFont="1" applyBorder="1" applyAlignment="1">
      <alignment horizontal="center" vertical="center" wrapText="1" shrinkToFit="1"/>
    </xf>
    <xf numFmtId="0" fontId="29" fillId="0" borderId="83" xfId="3" applyFont="1" applyBorder="1" applyAlignment="1">
      <alignment horizontal="center" vertical="center" wrapText="1" shrinkToFit="1"/>
    </xf>
    <xf numFmtId="0" fontId="29" fillId="0" borderId="84" xfId="3" applyFont="1" applyBorder="1" applyAlignment="1">
      <alignment horizontal="center" vertical="center" wrapText="1" shrinkToFit="1"/>
    </xf>
    <xf numFmtId="0" fontId="29" fillId="0" borderId="85" xfId="3" applyFont="1" applyBorder="1" applyAlignment="1">
      <alignment horizontal="center" vertical="center" wrapText="1" shrinkToFit="1"/>
    </xf>
    <xf numFmtId="0" fontId="29" fillId="0" borderId="86" xfId="3" applyFont="1" applyBorder="1" applyAlignment="1">
      <alignment horizontal="center" vertical="center" wrapText="1" shrinkToFit="1"/>
    </xf>
    <xf numFmtId="0" fontId="29" fillId="0" borderId="87" xfId="3" applyFont="1" applyBorder="1" applyAlignment="1">
      <alignment horizontal="center" vertical="center" wrapText="1" shrinkToFit="1"/>
    </xf>
    <xf numFmtId="0" fontId="29" fillId="0" borderId="88" xfId="3" applyFont="1" applyBorder="1" applyAlignment="1">
      <alignment horizontal="center" vertical="center" wrapText="1" shrinkToFit="1"/>
    </xf>
    <xf numFmtId="0" fontId="29" fillId="0" borderId="89" xfId="3" applyFont="1" applyBorder="1" applyAlignment="1">
      <alignment horizontal="center" vertical="center" wrapText="1" shrinkToFit="1"/>
    </xf>
    <xf numFmtId="0" fontId="29" fillId="0" borderId="90" xfId="3" applyFont="1" applyBorder="1" applyAlignment="1">
      <alignment horizontal="center" vertical="center" wrapText="1" shrinkToFit="1"/>
    </xf>
    <xf numFmtId="0" fontId="29" fillId="0" borderId="2" xfId="4" applyFont="1" applyBorder="1" applyAlignment="1">
      <alignment horizontal="left" vertical="center" wrapText="1" shrinkToFit="1"/>
    </xf>
    <xf numFmtId="0" fontId="38" fillId="2" borderId="0" xfId="3" applyFont="1" applyFill="1" applyAlignment="1">
      <alignment horizontal="left" vertical="top" wrapText="1"/>
    </xf>
    <xf numFmtId="0" fontId="135" fillId="13" borderId="0" xfId="3" applyFont="1" applyFill="1" applyAlignment="1">
      <alignment horizontal="left" vertical="top" wrapText="1"/>
    </xf>
    <xf numFmtId="0" fontId="38" fillId="2" borderId="0" xfId="3" applyFont="1" applyFill="1" applyAlignment="1">
      <alignment horizontal="left" vertical="center" wrapText="1"/>
    </xf>
    <xf numFmtId="0" fontId="38" fillId="2" borderId="0" xfId="3" applyFont="1" applyFill="1" applyAlignment="1">
      <alignment horizontal="left" vertical="top"/>
    </xf>
    <xf numFmtId="0" fontId="38" fillId="0" borderId="0" xfId="3" applyFont="1" applyAlignment="1">
      <alignment horizontal="left" vertical="top" wrapText="1"/>
    </xf>
    <xf numFmtId="0" fontId="20" fillId="0" borderId="2" xfId="2" applyFont="1" applyBorder="1">
      <alignment vertical="center"/>
    </xf>
    <xf numFmtId="0" fontId="20" fillId="0" borderId="76" xfId="16" applyFont="1" applyBorder="1" applyAlignment="1">
      <alignment horizontal="center" vertical="center" wrapText="1"/>
    </xf>
    <xf numFmtId="0" fontId="20" fillId="0" borderId="73" xfId="16" applyFont="1" applyBorder="1" applyAlignment="1">
      <alignment horizontal="center" vertical="center" wrapText="1"/>
    </xf>
    <xf numFmtId="0" fontId="20" fillId="0" borderId="74" xfId="16" applyFont="1" applyBorder="1" applyAlignment="1">
      <alignment horizontal="center" vertical="center" wrapText="1"/>
    </xf>
    <xf numFmtId="0" fontId="20" fillId="0" borderId="2" xfId="2" applyFont="1" applyBorder="1" applyAlignment="1">
      <alignment horizontal="center" vertical="center"/>
    </xf>
    <xf numFmtId="0" fontId="20" fillId="15" borderId="76" xfId="16" applyFont="1" applyFill="1" applyBorder="1" applyAlignment="1">
      <alignment horizontal="center" vertical="center" wrapText="1"/>
    </xf>
    <xf numFmtId="0" fontId="20" fillId="15" borderId="74" xfId="16" applyFont="1" applyFill="1" applyBorder="1" applyAlignment="1">
      <alignment horizontal="center" vertical="center" wrapText="1"/>
    </xf>
    <xf numFmtId="0" fontId="20" fillId="0" borderId="76" xfId="16" applyFont="1" applyBorder="1" applyAlignment="1">
      <alignment horizontal="center" vertical="center"/>
    </xf>
    <xf numFmtId="0" fontId="20" fillId="0" borderId="73" xfId="16" applyFont="1" applyBorder="1" applyAlignment="1">
      <alignment horizontal="center" vertical="center"/>
    </xf>
    <xf numFmtId="0" fontId="20" fillId="0" borderId="74" xfId="16" applyFont="1" applyBorder="1" applyAlignment="1">
      <alignment horizontal="center" vertical="center"/>
    </xf>
    <xf numFmtId="0" fontId="20" fillId="0" borderId="2" xfId="16" applyFont="1" applyBorder="1" applyAlignment="1">
      <alignment horizontal="center" vertical="center" wrapText="1"/>
    </xf>
    <xf numFmtId="0" fontId="20" fillId="0" borderId="2" xfId="16" applyFont="1" applyBorder="1" applyAlignment="1">
      <alignment horizontal="center" vertical="center"/>
    </xf>
    <xf numFmtId="0" fontId="20" fillId="0" borderId="2" xfId="2" applyFont="1" applyBorder="1" applyAlignment="1">
      <alignment horizontal="center" vertical="center" wrapText="1"/>
    </xf>
    <xf numFmtId="0" fontId="20" fillId="0" borderId="2" xfId="2" applyFont="1" applyBorder="1" applyAlignment="1">
      <alignment horizontal="right" vertical="center"/>
    </xf>
    <xf numFmtId="186" fontId="65" fillId="0" borderId="2" xfId="15" applyNumberFormat="1" applyFont="1" applyBorder="1">
      <alignment vertical="center"/>
    </xf>
    <xf numFmtId="0" fontId="20" fillId="3" borderId="2" xfId="2" applyFont="1" applyFill="1" applyBorder="1" applyAlignment="1">
      <alignment horizontal="right" vertical="center"/>
    </xf>
    <xf numFmtId="0" fontId="9" fillId="0" borderId="108" xfId="2" applyFont="1" applyBorder="1" applyAlignment="1">
      <alignment horizontal="center" vertical="center"/>
    </xf>
    <xf numFmtId="0" fontId="9" fillId="0" borderId="110" xfId="2" applyFont="1" applyBorder="1" applyAlignment="1">
      <alignment horizontal="center" vertical="center"/>
    </xf>
    <xf numFmtId="186" fontId="20" fillId="0" borderId="76" xfId="2" applyNumberFormat="1" applyFont="1" applyBorder="1" applyAlignment="1">
      <alignment horizontal="center" vertical="center"/>
    </xf>
    <xf numFmtId="186" fontId="20" fillId="0" borderId="73" xfId="2" applyNumberFormat="1" applyFont="1" applyBorder="1" applyAlignment="1">
      <alignment horizontal="center" vertical="center"/>
    </xf>
    <xf numFmtId="0" fontId="20" fillId="0" borderId="2" xfId="2" applyFont="1" applyBorder="1" applyAlignment="1">
      <alignment horizontal="left" vertical="center"/>
    </xf>
    <xf numFmtId="0" fontId="137" fillId="0" borderId="76" xfId="2" applyFont="1" applyBorder="1" applyAlignment="1">
      <alignment horizontal="center" vertical="center" wrapText="1"/>
    </xf>
    <xf numFmtId="0" fontId="137" fillId="0" borderId="74" xfId="2" applyFont="1" applyBorder="1" applyAlignment="1">
      <alignment horizontal="center" vertical="center" wrapText="1"/>
    </xf>
    <xf numFmtId="0" fontId="20" fillId="0" borderId="23" xfId="2" applyFont="1" applyBorder="1" applyAlignment="1">
      <alignment horizontal="left" vertical="center" wrapText="1"/>
    </xf>
    <xf numFmtId="0" fontId="20" fillId="0" borderId="73" xfId="2" applyFont="1" applyBorder="1" applyAlignment="1">
      <alignment horizontal="left" vertical="center"/>
    </xf>
    <xf numFmtId="0" fontId="20" fillId="0" borderId="74" xfId="2" applyFont="1" applyBorder="1" applyAlignment="1">
      <alignment horizontal="left" vertical="center"/>
    </xf>
    <xf numFmtId="0" fontId="20" fillId="0" borderId="76" xfId="2" applyFont="1" applyBorder="1" applyAlignment="1">
      <alignment horizontal="left" vertical="center"/>
    </xf>
    <xf numFmtId="0" fontId="20" fillId="0" borderId="76" xfId="2" applyFont="1" applyBorder="1">
      <alignment vertical="center"/>
    </xf>
    <xf numFmtId="0" fontId="20" fillId="0" borderId="73" xfId="2" applyFont="1" applyBorder="1">
      <alignment vertical="center"/>
    </xf>
    <xf numFmtId="0" fontId="20" fillId="0" borderId="74" xfId="2" applyFont="1" applyBorder="1">
      <alignment vertical="center"/>
    </xf>
    <xf numFmtId="186" fontId="20" fillId="0" borderId="76" xfId="2" applyNumberFormat="1" applyFont="1" applyBorder="1" applyAlignment="1">
      <alignment horizontal="center" vertical="center" wrapText="1"/>
    </xf>
    <xf numFmtId="186" fontId="20" fillId="0" borderId="74" xfId="2" applyNumberFormat="1" applyFont="1" applyBorder="1" applyAlignment="1">
      <alignment horizontal="center" vertical="center" wrapText="1"/>
    </xf>
    <xf numFmtId="197" fontId="20" fillId="0" borderId="2" xfId="2" applyNumberFormat="1" applyFont="1" applyBorder="1" applyAlignment="1">
      <alignment horizontal="center" vertical="center"/>
    </xf>
    <xf numFmtId="0" fontId="14" fillId="11" borderId="2" xfId="2" applyFont="1" applyFill="1" applyBorder="1">
      <alignment vertical="center"/>
    </xf>
    <xf numFmtId="0" fontId="20" fillId="0" borderId="76" xfId="2" applyFont="1" applyBorder="1" applyAlignment="1">
      <alignment horizontal="center" vertical="center"/>
    </xf>
    <xf numFmtId="0" fontId="20" fillId="0" borderId="73" xfId="2" applyFont="1" applyBorder="1" applyAlignment="1">
      <alignment horizontal="center" vertical="center"/>
    </xf>
    <xf numFmtId="0" fontId="14" fillId="0" borderId="2" xfId="2" applyFont="1" applyBorder="1">
      <alignment vertical="center"/>
    </xf>
    <xf numFmtId="0" fontId="20" fillId="0" borderId="74" xfId="2" applyFont="1" applyBorder="1" applyAlignment="1">
      <alignment horizontal="center" vertical="center"/>
    </xf>
    <xf numFmtId="0" fontId="14" fillId="0" borderId="2" xfId="2" applyFont="1" applyBorder="1" applyAlignment="1">
      <alignment horizontal="center" vertical="center" wrapText="1"/>
    </xf>
    <xf numFmtId="0" fontId="14" fillId="14" borderId="2" xfId="2" applyFont="1" applyFill="1" applyBorder="1" applyAlignment="1">
      <alignment horizontal="center" vertical="center"/>
    </xf>
    <xf numFmtId="0" fontId="25" fillId="9" borderId="2" xfId="15" applyFont="1" applyFill="1" applyBorder="1">
      <alignment vertical="center"/>
    </xf>
    <xf numFmtId="0" fontId="20" fillId="0" borderId="23" xfId="2" applyFont="1" applyBorder="1" applyAlignment="1">
      <alignment horizontal="center" vertical="center" wrapText="1"/>
    </xf>
    <xf numFmtId="0" fontId="20" fillId="0" borderId="27" xfId="2" applyFont="1" applyBorder="1" applyAlignment="1">
      <alignment horizontal="center" vertical="center" wrapText="1"/>
    </xf>
    <xf numFmtId="0" fontId="20" fillId="0" borderId="41" xfId="2" applyFont="1" applyBorder="1" applyAlignment="1">
      <alignment horizontal="center" vertical="center" wrapText="1"/>
    </xf>
    <xf numFmtId="49" fontId="20" fillId="0" borderId="2" xfId="2" applyNumberFormat="1" applyFont="1" applyBorder="1" applyAlignment="1">
      <alignment horizontal="center" vertical="center"/>
    </xf>
    <xf numFmtId="0" fontId="20" fillId="0" borderId="74" xfId="2" applyFont="1" applyBorder="1" applyAlignment="1">
      <alignment horizontal="center" vertical="center" wrapText="1"/>
    </xf>
    <xf numFmtId="0" fontId="14" fillId="14" borderId="2" xfId="2" applyFont="1" applyFill="1" applyBorder="1" applyAlignment="1">
      <alignment horizontal="center" vertical="center" wrapText="1"/>
    </xf>
    <xf numFmtId="0" fontId="14" fillId="3" borderId="39" xfId="2" applyFont="1" applyFill="1" applyBorder="1" applyAlignment="1">
      <alignment horizontal="center" vertical="center"/>
    </xf>
    <xf numFmtId="0" fontId="14" fillId="0" borderId="39" xfId="2" applyFont="1" applyBorder="1" applyAlignment="1">
      <alignment horizontal="center" vertical="center"/>
    </xf>
    <xf numFmtId="0" fontId="14" fillId="11" borderId="2" xfId="2" applyFont="1" applyFill="1" applyBorder="1" applyAlignment="1">
      <alignment horizontal="center" vertical="center"/>
    </xf>
    <xf numFmtId="0" fontId="20" fillId="0" borderId="108" xfId="16" applyFont="1" applyBorder="1" applyAlignment="1">
      <alignment horizontal="center" vertical="center" wrapText="1"/>
    </xf>
    <xf numFmtId="0" fontId="20" fillId="0" borderId="109" xfId="16" applyFont="1" applyBorder="1" applyAlignment="1">
      <alignment horizontal="center" vertical="center" wrapText="1"/>
    </xf>
    <xf numFmtId="0" fontId="20" fillId="0" borderId="110" xfId="16" applyFont="1" applyBorder="1" applyAlignment="1">
      <alignment horizontal="center" vertical="center" wrapText="1"/>
    </xf>
    <xf numFmtId="186" fontId="65" fillId="0" borderId="2" xfId="15" quotePrefix="1" applyNumberFormat="1" applyFont="1" applyBorder="1">
      <alignment vertical="center"/>
    </xf>
    <xf numFmtId="0" fontId="95" fillId="0" borderId="2" xfId="15" applyFont="1" applyBorder="1" applyAlignment="1">
      <alignment horizontal="right" vertical="center"/>
    </xf>
    <xf numFmtId="0" fontId="20" fillId="3" borderId="76" xfId="2" applyFont="1" applyFill="1" applyBorder="1" applyAlignment="1">
      <alignment horizontal="right" vertical="center"/>
    </xf>
    <xf numFmtId="0" fontId="20" fillId="3" borderId="73" xfId="2" applyFont="1" applyFill="1" applyBorder="1" applyAlignment="1">
      <alignment horizontal="right" vertical="center"/>
    </xf>
    <xf numFmtId="0" fontId="20" fillId="3" borderId="74" xfId="2" applyFont="1" applyFill="1" applyBorder="1" applyAlignment="1">
      <alignment horizontal="right" vertical="center"/>
    </xf>
    <xf numFmtId="186" fontId="20" fillId="0" borderId="3" xfId="2" applyNumberFormat="1" applyFont="1" applyBorder="1" applyAlignment="1">
      <alignment horizontal="center" vertical="center"/>
    </xf>
    <xf numFmtId="186" fontId="20" fillId="0" borderId="71" xfId="2" applyNumberFormat="1" applyFont="1" applyBorder="1" applyAlignment="1">
      <alignment horizontal="center" vertical="center"/>
    </xf>
    <xf numFmtId="0" fontId="32" fillId="0" borderId="0" xfId="9" applyFont="1" applyAlignment="1">
      <alignment horizontal="left" vertical="center"/>
    </xf>
    <xf numFmtId="0" fontId="13" fillId="0" borderId="0" xfId="9" applyFont="1" applyAlignment="1">
      <alignment horizontal="left" vertical="center"/>
    </xf>
    <xf numFmtId="0" fontId="32" fillId="0" borderId="0" xfId="9" applyFont="1" applyAlignment="1">
      <alignment horizontal="left" vertical="center" wrapText="1"/>
    </xf>
    <xf numFmtId="0" fontId="35" fillId="0" borderId="0" xfId="9" applyAlignment="1">
      <alignment horizontal="right" vertical="center"/>
    </xf>
    <xf numFmtId="0" fontId="11" fillId="0" borderId="0" xfId="9" applyFont="1" applyAlignment="1">
      <alignment horizontal="center" vertical="center" wrapText="1"/>
    </xf>
    <xf numFmtId="0" fontId="11" fillId="0" borderId="0" xfId="9" applyFont="1" applyAlignment="1">
      <alignment horizontal="center" vertical="center"/>
    </xf>
    <xf numFmtId="0" fontId="11" fillId="0" borderId="76" xfId="9" applyFont="1" applyBorder="1">
      <alignment vertical="center"/>
    </xf>
    <xf numFmtId="0" fontId="11" fillId="0" borderId="73" xfId="9" applyFont="1" applyBorder="1">
      <alignment vertical="center"/>
    </xf>
    <xf numFmtId="0" fontId="11" fillId="0" borderId="74" xfId="9" applyFont="1" applyBorder="1">
      <alignment vertical="center"/>
    </xf>
    <xf numFmtId="0" fontId="13" fillId="0" borderId="76" xfId="9" applyFont="1" applyBorder="1" applyAlignment="1">
      <alignment horizontal="left" vertical="center"/>
    </xf>
    <xf numFmtId="0" fontId="13" fillId="0" borderId="73" xfId="9" applyFont="1" applyBorder="1" applyAlignment="1">
      <alignment horizontal="left" vertical="center"/>
    </xf>
    <xf numFmtId="0" fontId="13" fillId="0" borderId="74" xfId="9" applyFont="1" applyBorder="1" applyAlignment="1">
      <alignment horizontal="left" vertical="center"/>
    </xf>
    <xf numFmtId="0" fontId="13" fillId="0" borderId="76" xfId="9" applyFont="1" applyBorder="1" applyAlignment="1">
      <alignment horizontal="left" vertical="center" wrapText="1"/>
    </xf>
    <xf numFmtId="0" fontId="13" fillId="0" borderId="73" xfId="9" applyFont="1" applyBorder="1" applyAlignment="1">
      <alignment horizontal="left" vertical="center" wrapText="1"/>
    </xf>
    <xf numFmtId="0" fontId="13" fillId="0" borderId="74" xfId="9" applyFont="1" applyBorder="1" applyAlignment="1">
      <alignment horizontal="left" vertical="center" wrapText="1"/>
    </xf>
    <xf numFmtId="0" fontId="13" fillId="0" borderId="3" xfId="9" applyFont="1" applyBorder="1" applyAlignment="1">
      <alignment horizontal="left" vertical="center" wrapText="1"/>
    </xf>
    <xf numFmtId="0" fontId="13" fillId="0" borderId="80" xfId="9" applyFont="1" applyBorder="1" applyAlignment="1">
      <alignment horizontal="left" vertical="center" wrapText="1"/>
    </xf>
    <xf numFmtId="0" fontId="13" fillId="0" borderId="71" xfId="9" applyFont="1" applyBorder="1" applyAlignment="1">
      <alignment horizontal="left" vertical="center" wrapText="1"/>
    </xf>
    <xf numFmtId="0" fontId="13" fillId="0" borderId="3" xfId="9" applyFont="1" applyBorder="1" applyAlignment="1">
      <alignment horizontal="center" vertical="center" wrapText="1"/>
    </xf>
    <xf numFmtId="0" fontId="13" fillId="0" borderId="80" xfId="9" applyFont="1" applyBorder="1" applyAlignment="1">
      <alignment horizontal="center" vertical="center" wrapText="1"/>
    </xf>
    <xf numFmtId="0" fontId="13" fillId="0" borderId="71" xfId="9" applyFont="1" applyBorder="1" applyAlignment="1">
      <alignment horizontal="center" vertical="center" wrapText="1"/>
    </xf>
    <xf numFmtId="0" fontId="13" fillId="0" borderId="3" xfId="9" applyFont="1" applyBorder="1">
      <alignment vertical="center"/>
    </xf>
    <xf numFmtId="0" fontId="13" fillId="0" borderId="80" xfId="9" applyFont="1" applyBorder="1">
      <alignment vertical="center"/>
    </xf>
    <xf numFmtId="0" fontId="13" fillId="0" borderId="71" xfId="9" applyFont="1" applyBorder="1">
      <alignment vertical="center"/>
    </xf>
    <xf numFmtId="0" fontId="13" fillId="0" borderId="3" xfId="9" applyFont="1" applyBorder="1" applyAlignment="1">
      <alignment horizontal="center" vertical="center"/>
    </xf>
    <xf numFmtId="0" fontId="13" fillId="0" borderId="80" xfId="9" applyFont="1" applyBorder="1" applyAlignment="1">
      <alignment horizontal="center" vertical="center"/>
    </xf>
    <xf numFmtId="0" fontId="13" fillId="0" borderId="71" xfId="9" applyFont="1" applyBorder="1" applyAlignment="1">
      <alignment horizontal="center" vertical="center"/>
    </xf>
    <xf numFmtId="0" fontId="98" fillId="0" borderId="39" xfId="10" applyFont="1" applyBorder="1" applyAlignment="1">
      <alignment horizontal="left" vertical="center"/>
    </xf>
    <xf numFmtId="0" fontId="1" fillId="0" borderId="39" xfId="10" applyBorder="1" applyAlignment="1">
      <alignment horizontal="left" vertical="center"/>
    </xf>
    <xf numFmtId="0" fontId="14" fillId="0" borderId="0" xfId="2" applyFont="1" applyAlignment="1">
      <alignment horizontal="left" vertical="center"/>
    </xf>
    <xf numFmtId="0" fontId="14" fillId="0" borderId="0" xfId="2" applyFont="1" applyAlignment="1">
      <alignment horizontal="left" vertical="center" wrapText="1"/>
    </xf>
    <xf numFmtId="0" fontId="14" fillId="0" borderId="124" xfId="2" applyFont="1" applyBorder="1" applyAlignment="1">
      <alignment horizontal="center" vertical="center" shrinkToFit="1"/>
    </xf>
    <xf numFmtId="0" fontId="14" fillId="0" borderId="125" xfId="2" applyFont="1" applyBorder="1" applyAlignment="1">
      <alignment horizontal="center" vertical="center" shrinkToFit="1"/>
    </xf>
    <xf numFmtId="0" fontId="14" fillId="0" borderId="123" xfId="2" applyFont="1" applyBorder="1" applyAlignment="1">
      <alignment horizontal="center" vertical="center" shrinkToFit="1"/>
    </xf>
    <xf numFmtId="0" fontId="14" fillId="0" borderId="5" xfId="2" applyFont="1" applyBorder="1" applyAlignment="1">
      <alignment horizontal="center" vertical="center"/>
    </xf>
    <xf numFmtId="0" fontId="14" fillId="0" borderId="122" xfId="2" applyFont="1" applyBorder="1" applyAlignment="1">
      <alignment horizontal="center" vertical="center"/>
    </xf>
    <xf numFmtId="0" fontId="14" fillId="0" borderId="127" xfId="2" applyFont="1" applyBorder="1" applyAlignment="1">
      <alignment horizontal="center" vertical="center"/>
    </xf>
    <xf numFmtId="0" fontId="14" fillId="0" borderId="128" xfId="2" applyFont="1" applyBorder="1" applyAlignment="1">
      <alignment horizontal="center" vertical="center"/>
    </xf>
    <xf numFmtId="0" fontId="14" fillId="0" borderId="179" xfId="2" applyFont="1" applyBorder="1" applyAlignment="1">
      <alignment horizontal="center" vertical="center"/>
    </xf>
    <xf numFmtId="0" fontId="14" fillId="0" borderId="180" xfId="2" applyFont="1" applyBorder="1" applyAlignment="1">
      <alignment horizontal="center" vertical="center"/>
    </xf>
    <xf numFmtId="0" fontId="14" fillId="0" borderId="34" xfId="2" applyFont="1" applyBorder="1" applyAlignment="1">
      <alignment horizontal="left" vertical="center" wrapText="1"/>
    </xf>
    <xf numFmtId="0" fontId="14" fillId="0" borderId="4" xfId="2" applyFont="1" applyBorder="1" applyAlignment="1">
      <alignment horizontal="center" vertical="center"/>
    </xf>
    <xf numFmtId="0" fontId="14" fillId="0" borderId="6" xfId="2" applyFont="1" applyBorder="1" applyAlignment="1">
      <alignment horizontal="center" vertical="center"/>
    </xf>
    <xf numFmtId="186" fontId="14" fillId="0" borderId="123" xfId="2" applyNumberFormat="1" applyFont="1" applyBorder="1" applyAlignment="1">
      <alignment horizontal="center" vertical="center"/>
    </xf>
    <xf numFmtId="186" fontId="14" fillId="0" borderId="5" xfId="2" applyNumberFormat="1" applyFont="1" applyBorder="1" applyAlignment="1">
      <alignment horizontal="center" vertical="center"/>
    </xf>
    <xf numFmtId="186" fontId="14" fillId="0" borderId="122" xfId="2" applyNumberFormat="1" applyFont="1" applyBorder="1" applyAlignment="1">
      <alignment horizontal="center" vertical="center"/>
    </xf>
    <xf numFmtId="186" fontId="14" fillId="0" borderId="6" xfId="2" applyNumberFormat="1" applyFont="1" applyBorder="1" applyAlignment="1">
      <alignment horizontal="center" vertical="center"/>
    </xf>
    <xf numFmtId="0" fontId="14" fillId="0" borderId="10" xfId="2" applyFont="1" applyBorder="1" applyAlignment="1">
      <alignment horizontal="center" vertical="center"/>
    </xf>
    <xf numFmtId="0" fontId="14" fillId="0" borderId="32" xfId="2" applyFont="1" applyBorder="1" applyAlignment="1">
      <alignment horizontal="center" vertical="center"/>
    </xf>
    <xf numFmtId="186" fontId="14" fillId="0" borderId="76" xfId="2" applyNumberFormat="1" applyFont="1" applyBorder="1" applyAlignment="1">
      <alignment horizontal="center" vertical="center"/>
    </xf>
    <xf numFmtId="186" fontId="14" fillId="0" borderId="73" xfId="2" applyNumberFormat="1" applyFont="1" applyBorder="1" applyAlignment="1">
      <alignment horizontal="center" vertical="center"/>
    </xf>
    <xf numFmtId="186" fontId="14" fillId="0" borderId="77" xfId="2" applyNumberFormat="1" applyFont="1" applyBorder="1" applyAlignment="1">
      <alignment horizontal="center" vertical="center"/>
    </xf>
    <xf numFmtId="0" fontId="14" fillId="0" borderId="16" xfId="2" applyFont="1" applyBorder="1" applyAlignment="1">
      <alignment horizontal="center" vertical="center" wrapText="1"/>
    </xf>
    <xf numFmtId="0" fontId="14" fillId="0" borderId="2" xfId="2" applyFont="1" applyBorder="1" applyAlignment="1">
      <alignment horizontal="center" vertical="center"/>
    </xf>
    <xf numFmtId="0" fontId="14" fillId="0" borderId="2" xfId="2" applyFont="1" applyBorder="1" applyAlignment="1">
      <alignment horizontal="center" vertical="center" shrinkToFit="1"/>
    </xf>
    <xf numFmtId="0" fontId="14" fillId="0" borderId="76" xfId="2" applyFont="1" applyBorder="1" applyAlignment="1">
      <alignment horizontal="center" vertical="center"/>
    </xf>
    <xf numFmtId="0" fontId="14" fillId="0" borderId="73" xfId="2" applyFont="1" applyBorder="1" applyAlignment="1">
      <alignment horizontal="center" vertical="center"/>
    </xf>
    <xf numFmtId="0" fontId="14" fillId="0" borderId="74" xfId="2" applyFont="1" applyBorder="1" applyAlignment="1">
      <alignment horizontal="center" vertical="center"/>
    </xf>
    <xf numFmtId="186" fontId="14" fillId="0" borderId="74" xfId="2" applyNumberFormat="1" applyFont="1" applyBorder="1" applyAlignment="1">
      <alignment horizontal="center" vertical="center"/>
    </xf>
    <xf numFmtId="0" fontId="14" fillId="0" borderId="16" xfId="2" applyFont="1" applyBorder="1" applyAlignment="1">
      <alignment horizontal="center" vertical="center"/>
    </xf>
    <xf numFmtId="0" fontId="14" fillId="0" borderId="69" xfId="2" applyFont="1" applyBorder="1" applyAlignment="1">
      <alignment horizontal="center" vertical="center"/>
    </xf>
    <xf numFmtId="0" fontId="14" fillId="0" borderId="12" xfId="2" applyFont="1" applyBorder="1" applyAlignment="1">
      <alignment horizontal="center" vertical="center"/>
    </xf>
    <xf numFmtId="0" fontId="14" fillId="0" borderId="70" xfId="2" applyFont="1" applyBorder="1" applyAlignment="1">
      <alignment horizontal="center" vertical="center"/>
    </xf>
    <xf numFmtId="0" fontId="14" fillId="0" borderId="69" xfId="2" applyFont="1" applyBorder="1" applyAlignment="1">
      <alignment horizontal="center" vertical="center" wrapText="1"/>
    </xf>
    <xf numFmtId="0" fontId="14" fillId="0" borderId="12" xfId="2" applyFont="1" applyBorder="1" applyAlignment="1">
      <alignment horizontal="center" vertical="center" wrapText="1"/>
    </xf>
    <xf numFmtId="0" fontId="14" fillId="0" borderId="74" xfId="2" applyFont="1" applyBorder="1" applyAlignment="1">
      <alignment horizontal="center" vertical="center" wrapText="1"/>
    </xf>
    <xf numFmtId="0" fontId="14" fillId="0" borderId="70" xfId="2" applyFont="1" applyBorder="1" applyAlignment="1">
      <alignment horizontal="center" vertical="center" wrapText="1"/>
    </xf>
    <xf numFmtId="0" fontId="14" fillId="0" borderId="75" xfId="2" applyFont="1" applyBorder="1" applyAlignment="1">
      <alignment horizontal="center" vertical="center" wrapText="1"/>
    </xf>
    <xf numFmtId="0" fontId="14" fillId="0" borderId="11" xfId="2" applyFont="1" applyBorder="1" applyAlignment="1">
      <alignment horizontal="center" vertical="center"/>
    </xf>
    <xf numFmtId="0" fontId="14" fillId="0" borderId="124" xfId="2" applyFont="1" applyBorder="1" applyAlignment="1">
      <alignment horizontal="center" vertical="center"/>
    </xf>
    <xf numFmtId="0" fontId="14" fillId="0" borderId="125" xfId="2" applyFont="1" applyBorder="1" applyAlignment="1">
      <alignment horizontal="center" vertical="center"/>
    </xf>
    <xf numFmtId="0" fontId="14" fillId="0" borderId="123" xfId="2" applyFont="1" applyBorder="1" applyAlignment="1">
      <alignment horizontal="center" vertical="center"/>
    </xf>
    <xf numFmtId="0" fontId="1" fillId="0" borderId="5" xfId="10" applyBorder="1" applyAlignment="1">
      <alignment horizontal="center" vertical="center"/>
    </xf>
    <xf numFmtId="0" fontId="1" fillId="0" borderId="122" xfId="10" applyBorder="1" applyAlignment="1">
      <alignment horizontal="center" vertical="center"/>
    </xf>
    <xf numFmtId="0" fontId="14" fillId="0" borderId="67" xfId="2" applyFont="1" applyBorder="1" applyAlignment="1">
      <alignment horizontal="center" vertical="center"/>
    </xf>
    <xf numFmtId="0" fontId="1" fillId="0" borderId="6" xfId="10" applyBorder="1" applyAlignment="1">
      <alignment horizontal="center" vertical="center"/>
    </xf>
    <xf numFmtId="0" fontId="99" fillId="0" borderId="0" xfId="2" applyFont="1" applyAlignment="1">
      <alignment horizontal="left" vertical="center" shrinkToFit="1"/>
    </xf>
    <xf numFmtId="0" fontId="14" fillId="0" borderId="0" xfId="2" applyFont="1" applyAlignment="1">
      <alignment horizontal="center" vertical="center"/>
    </xf>
    <xf numFmtId="0" fontId="14" fillId="0" borderId="65" xfId="2" applyFont="1" applyBorder="1" applyAlignment="1">
      <alignment horizontal="center" vertical="center"/>
    </xf>
    <xf numFmtId="0" fontId="14" fillId="0" borderId="119" xfId="2" applyFont="1" applyBorder="1" applyAlignment="1">
      <alignment horizontal="center" vertical="center"/>
    </xf>
    <xf numFmtId="0" fontId="14" fillId="0" borderId="120" xfId="2" applyFont="1" applyBorder="1" applyAlignment="1">
      <alignment horizontal="center" vertical="center"/>
    </xf>
    <xf numFmtId="0" fontId="91" fillId="0" borderId="0" xfId="2" applyFont="1" applyAlignment="1">
      <alignment horizontal="left" vertical="center" wrapText="1"/>
    </xf>
    <xf numFmtId="0" fontId="90" fillId="0" borderId="182" xfId="2" applyFont="1" applyBorder="1" applyAlignment="1" applyProtection="1">
      <alignment horizontal="center" vertical="center"/>
      <protection locked="0"/>
    </xf>
    <xf numFmtId="0" fontId="91" fillId="0" borderId="182" xfId="3" applyFont="1" applyBorder="1" applyAlignment="1">
      <alignment horizontal="center" vertical="center"/>
    </xf>
    <xf numFmtId="0" fontId="91" fillId="0" borderId="182" xfId="3" applyFont="1" applyBorder="1" applyAlignment="1">
      <alignment horizontal="left" vertical="center" wrapText="1"/>
    </xf>
    <xf numFmtId="0" fontId="91" fillId="0" borderId="0" xfId="2" applyFont="1" applyAlignment="1">
      <alignment horizontal="left" vertical="top" wrapText="1"/>
    </xf>
    <xf numFmtId="0" fontId="90" fillId="0" borderId="242" xfId="2" applyFont="1" applyBorder="1" applyAlignment="1">
      <alignment horizontal="center" vertical="center"/>
    </xf>
    <xf numFmtId="0" fontId="90" fillId="0" borderId="182" xfId="2" applyFont="1" applyBorder="1" applyAlignment="1">
      <alignment horizontal="left" vertical="center" indent="1"/>
    </xf>
    <xf numFmtId="0" fontId="90" fillId="0" borderId="192" xfId="2" applyFont="1" applyBorder="1" applyAlignment="1">
      <alignment horizontal="center" vertical="center"/>
    </xf>
    <xf numFmtId="186" fontId="90" fillId="0" borderId="193" xfId="2" applyNumberFormat="1" applyFont="1" applyBorder="1" applyAlignment="1">
      <alignment horizontal="right" vertical="center"/>
    </xf>
    <xf numFmtId="190" fontId="90" fillId="0" borderId="195" xfId="2" applyNumberFormat="1" applyFont="1" applyBorder="1" applyAlignment="1">
      <alignment horizontal="center" vertical="center"/>
    </xf>
    <xf numFmtId="0" fontId="90" fillId="0" borderId="198" xfId="2" applyFont="1" applyBorder="1" applyAlignment="1">
      <alignment horizontal="center" vertical="center"/>
    </xf>
    <xf numFmtId="186" fontId="90" fillId="0" borderId="199" xfId="2" applyNumberFormat="1" applyFont="1" applyBorder="1" applyAlignment="1" applyProtection="1">
      <alignment horizontal="right" vertical="center"/>
      <protection locked="0"/>
    </xf>
    <xf numFmtId="190" fontId="90" fillId="0" borderId="201" xfId="2" applyNumberFormat="1" applyFont="1" applyBorder="1" applyAlignment="1">
      <alignment horizontal="center" vertical="center"/>
    </xf>
    <xf numFmtId="0" fontId="90" fillId="0" borderId="182" xfId="2" applyFont="1" applyBorder="1" applyAlignment="1">
      <alignment horizontal="center" vertical="center" shrinkToFit="1"/>
    </xf>
    <xf numFmtId="0" fontId="90" fillId="0" borderId="181" xfId="2" applyFont="1" applyBorder="1" applyAlignment="1" applyProtection="1">
      <alignment horizontal="center" vertical="center"/>
      <protection locked="0"/>
    </xf>
    <xf numFmtId="0" fontId="90" fillId="0" borderId="204" xfId="2" applyFont="1" applyBorder="1" applyAlignment="1">
      <alignment horizontal="center" vertical="center"/>
    </xf>
    <xf numFmtId="0" fontId="90" fillId="0" borderId="182" xfId="2" applyFont="1" applyBorder="1" applyAlignment="1">
      <alignment horizontal="center" vertical="center"/>
    </xf>
    <xf numFmtId="38" fontId="90" fillId="0" borderId="182" xfId="11" applyFont="1" applyFill="1" applyBorder="1" applyAlignment="1" applyProtection="1">
      <alignment horizontal="center" vertical="center"/>
    </xf>
    <xf numFmtId="0" fontId="90" fillId="0" borderId="192" xfId="2" applyFont="1" applyBorder="1" applyAlignment="1">
      <alignment horizontal="left" vertical="center" indent="1"/>
    </xf>
    <xf numFmtId="186" fontId="90" fillId="0" borderId="199" xfId="2" applyNumberFormat="1" applyFont="1" applyBorder="1" applyAlignment="1">
      <alignment horizontal="right" vertical="center"/>
    </xf>
    <xf numFmtId="0" fontId="91" fillId="0" borderId="181" xfId="3" applyFont="1" applyBorder="1" applyAlignment="1">
      <alignment horizontal="center" vertical="center" wrapText="1"/>
    </xf>
    <xf numFmtId="0" fontId="90" fillId="0" borderId="182" xfId="3" applyFont="1" applyBorder="1" applyAlignment="1" applyProtection="1">
      <alignment horizontal="center" vertical="center"/>
      <protection locked="0"/>
    </xf>
    <xf numFmtId="0" fontId="90" fillId="0" borderId="187" xfId="2" applyFont="1" applyBorder="1" applyAlignment="1">
      <alignment horizontal="center" vertical="center"/>
    </xf>
    <xf numFmtId="186" fontId="90" fillId="0" borderId="181" xfId="2" applyNumberFormat="1" applyFont="1" applyBorder="1" applyAlignment="1" applyProtection="1">
      <alignment horizontal="right" vertical="center"/>
      <protection locked="0"/>
    </xf>
    <xf numFmtId="189" fontId="90" fillId="0" borderId="190" xfId="2" applyNumberFormat="1" applyFont="1" applyBorder="1" applyAlignment="1">
      <alignment horizontal="center" vertical="center"/>
    </xf>
    <xf numFmtId="0" fontId="90" fillId="0" borderId="0" xfId="2" applyFont="1" applyAlignment="1">
      <alignment horizontal="right" vertical="center"/>
    </xf>
    <xf numFmtId="0" fontId="110" fillId="0" borderId="0" xfId="2" applyFont="1" applyAlignment="1">
      <alignment horizontal="center" vertical="center"/>
    </xf>
    <xf numFmtId="0" fontId="90" fillId="0" borderId="181" xfId="3" applyFont="1" applyBorder="1" applyAlignment="1">
      <alignment horizontal="center" vertical="center"/>
    </xf>
    <xf numFmtId="0" fontId="89" fillId="0" borderId="182" xfId="3" applyFont="1" applyBorder="1" applyAlignment="1" applyProtection="1">
      <alignment horizontal="left" vertical="center" wrapText="1"/>
      <protection locked="0"/>
    </xf>
    <xf numFmtId="0" fontId="90" fillId="0" borderId="182" xfId="3" applyFont="1" applyBorder="1" applyAlignment="1">
      <alignment horizontal="center" vertical="center" shrinkToFit="1"/>
    </xf>
    <xf numFmtId="0" fontId="91" fillId="0" borderId="182" xfId="3" applyFont="1" applyBorder="1" applyAlignment="1" applyProtection="1">
      <alignment horizontal="center" vertical="center"/>
      <protection locked="0"/>
    </xf>
    <xf numFmtId="0" fontId="41" fillId="0" borderId="0" xfId="3" applyFont="1" applyAlignment="1">
      <alignment horizontal="left" vertical="center" wrapText="1"/>
    </xf>
    <xf numFmtId="0" fontId="41" fillId="0" borderId="76" xfId="3" applyFont="1" applyBorder="1" applyAlignment="1">
      <alignment horizontal="center" vertical="center"/>
    </xf>
    <xf numFmtId="0" fontId="41" fillId="0" borderId="73" xfId="3" applyFont="1" applyBorder="1" applyAlignment="1">
      <alignment horizontal="center" vertical="center"/>
    </xf>
    <xf numFmtId="0" fontId="41" fillId="0" borderId="74" xfId="3" applyFont="1" applyBorder="1" applyAlignment="1">
      <alignment horizontal="center" vertical="center"/>
    </xf>
    <xf numFmtId="0" fontId="44" fillId="0" borderId="2" xfId="3" applyFont="1" applyBorder="1" applyAlignment="1">
      <alignment horizontal="center" vertical="center"/>
    </xf>
    <xf numFmtId="0" fontId="44" fillId="0" borderId="76" xfId="3" applyFont="1" applyBorder="1" applyAlignment="1">
      <alignment horizontal="left" vertical="center" wrapText="1" indent="1"/>
    </xf>
    <xf numFmtId="0" fontId="44" fillId="0" borderId="73" xfId="3" applyFont="1" applyBorder="1" applyAlignment="1">
      <alignment horizontal="left" vertical="center" wrapText="1" indent="1"/>
    </xf>
    <xf numFmtId="0" fontId="44" fillId="0" borderId="74" xfId="3" applyFont="1" applyBorder="1" applyAlignment="1">
      <alignment horizontal="left" vertical="center" wrapText="1" indent="1"/>
    </xf>
    <xf numFmtId="0" fontId="44" fillId="0" borderId="23" xfId="3" applyFont="1" applyBorder="1" applyAlignment="1">
      <alignment horizontal="center" vertical="center" wrapText="1"/>
    </xf>
    <xf numFmtId="0" fontId="44" fillId="0" borderId="22" xfId="3" applyFont="1" applyBorder="1" applyAlignment="1">
      <alignment horizontal="center" vertical="center"/>
    </xf>
    <xf numFmtId="0" fontId="44" fillId="0" borderId="27" xfId="3" applyFont="1" applyBorder="1" applyAlignment="1">
      <alignment horizontal="center" vertical="center"/>
    </xf>
    <xf numFmtId="0" fontId="44" fillId="0" borderId="26" xfId="3" applyFont="1" applyBorder="1" applyAlignment="1">
      <alignment horizontal="center" vertical="center"/>
    </xf>
    <xf numFmtId="0" fontId="44" fillId="0" borderId="41" xfId="3" applyFont="1" applyBorder="1" applyAlignment="1">
      <alignment horizontal="center" vertical="center"/>
    </xf>
    <xf numFmtId="0" fontId="44" fillId="0" borderId="40" xfId="3" applyFont="1" applyBorder="1" applyAlignment="1">
      <alignment horizontal="center" vertical="center"/>
    </xf>
    <xf numFmtId="0" fontId="100" fillId="0" borderId="21" xfId="3" applyFont="1" applyBorder="1" applyAlignment="1">
      <alignment horizontal="left" vertical="center" wrapText="1" indent="1"/>
    </xf>
    <xf numFmtId="0" fontId="100" fillId="0" borderId="22" xfId="3" applyFont="1" applyBorder="1" applyAlignment="1">
      <alignment horizontal="left" vertical="center" wrapText="1" indent="1"/>
    </xf>
    <xf numFmtId="0" fontId="100" fillId="0" borderId="0" xfId="3" applyFont="1" applyAlignment="1">
      <alignment horizontal="left" vertical="center" wrapText="1" indent="1"/>
    </xf>
    <xf numFmtId="0" fontId="100" fillId="0" borderId="26" xfId="3" applyFont="1" applyBorder="1" applyAlignment="1">
      <alignment horizontal="left" vertical="center" wrapText="1" indent="1"/>
    </xf>
    <xf numFmtId="0" fontId="100" fillId="0" borderId="39" xfId="3" applyFont="1" applyBorder="1" applyAlignment="1">
      <alignment horizontal="left" vertical="center" wrapText="1" indent="1"/>
    </xf>
    <xf numFmtId="0" fontId="100" fillId="0" borderId="40" xfId="3" applyFont="1" applyBorder="1" applyAlignment="1">
      <alignment horizontal="left" vertical="center" wrapText="1" indent="1"/>
    </xf>
    <xf numFmtId="0" fontId="44" fillId="0" borderId="3" xfId="3" applyFont="1" applyBorder="1" applyAlignment="1">
      <alignment horizontal="center" vertical="center" wrapText="1"/>
    </xf>
    <xf numFmtId="0" fontId="44" fillId="0" borderId="80" xfId="3" applyFont="1" applyBorder="1" applyAlignment="1">
      <alignment horizontal="center" vertical="center"/>
    </xf>
    <xf numFmtId="0" fontId="44" fillId="0" borderId="71" xfId="3" applyFont="1" applyBorder="1" applyAlignment="1">
      <alignment horizontal="center" vertical="center"/>
    </xf>
    <xf numFmtId="0" fontId="100" fillId="0" borderId="2" xfId="3" applyFont="1" applyBorder="1" applyAlignment="1">
      <alignment horizontal="left" vertical="center" wrapText="1" indent="1"/>
    </xf>
    <xf numFmtId="0" fontId="44" fillId="0" borderId="2" xfId="3" applyFont="1" applyBorder="1" applyAlignment="1">
      <alignment horizontal="center" vertical="center" wrapText="1"/>
    </xf>
    <xf numFmtId="0" fontId="41" fillId="0" borderId="2" xfId="3" applyFont="1" applyBorder="1" applyAlignment="1">
      <alignment horizontal="left" vertical="center" indent="1"/>
    </xf>
    <xf numFmtId="0" fontId="44" fillId="0" borderId="0" xfId="3" applyFont="1" applyAlignment="1">
      <alignment horizontal="right" vertical="center"/>
    </xf>
    <xf numFmtId="0" fontId="42" fillId="0" borderId="0" xfId="3" applyFont="1" applyAlignment="1">
      <alignment horizontal="center" vertical="center" wrapText="1"/>
    </xf>
    <xf numFmtId="0" fontId="42" fillId="0" borderId="0" xfId="3" applyFont="1" applyAlignment="1">
      <alignment horizontal="center" vertical="center"/>
    </xf>
    <xf numFmtId="0" fontId="41" fillId="0" borderId="2" xfId="3" applyFont="1" applyBorder="1" applyAlignment="1">
      <alignment horizontal="center" vertical="center"/>
    </xf>
    <xf numFmtId="0" fontId="41" fillId="0" borderId="76" xfId="3" applyFont="1" applyBorder="1" applyAlignment="1">
      <alignment horizontal="center" vertical="center" wrapText="1"/>
    </xf>
    <xf numFmtId="0" fontId="41" fillId="0" borderId="73" xfId="3" applyFont="1" applyBorder="1" applyAlignment="1">
      <alignment horizontal="center" vertical="center" wrapText="1"/>
    </xf>
    <xf numFmtId="0" fontId="41" fillId="0" borderId="74" xfId="3" applyFont="1" applyBorder="1" applyAlignment="1">
      <alignment horizontal="center" vertical="center" wrapText="1"/>
    </xf>
    <xf numFmtId="0" fontId="41" fillId="0" borderId="2" xfId="3" applyFont="1" applyBorder="1" applyAlignment="1">
      <alignment horizontal="center" vertical="center" wrapText="1"/>
    </xf>
    <xf numFmtId="0" fontId="41" fillId="0" borderId="23" xfId="3" applyFont="1" applyBorder="1" applyAlignment="1">
      <alignment horizontal="center" vertical="center" wrapText="1"/>
    </xf>
    <xf numFmtId="0" fontId="41" fillId="0" borderId="22" xfId="3" applyFont="1" applyBorder="1" applyAlignment="1">
      <alignment horizontal="center" vertical="center" wrapText="1"/>
    </xf>
    <xf numFmtId="0" fontId="41" fillId="0" borderId="27" xfId="3" applyFont="1" applyBorder="1" applyAlignment="1">
      <alignment horizontal="center" vertical="center" wrapText="1"/>
    </xf>
    <xf numFmtId="0" fontId="41" fillId="0" borderId="26" xfId="3" applyFont="1" applyBorder="1" applyAlignment="1">
      <alignment horizontal="center" vertical="center" wrapText="1"/>
    </xf>
    <xf numFmtId="0" fontId="41" fillId="0" borderId="41" xfId="3" applyFont="1" applyBorder="1" applyAlignment="1">
      <alignment horizontal="center" vertical="center" wrapText="1"/>
    </xf>
    <xf numFmtId="0" fontId="41" fillId="0" borderId="40" xfId="3" applyFont="1" applyBorder="1" applyAlignment="1">
      <alignment horizontal="center" vertical="center" wrapText="1"/>
    </xf>
    <xf numFmtId="0" fontId="41" fillId="0" borderId="23" xfId="3" applyFont="1" applyBorder="1" applyAlignment="1">
      <alignment horizontal="left" vertical="center" indent="1"/>
    </xf>
    <xf numFmtId="0" fontId="41" fillId="0" borderId="22" xfId="3" applyFont="1" applyBorder="1" applyAlignment="1">
      <alignment horizontal="left" vertical="center" indent="1"/>
    </xf>
    <xf numFmtId="0" fontId="73" fillId="0" borderId="0" xfId="7" applyFont="1" applyAlignment="1">
      <alignment horizontal="left" vertical="center" wrapText="1"/>
    </xf>
    <xf numFmtId="0" fontId="73" fillId="0" borderId="0" xfId="7" applyFont="1" applyAlignment="1">
      <alignment horizontal="left" vertical="center"/>
    </xf>
    <xf numFmtId="0" fontId="75" fillId="0" borderId="0" xfId="7" applyFont="1" applyAlignment="1">
      <alignment vertical="center" wrapText="1"/>
    </xf>
    <xf numFmtId="0" fontId="16" fillId="0" borderId="3" xfId="7" applyFont="1" applyBorder="1" applyAlignment="1">
      <alignment horizontal="center" vertical="center" wrapText="1"/>
    </xf>
    <xf numFmtId="0" fontId="16" fillId="0" borderId="172" xfId="7" applyFont="1" applyBorder="1" applyAlignment="1">
      <alignment horizontal="center" vertical="center" wrapText="1"/>
    </xf>
    <xf numFmtId="0" fontId="22" fillId="0" borderId="3" xfId="7" applyFont="1" applyBorder="1" applyAlignment="1">
      <alignment horizontal="left" vertical="center" wrapText="1"/>
    </xf>
    <xf numFmtId="0" fontId="22" fillId="0" borderId="172" xfId="7" applyFont="1" applyBorder="1" applyAlignment="1">
      <alignment horizontal="left" vertical="center" wrapText="1"/>
    </xf>
    <xf numFmtId="0" fontId="74" fillId="0" borderId="76" xfId="7" applyFont="1" applyBorder="1" applyAlignment="1">
      <alignment horizontal="center" vertical="center" wrapText="1"/>
    </xf>
    <xf numFmtId="0" fontId="74" fillId="0" borderId="73" xfId="7" applyFont="1" applyBorder="1" applyAlignment="1">
      <alignment horizontal="center" vertical="center" wrapText="1"/>
    </xf>
    <xf numFmtId="0" fontId="74" fillId="0" borderId="77" xfId="7" applyFont="1" applyBorder="1" applyAlignment="1">
      <alignment horizontal="center" vertical="center" wrapText="1"/>
    </xf>
    <xf numFmtId="0" fontId="74" fillId="0" borderId="104" xfId="7" applyFont="1" applyBorder="1" applyAlignment="1">
      <alignment horizontal="center" vertical="center" wrapText="1"/>
    </xf>
    <xf numFmtId="0" fontId="74" fillId="0" borderId="132" xfId="7" applyFont="1" applyBorder="1" applyAlignment="1">
      <alignment horizontal="center" vertical="center" wrapText="1"/>
    </xf>
    <xf numFmtId="0" fontId="74" fillId="0" borderId="133" xfId="7" applyFont="1" applyBorder="1" applyAlignment="1">
      <alignment horizontal="center" vertical="center" wrapText="1"/>
    </xf>
    <xf numFmtId="0" fontId="75" fillId="0" borderId="0" xfId="7" applyFont="1" applyAlignment="1">
      <alignment horizontal="left" vertical="center"/>
    </xf>
    <xf numFmtId="0" fontId="22" fillId="0" borderId="80" xfId="7" applyFont="1" applyBorder="1" applyAlignment="1">
      <alignment horizontal="left" vertical="center" wrapText="1"/>
    </xf>
    <xf numFmtId="0" fontId="74" fillId="0" borderId="23" xfId="7" applyFont="1" applyBorder="1" applyAlignment="1">
      <alignment horizontal="center" vertical="center" wrapText="1"/>
    </xf>
    <xf numFmtId="0" fontId="74" fillId="0" borderId="21" xfId="7" applyFont="1" applyBorder="1" applyAlignment="1">
      <alignment horizontal="center" vertical="center" wrapText="1"/>
    </xf>
    <xf numFmtId="0" fontId="74" fillId="0" borderId="24" xfId="7" applyFont="1" applyBorder="1" applyAlignment="1">
      <alignment horizontal="center" vertical="center" wrapText="1"/>
    </xf>
    <xf numFmtId="0" fontId="30" fillId="0" borderId="169" xfId="7" applyFont="1" applyBorder="1">
      <alignment vertical="center"/>
    </xf>
    <xf numFmtId="0" fontId="35" fillId="0" borderId="170" xfId="5" applyBorder="1">
      <alignment vertical="center"/>
    </xf>
    <xf numFmtId="0" fontId="35" fillId="0" borderId="171" xfId="5" applyBorder="1">
      <alignment vertical="center"/>
    </xf>
    <xf numFmtId="0" fontId="73" fillId="0" borderId="3" xfId="7" applyFont="1" applyBorder="1" applyAlignment="1">
      <alignment horizontal="center" vertical="center" wrapText="1"/>
    </xf>
    <xf numFmtId="0" fontId="73" fillId="0" borderId="71" xfId="7" applyFont="1" applyBorder="1" applyAlignment="1">
      <alignment horizontal="center" vertical="center" wrapText="1"/>
    </xf>
    <xf numFmtId="0" fontId="74" fillId="0" borderId="74" xfId="7" applyFont="1" applyBorder="1" applyAlignment="1">
      <alignment horizontal="center" vertical="center" wrapText="1"/>
    </xf>
    <xf numFmtId="0" fontId="83" fillId="0" borderId="23" xfId="7" applyFont="1" applyBorder="1" applyAlignment="1">
      <alignment horizontal="center" vertical="center" wrapText="1"/>
    </xf>
    <xf numFmtId="0" fontId="83" fillId="0" borderId="41" xfId="7" applyFont="1" applyBorder="1" applyAlignment="1">
      <alignment horizontal="center" vertical="center" wrapText="1"/>
    </xf>
    <xf numFmtId="0" fontId="73" fillId="0" borderId="76" xfId="7" applyFont="1" applyBorder="1" applyAlignment="1">
      <alignment horizontal="center" vertical="center" wrapText="1"/>
    </xf>
    <xf numFmtId="0" fontId="73" fillId="0" borderId="74" xfId="7" applyFont="1" applyBorder="1" applyAlignment="1">
      <alignment horizontal="center" vertical="center" wrapText="1"/>
    </xf>
    <xf numFmtId="0" fontId="73" fillId="0" borderId="31" xfId="7" applyFont="1" applyBorder="1" applyAlignment="1">
      <alignment horizontal="center" vertical="center" wrapText="1"/>
    </xf>
    <xf numFmtId="0" fontId="73" fillId="0" borderId="10" xfId="7" applyFont="1" applyBorder="1" applyAlignment="1">
      <alignment horizontal="center" vertical="center" wrapText="1"/>
    </xf>
    <xf numFmtId="0" fontId="73" fillId="0" borderId="32" xfId="7" applyFont="1" applyBorder="1" applyAlignment="1">
      <alignment horizontal="center" vertical="center" wrapText="1"/>
    </xf>
    <xf numFmtId="0" fontId="73" fillId="0" borderId="65" xfId="7" applyFont="1" applyBorder="1" applyAlignment="1">
      <alignment horizontal="center" vertical="center" wrapText="1"/>
    </xf>
    <xf numFmtId="0" fontId="73" fillId="0" borderId="44" xfId="7" applyFont="1" applyBorder="1" applyAlignment="1">
      <alignment horizontal="center" vertical="center" wrapText="1"/>
    </xf>
    <xf numFmtId="0" fontId="73" fillId="0" borderId="168" xfId="7" applyFont="1" applyBorder="1" applyAlignment="1">
      <alignment horizontal="center" vertical="center" wrapText="1"/>
    </xf>
    <xf numFmtId="0" fontId="16" fillId="0" borderId="119" xfId="7" applyFont="1" applyBorder="1" applyAlignment="1">
      <alignment horizontal="center" vertical="center" wrapText="1"/>
    </xf>
    <xf numFmtId="0" fontId="16" fillId="0" borderId="80" xfId="7" applyFont="1" applyBorder="1" applyAlignment="1">
      <alignment horizontal="center" vertical="center" wrapText="1"/>
    </xf>
    <xf numFmtId="0" fontId="16" fillId="0" borderId="71" xfId="7" applyFont="1" applyBorder="1" applyAlignment="1">
      <alignment horizontal="center" vertical="center" wrapText="1"/>
    </xf>
    <xf numFmtId="0" fontId="22" fillId="0" borderId="119" xfId="7" applyFont="1" applyBorder="1" applyAlignment="1">
      <alignment horizontal="left" vertical="center" wrapText="1"/>
    </xf>
    <xf numFmtId="0" fontId="22" fillId="0" borderId="71" xfId="7" applyFont="1" applyBorder="1" applyAlignment="1">
      <alignment horizontal="left" vertical="center" wrapText="1"/>
    </xf>
    <xf numFmtId="0" fontId="73" fillId="0" borderId="67" xfId="7" applyFont="1" applyBorder="1" applyAlignment="1">
      <alignment horizontal="center" vertical="center" wrapText="1"/>
    </xf>
    <xf numFmtId="0" fontId="73" fillId="0" borderId="69" xfId="7" applyFont="1" applyBorder="1" applyAlignment="1">
      <alignment horizontal="center" vertical="center" wrapText="1"/>
    </xf>
    <xf numFmtId="0" fontId="73" fillId="0" borderId="11" xfId="7" applyFont="1" applyBorder="1" applyAlignment="1">
      <alignment horizontal="center" vertical="center" wrapText="1"/>
    </xf>
    <xf numFmtId="0" fontId="73" fillId="0" borderId="16" xfId="7" applyFont="1" applyBorder="1" applyAlignment="1">
      <alignment horizontal="center" vertical="center" wrapText="1"/>
    </xf>
    <xf numFmtId="0" fontId="73" fillId="0" borderId="92" xfId="7" applyFont="1" applyBorder="1" applyAlignment="1">
      <alignment horizontal="center" vertical="center" wrapText="1"/>
    </xf>
    <xf numFmtId="0" fontId="78" fillId="0" borderId="12" xfId="7" applyFont="1" applyBorder="1" applyAlignment="1">
      <alignment horizontal="center" vertical="center" wrapText="1"/>
    </xf>
    <xf numFmtId="0" fontId="75" fillId="0" borderId="12" xfId="7" applyFont="1" applyBorder="1" applyAlignment="1">
      <alignment horizontal="center" vertical="center" wrapText="1"/>
    </xf>
    <xf numFmtId="0" fontId="75" fillId="0" borderId="169" xfId="7" applyFont="1" applyBorder="1" applyAlignment="1">
      <alignment horizontal="center" vertical="center" wrapText="1"/>
    </xf>
    <xf numFmtId="0" fontId="75" fillId="0" borderId="170" xfId="7" applyFont="1" applyBorder="1" applyAlignment="1">
      <alignment horizontal="center" vertical="center" wrapText="1"/>
    </xf>
    <xf numFmtId="0" fontId="75" fillId="0" borderId="171" xfId="7" applyFont="1" applyBorder="1" applyAlignment="1">
      <alignment horizontal="center" vertical="center" wrapText="1"/>
    </xf>
    <xf numFmtId="0" fontId="81" fillId="0" borderId="23" xfId="7" applyFont="1" applyBorder="1" applyAlignment="1">
      <alignment horizontal="center" vertical="center" wrapText="1"/>
    </xf>
    <xf numFmtId="0" fontId="81" fillId="0" borderId="41" xfId="7" applyFont="1" applyBorder="1" applyAlignment="1">
      <alignment horizontal="center" vertical="center" wrapText="1"/>
    </xf>
    <xf numFmtId="0" fontId="74" fillId="0" borderId="67" xfId="7" applyFont="1" applyBorder="1" applyAlignment="1">
      <alignment horizontal="center" vertical="center" wrapText="1"/>
    </xf>
    <xf numFmtId="0" fontId="74" fillId="0" borderId="68" xfId="7" applyFont="1" applyBorder="1" applyAlignment="1">
      <alignment horizontal="center" vertical="center" wrapText="1"/>
    </xf>
    <xf numFmtId="0" fontId="74" fillId="0" borderId="99" xfId="7" applyFont="1" applyBorder="1" applyAlignment="1">
      <alignment horizontal="center" vertical="center" wrapText="1"/>
    </xf>
    <xf numFmtId="0" fontId="81" fillId="0" borderId="74" xfId="7" applyFont="1" applyBorder="1" applyAlignment="1">
      <alignment horizontal="left" vertical="center" wrapText="1"/>
    </xf>
    <xf numFmtId="0" fontId="74" fillId="0" borderId="41" xfId="7" applyFont="1" applyBorder="1" applyAlignment="1">
      <alignment horizontal="center" vertical="center" wrapText="1"/>
    </xf>
    <xf numFmtId="0" fontId="74" fillId="0" borderId="39" xfId="7" applyFont="1" applyBorder="1" applyAlignment="1">
      <alignment horizontal="center" vertical="center" wrapText="1"/>
    </xf>
    <xf numFmtId="0" fontId="74" fillId="0" borderId="42" xfId="7" applyFont="1" applyBorder="1" applyAlignment="1">
      <alignment horizontal="center" vertical="center" wrapText="1"/>
    </xf>
    <xf numFmtId="0" fontId="16" fillId="0" borderId="26" xfId="7" applyFont="1" applyBorder="1" applyAlignment="1">
      <alignment horizontal="center" vertical="center" wrapText="1"/>
    </xf>
    <xf numFmtId="0" fontId="82" fillId="0" borderId="3" xfId="7" applyFont="1" applyBorder="1" applyAlignment="1">
      <alignment horizontal="left" vertical="center" wrapText="1"/>
    </xf>
    <xf numFmtId="0" fontId="82" fillId="0" borderId="80" xfId="7" applyFont="1" applyBorder="1" applyAlignment="1">
      <alignment horizontal="left" vertical="center" wrapText="1"/>
    </xf>
    <xf numFmtId="0" fontId="75" fillId="0" borderId="27" xfId="7" applyFont="1" applyBorder="1" applyAlignment="1">
      <alignment horizontal="center" vertical="center" wrapText="1"/>
    </xf>
    <xf numFmtId="0" fontId="75" fillId="0" borderId="0" xfId="7" applyFont="1" applyAlignment="1">
      <alignment horizontal="center" vertical="center" wrapText="1"/>
    </xf>
    <xf numFmtId="0" fontId="75" fillId="0" borderId="28" xfId="7" applyFont="1" applyBorder="1" applyAlignment="1">
      <alignment horizontal="center" vertical="center" wrapText="1"/>
    </xf>
    <xf numFmtId="0" fontId="73" fillId="0" borderId="80" xfId="7" applyFont="1" applyBorder="1" applyAlignment="1">
      <alignment horizontal="center" vertical="center" wrapText="1"/>
    </xf>
    <xf numFmtId="0" fontId="81" fillId="0" borderId="3" xfId="7" applyFont="1" applyBorder="1" applyAlignment="1">
      <alignment horizontal="left" vertical="center" wrapText="1"/>
    </xf>
    <xf numFmtId="0" fontId="81" fillId="0" borderId="80" xfId="7" applyFont="1" applyBorder="1" applyAlignment="1">
      <alignment horizontal="left" vertical="center" wrapText="1"/>
    </xf>
    <xf numFmtId="0" fontId="81" fillId="0" borderId="71" xfId="7" applyFont="1" applyBorder="1" applyAlignment="1">
      <alignment horizontal="left" vertical="center" wrapText="1"/>
    </xf>
    <xf numFmtId="0" fontId="73" fillId="0" borderId="145" xfId="7" applyFont="1" applyBorder="1" applyAlignment="1">
      <alignment horizontal="center" vertical="center" wrapText="1"/>
    </xf>
    <xf numFmtId="0" fontId="78" fillId="0" borderId="148" xfId="7" applyFont="1" applyBorder="1" applyAlignment="1">
      <alignment horizontal="center" vertical="center" wrapText="1"/>
    </xf>
    <xf numFmtId="0" fontId="78" fillId="0" borderId="149" xfId="7" applyFont="1" applyBorder="1" applyAlignment="1">
      <alignment horizontal="center" vertical="center" wrapText="1"/>
    </xf>
    <xf numFmtId="0" fontId="78" fillId="0" borderId="150" xfId="7" applyFont="1" applyBorder="1" applyAlignment="1">
      <alignment horizontal="center" vertical="center" wrapText="1"/>
    </xf>
    <xf numFmtId="0" fontId="77" fillId="0" borderId="73" xfId="7" applyFont="1" applyBorder="1" applyAlignment="1">
      <alignment horizontal="left" vertical="center" wrapText="1"/>
    </xf>
    <xf numFmtId="0" fontId="75" fillId="0" borderId="33" xfId="7" applyFont="1" applyBorder="1" applyAlignment="1">
      <alignment horizontal="center" vertical="center" wrapText="1"/>
    </xf>
    <xf numFmtId="0" fontId="75" fillId="0" borderId="34" xfId="7" applyFont="1" applyBorder="1" applyAlignment="1">
      <alignment horizontal="center" vertical="center" wrapText="1"/>
    </xf>
    <xf numFmtId="0" fontId="75" fillId="0" borderId="38" xfId="7" applyFont="1" applyBorder="1" applyAlignment="1">
      <alignment horizontal="center" vertical="center" wrapText="1"/>
    </xf>
    <xf numFmtId="0" fontId="75" fillId="0" borderId="39" xfId="7" applyFont="1" applyBorder="1" applyAlignment="1">
      <alignment horizontal="center" vertical="center" wrapText="1"/>
    </xf>
    <xf numFmtId="0" fontId="75" fillId="0" borderId="119" xfId="7" applyFont="1" applyBorder="1" applyAlignment="1">
      <alignment horizontal="center" vertical="center" wrapText="1"/>
    </xf>
    <xf numFmtId="0" fontId="75" fillId="0" borderId="71" xfId="7" applyFont="1" applyBorder="1" applyAlignment="1">
      <alignment horizontal="center" vertical="center" wrapText="1"/>
    </xf>
    <xf numFmtId="0" fontId="75" fillId="0" borderId="67" xfId="7" applyFont="1" applyBorder="1" applyAlignment="1">
      <alignment horizontal="center" vertical="center" wrapText="1"/>
    </xf>
    <xf numFmtId="0" fontId="75" fillId="0" borderId="68" xfId="7" applyFont="1" applyBorder="1" applyAlignment="1">
      <alignment horizontal="center" vertical="center" wrapText="1"/>
    </xf>
    <xf numFmtId="0" fontId="75" fillId="0" borderId="69" xfId="7" applyFont="1" applyBorder="1" applyAlignment="1">
      <alignment horizontal="center" vertical="center" wrapText="1"/>
    </xf>
    <xf numFmtId="0" fontId="77" fillId="0" borderId="37" xfId="7" applyFont="1" applyBorder="1" applyAlignment="1">
      <alignment horizontal="left" vertical="center" wrapText="1"/>
    </xf>
    <xf numFmtId="0" fontId="77" fillId="0" borderId="42" xfId="7" applyFont="1" applyBorder="1" applyAlignment="1">
      <alignment horizontal="left" vertical="center" wrapText="1"/>
    </xf>
    <xf numFmtId="0" fontId="78" fillId="0" borderId="141" xfId="7" applyFont="1" applyBorder="1" applyAlignment="1">
      <alignment horizontal="center" vertical="center" wrapText="1"/>
    </xf>
    <xf numFmtId="0" fontId="78" fillId="0" borderId="73" xfId="7" applyFont="1" applyBorder="1" applyAlignment="1">
      <alignment horizontal="center" vertical="center" wrapText="1"/>
    </xf>
    <xf numFmtId="0" fontId="78" fillId="0" borderId="74" xfId="7" applyFont="1" applyBorder="1" applyAlignment="1">
      <alignment horizontal="center" vertical="center" wrapText="1"/>
    </xf>
    <xf numFmtId="0" fontId="75" fillId="0" borderId="161" xfId="7" applyFont="1" applyBorder="1" applyAlignment="1">
      <alignment horizontal="center" vertical="center" wrapText="1"/>
    </xf>
    <xf numFmtId="0" fontId="75" fillId="0" borderId="132" xfId="7" applyFont="1" applyBorder="1" applyAlignment="1">
      <alignment horizontal="center" vertical="center" wrapText="1"/>
    </xf>
    <xf numFmtId="0" fontId="77" fillId="0" borderId="3" xfId="7" applyFont="1" applyBorder="1" applyAlignment="1">
      <alignment horizontal="left" vertical="center" wrapText="1"/>
    </xf>
    <xf numFmtId="0" fontId="77" fillId="0" borderId="80" xfId="7" applyFont="1" applyBorder="1" applyAlignment="1">
      <alignment horizontal="left" vertical="center" wrapText="1"/>
    </xf>
    <xf numFmtId="0" fontId="77" fillId="0" borderId="71" xfId="7" applyFont="1" applyBorder="1" applyAlignment="1">
      <alignment horizontal="left" vertical="center" wrapText="1"/>
    </xf>
    <xf numFmtId="0" fontId="25" fillId="0" borderId="141" xfId="2" applyFont="1" applyBorder="1" applyAlignment="1">
      <alignment horizontal="distributed" vertical="center"/>
    </xf>
    <xf numFmtId="0" fontId="25" fillId="0" borderId="73" xfId="2" applyFont="1" applyBorder="1" applyAlignment="1">
      <alignment horizontal="distributed" vertical="center"/>
    </xf>
    <xf numFmtId="0" fontId="75" fillId="0" borderId="73" xfId="8" applyFont="1" applyBorder="1" applyAlignment="1">
      <alignment horizontal="distributed" vertical="center"/>
    </xf>
    <xf numFmtId="0" fontId="76" fillId="0" borderId="76" xfId="2" applyFont="1" applyBorder="1" applyAlignment="1">
      <alignment horizontal="center" vertical="center"/>
    </xf>
    <xf numFmtId="0" fontId="76" fillId="0" borderId="73" xfId="2" applyFont="1" applyBorder="1" applyAlignment="1">
      <alignment horizontal="center" vertical="center"/>
    </xf>
    <xf numFmtId="0" fontId="76" fillId="0" borderId="77" xfId="2" applyFont="1" applyBorder="1" applyAlignment="1">
      <alignment horizontal="center" vertical="center"/>
    </xf>
    <xf numFmtId="0" fontId="25" fillId="0" borderId="25" xfId="2" applyFont="1" applyBorder="1" applyAlignment="1">
      <alignment horizontal="center" vertical="center"/>
    </xf>
    <xf numFmtId="0" fontId="25" fillId="0" borderId="26" xfId="2" applyFont="1" applyBorder="1" applyAlignment="1">
      <alignment horizontal="center" vertical="center"/>
    </xf>
    <xf numFmtId="0" fontId="25" fillId="0" borderId="48" xfId="2" applyFont="1" applyBorder="1" applyAlignment="1">
      <alignment horizontal="center" vertical="center"/>
    </xf>
    <xf numFmtId="0" fontId="25" fillId="0" borderId="50" xfId="2" applyFont="1" applyBorder="1" applyAlignment="1">
      <alignment horizontal="center" vertical="center"/>
    </xf>
    <xf numFmtId="0" fontId="76" fillId="0" borderId="41" xfId="2" applyFont="1" applyBorder="1" applyAlignment="1">
      <alignment horizontal="center" vertical="center"/>
    </xf>
    <xf numFmtId="0" fontId="76" fillId="0" borderId="39" xfId="2" applyFont="1" applyBorder="1" applyAlignment="1">
      <alignment horizontal="center" vertical="center"/>
    </xf>
    <xf numFmtId="0" fontId="76" fillId="0" borderId="40" xfId="2" applyFont="1" applyBorder="1" applyAlignment="1">
      <alignment horizontal="center" vertical="center"/>
    </xf>
    <xf numFmtId="0" fontId="25" fillId="0" borderId="80" xfId="2" applyFont="1" applyBorder="1" applyAlignment="1">
      <alignment horizontal="center" vertical="center"/>
    </xf>
    <xf numFmtId="0" fontId="75" fillId="0" borderId="80" xfId="8" applyFont="1" applyBorder="1" applyAlignment="1">
      <alignment horizontal="center" vertical="center"/>
    </xf>
    <xf numFmtId="0" fontId="76" fillId="0" borderId="27" xfId="2" applyFont="1" applyBorder="1" applyAlignment="1">
      <alignment horizontal="center" vertical="center"/>
    </xf>
    <xf numFmtId="0" fontId="76" fillId="0" borderId="0" xfId="2" applyFont="1" applyAlignment="1">
      <alignment horizontal="center" vertical="center"/>
    </xf>
    <xf numFmtId="0" fontId="76" fillId="0" borderId="28" xfId="2" applyFont="1" applyBorder="1" applyAlignment="1">
      <alignment horizontal="center" vertical="center"/>
    </xf>
    <xf numFmtId="0" fontId="76" fillId="0" borderId="23" xfId="2" applyFont="1" applyBorder="1" applyAlignment="1">
      <alignment horizontal="center" vertical="center"/>
    </xf>
    <xf numFmtId="0" fontId="76" fillId="0" borderId="21" xfId="2" applyFont="1" applyBorder="1" applyAlignment="1">
      <alignment horizontal="center" vertical="center"/>
    </xf>
    <xf numFmtId="0" fontId="76" fillId="0" borderId="22" xfId="2" applyFont="1" applyBorder="1" applyAlignment="1">
      <alignment horizontal="center" vertical="center"/>
    </xf>
    <xf numFmtId="0" fontId="71" fillId="0" borderId="0" xfId="3" applyFont="1" applyAlignment="1">
      <alignment horizontal="right" vertical="center"/>
    </xf>
    <xf numFmtId="0" fontId="72" fillId="0" borderId="10" xfId="7" applyFont="1" applyBorder="1" applyAlignment="1">
      <alignment horizontal="center" vertical="center"/>
    </xf>
    <xf numFmtId="0" fontId="73" fillId="0" borderId="4" xfId="7" applyFont="1" applyBorder="1" applyAlignment="1">
      <alignment horizontal="distributed" vertical="center"/>
    </xf>
    <xf numFmtId="0" fontId="73" fillId="0" borderId="5" xfId="7" applyFont="1" applyBorder="1" applyAlignment="1">
      <alignment horizontal="distributed" vertical="center"/>
    </xf>
    <xf numFmtId="0" fontId="73" fillId="0" borderId="5" xfId="8" applyFont="1" applyBorder="1" applyAlignment="1">
      <alignment horizontal="distributed" vertical="center"/>
    </xf>
    <xf numFmtId="0" fontId="74" fillId="0" borderId="67" xfId="7" applyFont="1" applyBorder="1" applyAlignment="1">
      <alignment horizontal="center" vertical="center"/>
    </xf>
    <xf numFmtId="0" fontId="74" fillId="0" borderId="68" xfId="7" applyFont="1" applyBorder="1" applyAlignment="1">
      <alignment horizontal="center" vertical="center"/>
    </xf>
    <xf numFmtId="0" fontId="74" fillId="0" borderId="99" xfId="7" applyFont="1" applyBorder="1" applyAlignment="1">
      <alignment horizontal="center" vertical="center"/>
    </xf>
    <xf numFmtId="0" fontId="25" fillId="0" borderId="38" xfId="2" applyFont="1" applyBorder="1" applyAlignment="1">
      <alignment horizontal="distributed" vertical="center"/>
    </xf>
    <xf numFmtId="0" fontId="25" fillId="0" borderId="39" xfId="2" applyFont="1" applyBorder="1" applyAlignment="1">
      <alignment horizontal="distributed" vertical="center"/>
    </xf>
    <xf numFmtId="0" fontId="75" fillId="0" borderId="39" xfId="8" applyFont="1" applyBorder="1" applyAlignment="1">
      <alignment horizontal="distributed" vertical="center"/>
    </xf>
    <xf numFmtId="0" fontId="22" fillId="0" borderId="3" xfId="7" applyFont="1" applyBorder="1" applyAlignment="1">
      <alignment horizontal="center" vertical="center" wrapText="1"/>
    </xf>
    <xf numFmtId="0" fontId="22" fillId="0" borderId="172" xfId="7" applyFont="1" applyBorder="1" applyAlignment="1">
      <alignment horizontal="center" vertical="center" wrapText="1"/>
    </xf>
    <xf numFmtId="0" fontId="22" fillId="0" borderId="80" xfId="7" applyFont="1" applyBorder="1" applyAlignment="1">
      <alignment horizontal="center" vertical="center" wrapText="1"/>
    </xf>
    <xf numFmtId="0" fontId="22" fillId="0" borderId="119" xfId="7" applyFont="1" applyBorder="1" applyAlignment="1">
      <alignment horizontal="center" vertical="center" wrapText="1"/>
    </xf>
    <xf numFmtId="0" fontId="22" fillId="0" borderId="71" xfId="7" applyFont="1" applyBorder="1" applyAlignment="1">
      <alignment horizontal="center" vertical="center" wrapText="1"/>
    </xf>
    <xf numFmtId="0" fontId="81" fillId="0" borderId="74" xfId="7" applyFont="1" applyBorder="1" applyAlignment="1">
      <alignment horizontal="center" vertical="center" wrapText="1"/>
    </xf>
    <xf numFmtId="0" fontId="82" fillId="0" borderId="3" xfId="7" applyFont="1" applyBorder="1" applyAlignment="1">
      <alignment horizontal="center" vertical="center" wrapText="1"/>
    </xf>
    <xf numFmtId="0" fontId="82" fillId="0" borderId="80" xfId="7" applyFont="1" applyBorder="1" applyAlignment="1">
      <alignment horizontal="center" vertical="center" wrapText="1"/>
    </xf>
    <xf numFmtId="0" fontId="81" fillId="0" borderId="3" xfId="7" applyFont="1" applyBorder="1" applyAlignment="1">
      <alignment horizontal="center" vertical="center" wrapText="1"/>
    </xf>
    <xf numFmtId="0" fontId="81" fillId="0" borderId="80" xfId="7" applyFont="1" applyBorder="1" applyAlignment="1">
      <alignment horizontal="center" vertical="center" wrapText="1"/>
    </xf>
    <xf numFmtId="0" fontId="81" fillId="0" borderId="71" xfId="7" applyFont="1" applyBorder="1" applyAlignment="1">
      <alignment horizontal="center" vertical="center" wrapText="1"/>
    </xf>
    <xf numFmtId="0" fontId="14" fillId="0" borderId="0" xfId="9" applyFont="1" applyAlignment="1">
      <alignment vertical="center" wrapText="1"/>
    </xf>
    <xf numFmtId="0" fontId="35" fillId="0" borderId="0" xfId="9">
      <alignment vertical="center"/>
    </xf>
    <xf numFmtId="0" fontId="93" fillId="0" borderId="0" xfId="9" applyFont="1" applyAlignment="1">
      <alignment horizontal="center" vertical="center"/>
    </xf>
    <xf numFmtId="0" fontId="93" fillId="0" borderId="76" xfId="9" applyFont="1" applyBorder="1" applyAlignment="1">
      <alignment horizontal="center" vertical="center"/>
    </xf>
    <xf numFmtId="0" fontId="93" fillId="0" borderId="73" xfId="9" applyFont="1" applyBorder="1" applyAlignment="1">
      <alignment horizontal="center" vertical="center"/>
    </xf>
    <xf numFmtId="0" fontId="93" fillId="0" borderId="74" xfId="9" applyFont="1" applyBorder="1" applyAlignment="1">
      <alignment horizontal="center" vertical="center"/>
    </xf>
    <xf numFmtId="0" fontId="35" fillId="0" borderId="21" xfId="9" applyBorder="1" applyAlignment="1">
      <alignment horizontal="center" vertical="center"/>
    </xf>
    <xf numFmtId="0" fontId="35" fillId="0" borderId="22" xfId="9" applyBorder="1" applyAlignment="1">
      <alignment horizontal="center" vertical="center"/>
    </xf>
    <xf numFmtId="0" fontId="35" fillId="0" borderId="3" xfId="9" applyBorder="1" applyAlignment="1">
      <alignment horizontal="left" vertical="center" wrapText="1" indent="1"/>
    </xf>
    <xf numFmtId="0" fontId="35" fillId="0" borderId="80" xfId="9" applyBorder="1" applyAlignment="1">
      <alignment horizontal="left" vertical="center" wrapText="1" indent="1"/>
    </xf>
    <xf numFmtId="0" fontId="35" fillId="0" borderId="71" xfId="9" applyBorder="1" applyAlignment="1">
      <alignment horizontal="left" vertical="center" wrapText="1" indent="1"/>
    </xf>
    <xf numFmtId="0" fontId="35" fillId="0" borderId="0" xfId="9" applyAlignment="1">
      <alignment vertical="center" wrapText="1"/>
    </xf>
    <xf numFmtId="0" fontId="92" fillId="0" borderId="0" xfId="2" applyFont="1" applyAlignment="1">
      <alignment horizontal="left" vertical="center" wrapText="1"/>
    </xf>
    <xf numFmtId="0" fontId="44" fillId="0" borderId="11" xfId="2" applyFont="1" applyBorder="1" applyAlignment="1">
      <alignment horizontal="center" vertical="center" wrapText="1" shrinkToFit="1"/>
    </xf>
    <xf numFmtId="0" fontId="44" fillId="0" borderId="12" xfId="2" applyFont="1" applyBorder="1" applyAlignment="1">
      <alignment horizontal="center" vertical="center" wrapText="1" shrinkToFit="1"/>
    </xf>
    <xf numFmtId="0" fontId="44" fillId="0" borderId="92" xfId="2" applyFont="1" applyBorder="1" applyAlignment="1">
      <alignment horizontal="center" vertical="center" wrapText="1" shrinkToFit="1"/>
    </xf>
    <xf numFmtId="0" fontId="44" fillId="0" borderId="94" xfId="2" applyFont="1" applyBorder="1" applyAlignment="1">
      <alignment horizontal="center" vertical="center" wrapText="1" shrinkToFit="1"/>
    </xf>
    <xf numFmtId="0" fontId="44" fillId="0" borderId="12" xfId="2" applyFont="1" applyBorder="1" applyAlignment="1">
      <alignment horizontal="center" vertical="center" shrinkToFit="1"/>
    </xf>
    <xf numFmtId="0" fontId="44" fillId="0" borderId="70" xfId="2" applyFont="1" applyBorder="1" applyAlignment="1">
      <alignment horizontal="center" vertical="center" shrinkToFit="1"/>
    </xf>
    <xf numFmtId="0" fontId="44" fillId="0" borderId="94" xfId="2" applyFont="1" applyBorder="1" applyAlignment="1">
      <alignment horizontal="center" vertical="center" shrinkToFit="1"/>
    </xf>
    <xf numFmtId="0" fontId="44" fillId="0" borderId="93" xfId="2" applyFont="1" applyBorder="1" applyAlignment="1">
      <alignment horizontal="center" vertical="center" shrinkToFit="1"/>
    </xf>
    <xf numFmtId="0" fontId="86" fillId="0" borderId="33" xfId="2" applyFont="1" applyBorder="1" applyAlignment="1">
      <alignment horizontal="center" vertical="center" wrapText="1"/>
    </xf>
    <xf numFmtId="0" fontId="86" fillId="0" borderId="34" xfId="2" applyFont="1" applyBorder="1" applyAlignment="1">
      <alignment horizontal="center" vertical="center" wrapText="1"/>
    </xf>
    <xf numFmtId="0" fontId="86" fillId="0" borderId="35" xfId="2" applyFont="1" applyBorder="1" applyAlignment="1">
      <alignment horizontal="center" vertical="center" wrapText="1"/>
    </xf>
    <xf numFmtId="0" fontId="86" fillId="0" borderId="38" xfId="2" applyFont="1" applyBorder="1" applyAlignment="1">
      <alignment horizontal="center" vertical="center" wrapText="1"/>
    </xf>
    <xf numFmtId="0" fontId="86" fillId="0" borderId="39" xfId="2" applyFont="1" applyBorder="1" applyAlignment="1">
      <alignment horizontal="center" vertical="center" wrapText="1"/>
    </xf>
    <xf numFmtId="0" fontId="86" fillId="0" borderId="40" xfId="2" applyFont="1" applyBorder="1" applyAlignment="1">
      <alignment horizontal="center" vertical="center" wrapText="1"/>
    </xf>
    <xf numFmtId="0" fontId="86" fillId="0" borderId="68" xfId="2" applyFont="1" applyBorder="1" applyAlignment="1">
      <alignment horizontal="center" vertical="center" wrapText="1"/>
    </xf>
    <xf numFmtId="0" fontId="86" fillId="0" borderId="99" xfId="2" applyFont="1" applyBorder="1" applyAlignment="1">
      <alignment horizontal="center" vertical="center" wrapText="1"/>
    </xf>
    <xf numFmtId="0" fontId="85" fillId="0" borderId="41" xfId="2" applyFont="1" applyBorder="1" applyAlignment="1">
      <alignment horizontal="center" vertical="center" wrapText="1"/>
    </xf>
    <xf numFmtId="0" fontId="85" fillId="0" borderId="39" xfId="2" applyFont="1" applyBorder="1" applyAlignment="1">
      <alignment horizontal="center" vertical="center" wrapText="1"/>
    </xf>
    <xf numFmtId="0" fontId="85" fillId="0" borderId="42" xfId="2" applyFont="1" applyBorder="1" applyAlignment="1">
      <alignment horizontal="center" vertical="center" wrapText="1"/>
    </xf>
    <xf numFmtId="0" fontId="86" fillId="0" borderId="161" xfId="2" applyFont="1" applyBorder="1" applyAlignment="1">
      <alignment horizontal="center" vertical="center" shrinkToFit="1"/>
    </xf>
    <xf numFmtId="0" fontId="86" fillId="0" borderId="132" xfId="2" applyFont="1" applyBorder="1" applyAlignment="1">
      <alignment horizontal="center" vertical="center" shrinkToFit="1"/>
    </xf>
    <xf numFmtId="0" fontId="86" fillId="0" borderId="103" xfId="2" applyFont="1" applyBorder="1" applyAlignment="1">
      <alignment horizontal="center" vertical="center" shrinkToFit="1"/>
    </xf>
    <xf numFmtId="0" fontId="86" fillId="0" borderId="132" xfId="2" applyFont="1" applyBorder="1" applyAlignment="1">
      <alignment horizontal="center" vertical="center" wrapText="1" shrinkToFit="1"/>
    </xf>
    <xf numFmtId="0" fontId="86" fillId="0" borderId="103" xfId="2" applyFont="1" applyBorder="1" applyAlignment="1">
      <alignment horizontal="center" vertical="center" wrapText="1" shrinkToFit="1"/>
    </xf>
    <xf numFmtId="0" fontId="86" fillId="0" borderId="104" xfId="2" applyFont="1" applyBorder="1" applyAlignment="1">
      <alignment horizontal="center" vertical="center" wrapText="1" shrinkToFit="1"/>
    </xf>
    <xf numFmtId="0" fontId="86" fillId="0" borderId="133" xfId="2" applyFont="1" applyBorder="1" applyAlignment="1">
      <alignment horizontal="center" vertical="center" wrapText="1" shrinkToFit="1"/>
    </xf>
    <xf numFmtId="0" fontId="92" fillId="0" borderId="34" xfId="2" applyFont="1" applyBorder="1" applyAlignment="1">
      <alignment horizontal="left" vertical="center" wrapText="1"/>
    </xf>
    <xf numFmtId="0" fontId="86" fillId="0" borderId="94" xfId="2" applyFont="1" applyBorder="1" applyAlignment="1">
      <alignment horizontal="center" vertical="center" shrinkToFit="1"/>
    </xf>
    <xf numFmtId="0" fontId="86" fillId="0" borderId="93" xfId="2" applyFont="1" applyBorder="1" applyAlignment="1">
      <alignment horizontal="center" vertical="center" shrinkToFit="1"/>
    </xf>
    <xf numFmtId="0" fontId="86" fillId="0" borderId="16" xfId="2" applyFont="1" applyBorder="1" applyAlignment="1">
      <alignment horizontal="center" vertical="center" shrinkToFit="1"/>
    </xf>
    <xf numFmtId="0" fontId="86" fillId="0" borderId="2" xfId="2" applyFont="1" applyBorder="1" applyAlignment="1">
      <alignment horizontal="center" vertical="center" shrinkToFit="1"/>
    </xf>
    <xf numFmtId="0" fontId="86" fillId="0" borderId="75" xfId="2" applyFont="1" applyBorder="1" applyAlignment="1">
      <alignment horizontal="center" vertical="center" shrinkToFit="1"/>
    </xf>
    <xf numFmtId="0" fontId="86" fillId="0" borderId="92" xfId="2" applyFont="1" applyBorder="1" applyAlignment="1">
      <alignment horizontal="center" vertical="center" shrinkToFit="1"/>
    </xf>
    <xf numFmtId="0" fontId="86" fillId="0" borderId="76" xfId="2" applyFont="1" applyBorder="1" applyAlignment="1">
      <alignment horizontal="center" vertical="center" shrinkToFit="1"/>
    </xf>
    <xf numFmtId="0" fontId="86" fillId="0" borderId="73" xfId="2" applyFont="1" applyBorder="1" applyAlignment="1">
      <alignment horizontal="center" vertical="center" shrinkToFit="1"/>
    </xf>
    <xf numFmtId="0" fontId="86" fillId="0" borderId="74" xfId="2" applyFont="1" applyBorder="1" applyAlignment="1">
      <alignment horizontal="center" vertical="center" shrinkToFit="1"/>
    </xf>
    <xf numFmtId="0" fontId="86" fillId="0" borderId="77" xfId="2" applyFont="1" applyBorder="1" applyAlignment="1">
      <alignment horizontal="center" vertical="center" shrinkToFit="1"/>
    </xf>
    <xf numFmtId="0" fontId="86" fillId="0" borderId="173" xfId="2" applyFont="1" applyBorder="1" applyAlignment="1">
      <alignment horizontal="center" vertical="center"/>
    </xf>
    <xf numFmtId="0" fontId="86" fillId="0" borderId="174" xfId="2" applyFont="1" applyBorder="1" applyAlignment="1">
      <alignment horizontal="center" vertical="center"/>
    </xf>
    <xf numFmtId="0" fontId="86" fillId="0" borderId="175" xfId="2" applyFont="1" applyBorder="1" applyAlignment="1">
      <alignment horizontal="center" vertical="center"/>
    </xf>
    <xf numFmtId="0" fontId="85" fillId="0" borderId="16" xfId="2" applyFont="1" applyBorder="1" applyAlignment="1">
      <alignment horizontal="center" vertical="center"/>
    </xf>
    <xf numFmtId="0" fontId="85" fillId="0" borderId="2" xfId="2" applyFont="1" applyBorder="1" applyAlignment="1">
      <alignment horizontal="center" vertical="center"/>
    </xf>
    <xf numFmtId="0" fontId="88" fillId="0" borderId="23" xfId="2" applyFont="1" applyBorder="1" applyAlignment="1">
      <alignment horizontal="center" vertical="center" wrapText="1"/>
    </xf>
    <xf numFmtId="0" fontId="88" fillId="0" borderId="21" xfId="2" applyFont="1" applyBorder="1" applyAlignment="1">
      <alignment horizontal="center" vertical="center" wrapText="1"/>
    </xf>
    <xf numFmtId="0" fontId="88" fillId="0" borderId="22" xfId="2" applyFont="1" applyBorder="1" applyAlignment="1">
      <alignment horizontal="center" vertical="center" wrapText="1"/>
    </xf>
    <xf numFmtId="0" fontId="88" fillId="0" borderId="27" xfId="2" applyFont="1" applyBorder="1" applyAlignment="1">
      <alignment horizontal="center" vertical="center" wrapText="1"/>
    </xf>
    <xf numFmtId="0" fontId="88" fillId="0" borderId="0" xfId="2" applyFont="1" applyAlignment="1">
      <alignment horizontal="center" vertical="center" wrapText="1"/>
    </xf>
    <xf numFmtId="0" fontId="88" fillId="0" borderId="26" xfId="2" applyFont="1" applyBorder="1" applyAlignment="1">
      <alignment horizontal="center" vertical="center" wrapText="1"/>
    </xf>
    <xf numFmtId="0" fontId="88" fillId="0" borderId="41" xfId="2" applyFont="1" applyBorder="1" applyAlignment="1">
      <alignment horizontal="center" vertical="center" wrapText="1"/>
    </xf>
    <xf numFmtId="0" fontId="88" fillId="0" borderId="39" xfId="2" applyFont="1" applyBorder="1" applyAlignment="1">
      <alignment horizontal="center" vertical="center" wrapText="1"/>
    </xf>
    <xf numFmtId="0" fontId="88" fillId="0" borderId="40" xfId="2" applyFont="1" applyBorder="1" applyAlignment="1">
      <alignment horizontal="center" vertical="center" wrapText="1"/>
    </xf>
    <xf numFmtId="0" fontId="88" fillId="0" borderId="2" xfId="2" applyFont="1" applyBorder="1" applyAlignment="1">
      <alignment horizontal="center" vertical="center" wrapText="1"/>
    </xf>
    <xf numFmtId="0" fontId="88" fillId="0" borderId="75" xfId="2" applyFont="1" applyBorder="1" applyAlignment="1">
      <alignment horizontal="center" vertical="center" wrapText="1"/>
    </xf>
    <xf numFmtId="0" fontId="85" fillId="0" borderId="0" xfId="2" applyFont="1" applyAlignment="1">
      <alignment horizontal="right" vertical="center"/>
    </xf>
    <xf numFmtId="0" fontId="87" fillId="0" borderId="0" xfId="2" applyFont="1" applyAlignment="1">
      <alignment horizontal="center" vertical="center"/>
    </xf>
    <xf numFmtId="0" fontId="86" fillId="0" borderId="11" xfId="2" applyFont="1" applyBorder="1" applyAlignment="1">
      <alignment horizontal="distributed" vertical="center" indent="1"/>
    </xf>
    <xf numFmtId="0" fontId="86" fillId="0" borderId="12" xfId="2" applyFont="1" applyBorder="1" applyAlignment="1">
      <alignment horizontal="distributed" vertical="center" indent="1"/>
    </xf>
    <xf numFmtId="0" fontId="86" fillId="0" borderId="12" xfId="2" applyFont="1" applyBorder="1" applyAlignment="1">
      <alignment horizontal="left" vertical="center" indent="1"/>
    </xf>
    <xf numFmtId="0" fontId="86" fillId="0" borderId="70" xfId="2" applyFont="1" applyBorder="1" applyAlignment="1">
      <alignment horizontal="left" vertical="center" indent="1"/>
    </xf>
    <xf numFmtId="0" fontId="86" fillId="0" borderId="43" xfId="2" applyFont="1" applyBorder="1" applyAlignment="1">
      <alignment horizontal="distributed" vertical="center" indent="1"/>
    </xf>
    <xf numFmtId="0" fontId="86" fillId="0" borderId="3" xfId="2" applyFont="1" applyBorder="1" applyAlignment="1">
      <alignment horizontal="distributed" vertical="center" indent="1"/>
    </xf>
    <xf numFmtId="0" fontId="86" fillId="0" borderId="3" xfId="2" applyFont="1" applyBorder="1" applyAlignment="1">
      <alignment horizontal="center" vertical="center"/>
    </xf>
    <xf numFmtId="0" fontId="86" fillId="0" borderId="118" xfId="2" applyFont="1" applyBorder="1" applyAlignment="1">
      <alignment horizontal="center" vertical="center"/>
    </xf>
    <xf numFmtId="0" fontId="103" fillId="2" borderId="0" xfId="12" applyFont="1" applyFill="1" applyAlignment="1">
      <alignment horizontal="left" wrapText="1"/>
    </xf>
    <xf numFmtId="0" fontId="103" fillId="2" borderId="141" xfId="12" applyFont="1" applyFill="1" applyBorder="1" applyAlignment="1">
      <alignment horizontal="left" vertical="center" wrapText="1"/>
    </xf>
    <xf numFmtId="0" fontId="103" fillId="2" borderId="73" xfId="12" applyFont="1" applyFill="1" applyBorder="1" applyAlignment="1">
      <alignment horizontal="left" vertical="center" wrapText="1"/>
    </xf>
    <xf numFmtId="0" fontId="103" fillId="2" borderId="77" xfId="12" applyFont="1" applyFill="1" applyBorder="1" applyAlignment="1">
      <alignment horizontal="left" vertical="center" wrapText="1"/>
    </xf>
    <xf numFmtId="0" fontId="12" fillId="2" borderId="226" xfId="3" applyFont="1" applyFill="1" applyBorder="1" applyAlignment="1">
      <alignment horizontal="left" vertical="center" wrapText="1"/>
    </xf>
    <xf numFmtId="0" fontId="12" fillId="2" borderId="117" xfId="3" applyFont="1" applyFill="1" applyBorder="1" applyAlignment="1">
      <alignment horizontal="left" vertical="center"/>
    </xf>
    <xf numFmtId="0" fontId="12" fillId="2" borderId="227" xfId="3" applyFont="1" applyFill="1" applyBorder="1" applyAlignment="1">
      <alignment horizontal="left" vertical="center"/>
    </xf>
    <xf numFmtId="0" fontId="103" fillId="2" borderId="20" xfId="12" applyFont="1" applyFill="1" applyBorder="1" applyAlignment="1">
      <alignment horizontal="left" vertical="center" wrapText="1"/>
    </xf>
    <xf numFmtId="0" fontId="103" fillId="2" borderId="21" xfId="12" applyFont="1" applyFill="1" applyBorder="1" applyAlignment="1">
      <alignment horizontal="left" vertical="center" wrapText="1"/>
    </xf>
    <xf numFmtId="0" fontId="103" fillId="2" borderId="22" xfId="12" applyFont="1" applyFill="1" applyBorder="1" applyAlignment="1">
      <alignment horizontal="left" vertical="center" wrapText="1"/>
    </xf>
    <xf numFmtId="0" fontId="103" fillId="2" borderId="25" xfId="12" applyFont="1" applyFill="1" applyBorder="1" applyAlignment="1">
      <alignment horizontal="left" vertical="center" wrapText="1"/>
    </xf>
    <xf numFmtId="0" fontId="103" fillId="2" borderId="0" xfId="12" applyFont="1" applyFill="1" applyAlignment="1">
      <alignment horizontal="left" vertical="center" wrapText="1"/>
    </xf>
    <xf numFmtId="0" fontId="103" fillId="2" borderId="26" xfId="12" applyFont="1" applyFill="1" applyBorder="1" applyAlignment="1">
      <alignment horizontal="left" vertical="center" wrapText="1"/>
    </xf>
    <xf numFmtId="0" fontId="103" fillId="2" borderId="38" xfId="12" applyFont="1" applyFill="1" applyBorder="1" applyAlignment="1">
      <alignment horizontal="left" vertical="center" wrapText="1"/>
    </xf>
    <xf numFmtId="0" fontId="103" fillId="2" borderId="39" xfId="12" applyFont="1" applyFill="1" applyBorder="1" applyAlignment="1">
      <alignment horizontal="left" vertical="center" wrapText="1"/>
    </xf>
    <xf numFmtId="0" fontId="103" fillId="2" borderId="40" xfId="12" applyFont="1" applyFill="1" applyBorder="1" applyAlignment="1">
      <alignment horizontal="left" vertical="center" wrapText="1"/>
    </xf>
    <xf numFmtId="0" fontId="103" fillId="2" borderId="24" xfId="12" applyFont="1" applyFill="1" applyBorder="1" applyAlignment="1">
      <alignment horizontal="center" vertical="center" wrapText="1"/>
    </xf>
    <xf numFmtId="0" fontId="103" fillId="2" borderId="28" xfId="12" applyFont="1" applyFill="1" applyBorder="1" applyAlignment="1">
      <alignment horizontal="center" vertical="center" wrapText="1"/>
    </xf>
    <xf numFmtId="0" fontId="103" fillId="2" borderId="42" xfId="12" applyFont="1" applyFill="1" applyBorder="1" applyAlignment="1">
      <alignment horizontal="center" vertical="center" wrapText="1"/>
    </xf>
    <xf numFmtId="0" fontId="103" fillId="2" borderId="20" xfId="12" applyFont="1" applyFill="1" applyBorder="1" applyAlignment="1">
      <alignment horizontal="left" vertical="top" wrapText="1"/>
    </xf>
    <xf numFmtId="0" fontId="103" fillId="2" borderId="21" xfId="12" applyFont="1" applyFill="1" applyBorder="1" applyAlignment="1">
      <alignment horizontal="left" vertical="top" wrapText="1"/>
    </xf>
    <xf numFmtId="0" fontId="103" fillId="2" borderId="24" xfId="12" applyFont="1" applyFill="1" applyBorder="1" applyAlignment="1">
      <alignment horizontal="left" vertical="top" wrapText="1"/>
    </xf>
    <xf numFmtId="0" fontId="103" fillId="2" borderId="25" xfId="12" applyFont="1" applyFill="1" applyBorder="1" applyAlignment="1">
      <alignment horizontal="left" vertical="top" wrapText="1"/>
    </xf>
    <xf numFmtId="0" fontId="103" fillId="2" borderId="0" xfId="12" applyFont="1" applyFill="1" applyAlignment="1">
      <alignment horizontal="left" vertical="top" wrapText="1"/>
    </xf>
    <xf numFmtId="0" fontId="103" fillId="2" borderId="28" xfId="12" applyFont="1" applyFill="1" applyBorder="1" applyAlignment="1">
      <alignment horizontal="left" vertical="top" wrapText="1"/>
    </xf>
    <xf numFmtId="0" fontId="103" fillId="2" borderId="38" xfId="12" applyFont="1" applyFill="1" applyBorder="1" applyAlignment="1">
      <alignment horizontal="left" vertical="top" wrapText="1"/>
    </xf>
    <xf numFmtId="0" fontId="103" fillId="2" borderId="39" xfId="12" applyFont="1" applyFill="1" applyBorder="1" applyAlignment="1">
      <alignment horizontal="left" vertical="top" wrapText="1"/>
    </xf>
    <xf numFmtId="0" fontId="103" fillId="2" borderId="42" xfId="12" applyFont="1" applyFill="1" applyBorder="1" applyAlignment="1">
      <alignment horizontal="left" vertical="top" wrapText="1"/>
    </xf>
    <xf numFmtId="0" fontId="12" fillId="2" borderId="226" xfId="3" applyFont="1" applyFill="1" applyBorder="1" applyAlignment="1">
      <alignment horizontal="center" vertical="center"/>
    </xf>
    <xf numFmtId="0" fontId="12" fillId="2" borderId="117" xfId="3" applyFont="1" applyFill="1" applyBorder="1" applyAlignment="1">
      <alignment horizontal="center" vertical="center"/>
    </xf>
    <xf numFmtId="0" fontId="12" fillId="2" borderId="228" xfId="3" applyFont="1" applyFill="1" applyBorder="1" applyAlignment="1">
      <alignment horizontal="center" vertical="center"/>
    </xf>
    <xf numFmtId="0" fontId="103" fillId="2" borderId="118" xfId="12" applyFont="1" applyFill="1" applyBorder="1" applyAlignment="1">
      <alignment horizontal="center" vertical="center" wrapText="1"/>
    </xf>
    <xf numFmtId="0" fontId="103" fillId="2" borderId="91" xfId="12" applyFont="1" applyFill="1" applyBorder="1" applyAlignment="1">
      <alignment horizontal="center" vertical="center" wrapText="1"/>
    </xf>
    <xf numFmtId="0" fontId="103" fillId="2" borderId="29" xfId="12" applyFont="1" applyFill="1" applyBorder="1" applyAlignment="1">
      <alignment horizontal="left" vertical="top" wrapText="1"/>
    </xf>
    <xf numFmtId="0" fontId="103" fillId="2" borderId="10" xfId="12" applyFont="1" applyFill="1" applyBorder="1" applyAlignment="1">
      <alignment horizontal="left" vertical="top" wrapText="1"/>
    </xf>
    <xf numFmtId="0" fontId="103" fillId="2" borderId="32" xfId="12" applyFont="1" applyFill="1" applyBorder="1" applyAlignment="1">
      <alignment horizontal="left" vertical="top" wrapText="1"/>
    </xf>
    <xf numFmtId="0" fontId="103" fillId="2" borderId="0" xfId="12" applyFont="1" applyFill="1" applyAlignment="1">
      <alignment horizontal="right" wrapText="1"/>
    </xf>
    <xf numFmtId="0" fontId="93" fillId="2" borderId="0" xfId="12" applyFont="1" applyFill="1" applyAlignment="1">
      <alignment horizontal="center" wrapText="1"/>
    </xf>
    <xf numFmtId="0" fontId="103" fillId="2" borderId="11" xfId="12" applyFont="1" applyFill="1" applyBorder="1" applyAlignment="1">
      <alignment horizontal="center" wrapText="1"/>
    </xf>
    <xf numFmtId="0" fontId="103" fillId="2" borderId="12" xfId="12" applyFont="1" applyFill="1" applyBorder="1" applyAlignment="1">
      <alignment horizontal="center" wrapText="1"/>
    </xf>
    <xf numFmtId="0" fontId="103" fillId="2" borderId="70" xfId="12" applyFont="1" applyFill="1" applyBorder="1" applyAlignment="1">
      <alignment horizontal="center" wrapText="1"/>
    </xf>
    <xf numFmtId="0" fontId="103" fillId="2" borderId="16" xfId="12" applyFont="1" applyFill="1" applyBorder="1" applyAlignment="1">
      <alignment horizontal="center" vertical="center" wrapText="1"/>
    </xf>
    <xf numFmtId="0" fontId="103" fillId="2" borderId="2" xfId="12" applyFont="1" applyFill="1" applyBorder="1" applyAlignment="1">
      <alignment horizontal="center" vertical="center" wrapText="1"/>
    </xf>
    <xf numFmtId="0" fontId="103" fillId="2" borderId="75" xfId="12" applyFont="1" applyFill="1" applyBorder="1" applyAlignment="1">
      <alignment horizontal="center" vertical="center" wrapText="1"/>
    </xf>
    <xf numFmtId="0" fontId="12" fillId="2" borderId="226" xfId="3" applyFont="1" applyFill="1" applyBorder="1" applyAlignment="1">
      <alignment horizontal="left" vertical="center"/>
    </xf>
    <xf numFmtId="0" fontId="14" fillId="0" borderId="0" xfId="9" applyFont="1">
      <alignment vertical="center"/>
    </xf>
    <xf numFmtId="0" fontId="95" fillId="0" borderId="0" xfId="9" applyFont="1" applyAlignment="1">
      <alignment vertical="center" wrapText="1"/>
    </xf>
    <xf numFmtId="0" fontId="14" fillId="0" borderId="0" xfId="9" applyFont="1" applyAlignment="1">
      <alignment horizontal="left" vertical="center" wrapText="1"/>
    </xf>
    <xf numFmtId="0" fontId="14" fillId="0" borderId="0" xfId="9" applyFont="1" applyAlignment="1">
      <alignment horizontal="left" vertical="center"/>
    </xf>
    <xf numFmtId="0" fontId="35" fillId="0" borderId="0" xfId="9" applyAlignment="1">
      <alignment horizontal="center" vertical="center"/>
    </xf>
    <xf numFmtId="0" fontId="35" fillId="0" borderId="76" xfId="9" applyBorder="1" applyAlignment="1">
      <alignment horizontal="center" vertical="center" wrapText="1"/>
    </xf>
    <xf numFmtId="0" fontId="35" fillId="0" borderId="73" xfId="9" applyBorder="1" applyAlignment="1">
      <alignment horizontal="center" vertical="center"/>
    </xf>
    <xf numFmtId="0" fontId="35" fillId="0" borderId="74" xfId="9" applyBorder="1" applyAlignment="1">
      <alignment horizontal="center" vertical="center"/>
    </xf>
    <xf numFmtId="0" fontId="35" fillId="0" borderId="76" xfId="9" applyBorder="1" applyAlignment="1">
      <alignment horizontal="left" vertical="center" wrapText="1"/>
    </xf>
    <xf numFmtId="0" fontId="35" fillId="0" borderId="73" xfId="9" applyBorder="1" applyAlignment="1">
      <alignment horizontal="left" vertical="center" wrapText="1"/>
    </xf>
    <xf numFmtId="0" fontId="35" fillId="0" borderId="74" xfId="9" applyBorder="1" applyAlignment="1">
      <alignment horizontal="left" vertical="center" wrapText="1"/>
    </xf>
    <xf numFmtId="0" fontId="95" fillId="0" borderId="0" xfId="9" applyFont="1" applyAlignment="1">
      <alignment horizontal="left" vertical="center" wrapText="1"/>
    </xf>
    <xf numFmtId="0" fontId="95" fillId="0" borderId="16" xfId="2" applyFont="1" applyBorder="1" applyAlignment="1">
      <alignment horizontal="center" vertical="center" shrinkToFit="1"/>
    </xf>
    <xf numFmtId="0" fontId="95" fillId="0" borderId="2" xfId="2" applyFont="1" applyBorder="1" applyAlignment="1">
      <alignment horizontal="center" vertical="center" shrinkToFit="1"/>
    </xf>
    <xf numFmtId="0" fontId="95" fillId="0" borderId="92" xfId="2" applyFont="1" applyBorder="1" applyAlignment="1">
      <alignment horizontal="center" vertical="center" shrinkToFit="1"/>
    </xf>
    <xf numFmtId="0" fontId="95" fillId="0" borderId="94" xfId="2" applyFont="1" applyBorder="1" applyAlignment="1">
      <alignment horizontal="center" vertical="center" shrinkToFit="1"/>
    </xf>
    <xf numFmtId="0" fontId="95" fillId="0" borderId="33" xfId="2" applyFont="1" applyBorder="1" applyAlignment="1">
      <alignment horizontal="center" vertical="center" wrapText="1"/>
    </xf>
    <xf numFmtId="0" fontId="95" fillId="0" borderId="34" xfId="2" applyFont="1" applyBorder="1" applyAlignment="1">
      <alignment horizontal="center" vertical="center" wrapText="1"/>
    </xf>
    <xf numFmtId="0" fontId="95" fillId="0" borderId="34" xfId="9" applyFont="1" applyBorder="1" applyAlignment="1">
      <alignment horizontal="center" vertical="center" wrapText="1"/>
    </xf>
    <xf numFmtId="0" fontId="95" fillId="0" borderId="35" xfId="9" applyFont="1" applyBorder="1" applyAlignment="1">
      <alignment horizontal="center" vertical="center" wrapText="1"/>
    </xf>
    <xf numFmtId="0" fontId="95" fillId="0" borderId="38" xfId="2" applyFont="1" applyBorder="1" applyAlignment="1">
      <alignment horizontal="center" vertical="center" wrapText="1"/>
    </xf>
    <xf numFmtId="0" fontId="95" fillId="0" borderId="39" xfId="2" applyFont="1" applyBorder="1" applyAlignment="1">
      <alignment horizontal="center" vertical="center" wrapText="1"/>
    </xf>
    <xf numFmtId="0" fontId="95" fillId="0" borderId="39" xfId="9" applyFont="1" applyBorder="1" applyAlignment="1">
      <alignment horizontal="center" vertical="center" wrapText="1"/>
    </xf>
    <xf numFmtId="0" fontId="95" fillId="0" borderId="40" xfId="9" applyFont="1" applyBorder="1" applyAlignment="1">
      <alignment horizontal="center" vertical="center" wrapText="1"/>
    </xf>
    <xf numFmtId="0" fontId="95" fillId="0" borderId="36" xfId="2" applyFont="1" applyBorder="1" applyAlignment="1">
      <alignment horizontal="center" vertical="center" wrapText="1"/>
    </xf>
    <xf numFmtId="0" fontId="95" fillId="0" borderId="41" xfId="9" applyFont="1" applyBorder="1" applyAlignment="1">
      <alignment horizontal="center" vertical="center" wrapText="1"/>
    </xf>
    <xf numFmtId="0" fontId="95" fillId="0" borderId="161" xfId="2" applyFont="1" applyBorder="1" applyAlignment="1">
      <alignment horizontal="center" vertical="center" shrinkToFit="1"/>
    </xf>
    <xf numFmtId="0" fontId="95" fillId="0" borderId="132" xfId="2" applyFont="1" applyBorder="1" applyAlignment="1">
      <alignment horizontal="center" vertical="center" shrinkToFit="1"/>
    </xf>
    <xf numFmtId="0" fontId="95" fillId="0" borderId="132" xfId="9" applyFont="1" applyBorder="1" applyAlignment="1">
      <alignment horizontal="center" vertical="center" shrinkToFit="1"/>
    </xf>
    <xf numFmtId="0" fontId="95" fillId="0" borderId="103" xfId="9" applyFont="1" applyBorder="1" applyAlignment="1">
      <alignment horizontal="center" vertical="center" shrinkToFit="1"/>
    </xf>
    <xf numFmtId="0" fontId="82" fillId="0" borderId="0" xfId="2" applyFont="1" applyAlignment="1">
      <alignment horizontal="left" vertical="center" wrapText="1"/>
    </xf>
    <xf numFmtId="0" fontId="80" fillId="0" borderId="16" xfId="2" applyFont="1" applyBorder="1" applyAlignment="1">
      <alignment horizontal="center" vertical="center" shrinkToFit="1"/>
    </xf>
    <xf numFmtId="0" fontId="80" fillId="0" borderId="2" xfId="2" applyFont="1" applyBorder="1" applyAlignment="1">
      <alignment horizontal="center" vertical="center" shrinkToFit="1"/>
    </xf>
    <xf numFmtId="0" fontId="35" fillId="0" borderId="141" xfId="9" applyBorder="1" applyAlignment="1">
      <alignment horizontal="center" vertical="center"/>
    </xf>
    <xf numFmtId="0" fontId="35" fillId="0" borderId="76" xfId="9" applyBorder="1" applyAlignment="1">
      <alignment horizontal="center" vertical="center" shrinkToFit="1"/>
    </xf>
    <xf numFmtId="0" fontId="35" fillId="0" borderId="77" xfId="9" applyBorder="1" applyAlignment="1">
      <alignment vertical="center" shrinkToFit="1"/>
    </xf>
    <xf numFmtId="0" fontId="95" fillId="0" borderId="141" xfId="2" applyFont="1" applyBorder="1" applyAlignment="1">
      <alignment horizontal="center" vertical="center"/>
    </xf>
    <xf numFmtId="0" fontId="95" fillId="0" borderId="73" xfId="2" applyFont="1" applyBorder="1" applyAlignment="1">
      <alignment horizontal="center" vertical="center"/>
    </xf>
    <xf numFmtId="0" fontId="95" fillId="0" borderId="74" xfId="2" applyFont="1" applyBorder="1" applyAlignment="1">
      <alignment horizontal="center" vertical="center"/>
    </xf>
    <xf numFmtId="0" fontId="35" fillId="0" borderId="76" xfId="2" applyFont="1" applyBorder="1" applyAlignment="1">
      <alignment horizontal="center" vertical="center"/>
    </xf>
    <xf numFmtId="0" fontId="35" fillId="0" borderId="77" xfId="2" applyFont="1" applyBorder="1" applyAlignment="1">
      <alignment horizontal="center" vertical="center"/>
    </xf>
    <xf numFmtId="0" fontId="82" fillId="0" borderId="16" xfId="2" applyFont="1" applyBorder="1" applyAlignment="1">
      <alignment horizontal="center" vertical="center"/>
    </xf>
    <xf numFmtId="0" fontId="82" fillId="0" borderId="2" xfId="2" applyFont="1" applyBorder="1" applyAlignment="1">
      <alignment horizontal="center" vertical="center"/>
    </xf>
    <xf numFmtId="0" fontId="75" fillId="0" borderId="23" xfId="2" applyFont="1" applyBorder="1" applyAlignment="1">
      <alignment horizontal="center" vertical="center" wrapText="1"/>
    </xf>
    <xf numFmtId="0" fontId="75" fillId="0" borderId="27" xfId="2" applyFont="1" applyBorder="1" applyAlignment="1">
      <alignment horizontal="center" vertical="center" wrapText="1"/>
    </xf>
    <xf numFmtId="0" fontId="75" fillId="0" borderId="41" xfId="2" applyFont="1" applyBorder="1" applyAlignment="1">
      <alignment horizontal="center" vertical="center" wrapText="1"/>
    </xf>
    <xf numFmtId="0" fontId="75" fillId="0" borderId="75" xfId="2" applyFont="1" applyBorder="1" applyAlignment="1">
      <alignment horizontal="center" vertical="center" wrapText="1"/>
    </xf>
    <xf numFmtId="0" fontId="94" fillId="0" borderId="0" xfId="2" applyFont="1" applyAlignment="1">
      <alignment horizontal="center" vertical="center"/>
    </xf>
    <xf numFmtId="0" fontId="94" fillId="0" borderId="10" xfId="9" applyFont="1" applyBorder="1" applyAlignment="1">
      <alignment horizontal="center" vertical="center"/>
    </xf>
    <xf numFmtId="0" fontId="35" fillId="0" borderId="10" xfId="9" applyBorder="1">
      <alignment vertical="center"/>
    </xf>
    <xf numFmtId="0" fontId="95" fillId="0" borderId="100" xfId="9" applyFont="1" applyBorder="1" applyAlignment="1">
      <alignment horizontal="center" vertical="center"/>
    </xf>
    <xf numFmtId="0" fontId="35" fillId="0" borderId="68" xfId="9" applyBorder="1" applyAlignment="1">
      <alignment horizontal="center" vertical="center"/>
    </xf>
    <xf numFmtId="0" fontId="35" fillId="0" borderId="69" xfId="9" applyBorder="1" applyAlignment="1">
      <alignment horizontal="center" vertical="center"/>
    </xf>
    <xf numFmtId="0" fontId="35" fillId="0" borderId="67" xfId="9" applyBorder="1">
      <alignment vertical="center"/>
    </xf>
    <xf numFmtId="0" fontId="35" fillId="0" borderId="99" xfId="9" applyBorder="1">
      <alignment vertical="center"/>
    </xf>
    <xf numFmtId="0" fontId="95" fillId="0" borderId="0" xfId="5" applyFont="1" applyAlignment="1">
      <alignment horizontal="left" vertical="center" wrapText="1"/>
    </xf>
    <xf numFmtId="0" fontId="95" fillId="0" borderId="34" xfId="5" applyFont="1" applyBorder="1" applyAlignment="1">
      <alignment horizontal="center" vertical="center" wrapText="1"/>
    </xf>
    <xf numFmtId="0" fontId="95" fillId="0" borderId="35" xfId="5" applyFont="1" applyBorder="1" applyAlignment="1">
      <alignment horizontal="center" vertical="center" wrapText="1"/>
    </xf>
    <xf numFmtId="0" fontId="95" fillId="0" borderId="39" xfId="5" applyFont="1" applyBorder="1" applyAlignment="1">
      <alignment horizontal="center" vertical="center" wrapText="1"/>
    </xf>
    <xf numFmtId="0" fontId="95" fillId="0" borderId="40" xfId="5" applyFont="1" applyBorder="1" applyAlignment="1">
      <alignment horizontal="center" vertical="center" wrapText="1"/>
    </xf>
    <xf numFmtId="0" fontId="95" fillId="0" borderId="41" xfId="5" applyFont="1" applyBorder="1" applyAlignment="1">
      <alignment horizontal="center" vertical="center" wrapText="1"/>
    </xf>
    <xf numFmtId="0" fontId="95" fillId="0" borderId="132" xfId="5" applyFont="1" applyBorder="1" applyAlignment="1">
      <alignment horizontal="center" vertical="center" shrinkToFit="1"/>
    </xf>
    <xf numFmtId="0" fontId="95" fillId="0" borderId="103" xfId="5" applyFont="1" applyBorder="1" applyAlignment="1">
      <alignment horizontal="center" vertical="center" shrinkToFit="1"/>
    </xf>
    <xf numFmtId="0" fontId="35" fillId="0" borderId="141" xfId="5" applyBorder="1" applyAlignment="1">
      <alignment horizontal="center" vertical="center"/>
    </xf>
    <xf numFmtId="0" fontId="35" fillId="0" borderId="73" xfId="5" applyBorder="1" applyAlignment="1">
      <alignment horizontal="center" vertical="center"/>
    </xf>
    <xf numFmtId="0" fontId="35" fillId="0" borderId="74" xfId="5" applyBorder="1" applyAlignment="1">
      <alignment horizontal="center" vertical="center"/>
    </xf>
    <xf numFmtId="0" fontId="35" fillId="0" borderId="76" xfId="5" applyBorder="1" applyAlignment="1">
      <alignment horizontal="center" vertical="center"/>
    </xf>
    <xf numFmtId="0" fontId="35" fillId="0" borderId="77" xfId="5" applyBorder="1">
      <alignment vertical="center"/>
    </xf>
    <xf numFmtId="0" fontId="35" fillId="0" borderId="0" xfId="5" applyAlignment="1">
      <alignment horizontal="right" vertical="center"/>
    </xf>
    <xf numFmtId="0" fontId="35" fillId="0" borderId="0" xfId="5">
      <alignment vertical="center"/>
    </xf>
    <xf numFmtId="0" fontId="94" fillId="0" borderId="10" xfId="5" applyFont="1" applyBorder="1" applyAlignment="1">
      <alignment horizontal="center" vertical="center"/>
    </xf>
    <xf numFmtId="0" fontId="35" fillId="0" borderId="10" xfId="5" applyBorder="1">
      <alignment vertical="center"/>
    </xf>
    <xf numFmtId="0" fontId="95" fillId="0" borderId="100" xfId="5" applyFont="1" applyBorder="1" applyAlignment="1">
      <alignment horizontal="center" vertical="center"/>
    </xf>
    <xf numFmtId="0" fontId="35" fillId="0" borderId="68" xfId="5" applyBorder="1" applyAlignment="1">
      <alignment horizontal="center" vertical="center"/>
    </xf>
    <xf numFmtId="0" fontId="35" fillId="0" borderId="69" xfId="5" applyBorder="1" applyAlignment="1">
      <alignment horizontal="center" vertical="center"/>
    </xf>
    <xf numFmtId="0" fontId="35" fillId="0" borderId="67" xfId="5" applyBorder="1">
      <alignment vertical="center"/>
    </xf>
    <xf numFmtId="0" fontId="35" fillId="0" borderId="99" xfId="5" applyBorder="1">
      <alignment vertical="center"/>
    </xf>
    <xf numFmtId="0" fontId="13" fillId="0" borderId="0" xfId="3" applyFont="1" applyAlignment="1">
      <alignment vertical="center" wrapText="1"/>
    </xf>
    <xf numFmtId="0" fontId="30" fillId="2" borderId="2" xfId="3" applyFont="1" applyFill="1" applyBorder="1" applyAlignment="1">
      <alignment vertical="center" wrapText="1"/>
    </xf>
    <xf numFmtId="0" fontId="30" fillId="2" borderId="2" xfId="3" applyFont="1" applyFill="1" applyBorder="1">
      <alignment vertical="center"/>
    </xf>
    <xf numFmtId="0" fontId="30" fillId="2" borderId="2" xfId="3" applyFont="1" applyFill="1" applyBorder="1" applyAlignment="1">
      <alignment horizontal="center" vertical="center"/>
    </xf>
    <xf numFmtId="0" fontId="1" fillId="0" borderId="3" xfId="3" applyBorder="1" applyAlignment="1">
      <alignment horizontal="center" vertical="center" wrapText="1"/>
    </xf>
    <xf numFmtId="0" fontId="1" fillId="0" borderId="71" xfId="3" applyBorder="1" applyAlignment="1">
      <alignment horizontal="center" vertical="center" wrapText="1"/>
    </xf>
    <xf numFmtId="0" fontId="1" fillId="0" borderId="23" xfId="3" applyBorder="1" applyAlignment="1">
      <alignment horizontal="center" vertical="center"/>
    </xf>
    <xf numFmtId="0" fontId="1" fillId="0" borderId="21" xfId="3" applyBorder="1" applyAlignment="1">
      <alignment horizontal="center" vertical="center"/>
    </xf>
    <xf numFmtId="0" fontId="1" fillId="0" borderId="22" xfId="3" applyBorder="1" applyAlignment="1">
      <alignment horizontal="center" vertical="center"/>
    </xf>
    <xf numFmtId="0" fontId="1" fillId="0" borderId="41" xfId="3" applyBorder="1" applyAlignment="1">
      <alignment horizontal="center" vertical="center"/>
    </xf>
    <xf numFmtId="0" fontId="1" fillId="0" borderId="39" xfId="3" applyBorder="1" applyAlignment="1">
      <alignment horizontal="center" vertical="center"/>
    </xf>
    <xf numFmtId="0" fontId="1" fillId="0" borderId="40" xfId="3" applyBorder="1" applyAlignment="1">
      <alignment horizontal="center" vertical="center"/>
    </xf>
    <xf numFmtId="0" fontId="1" fillId="0" borderId="80" xfId="3" applyBorder="1" applyAlignment="1">
      <alignment horizontal="center" vertical="center" wrapText="1"/>
    </xf>
    <xf numFmtId="0" fontId="1" fillId="0" borderId="76" xfId="3" applyBorder="1" applyAlignment="1">
      <alignment vertical="center" wrapText="1"/>
    </xf>
    <xf numFmtId="0" fontId="1" fillId="0" borderId="73" xfId="3" applyBorder="1" applyAlignment="1">
      <alignment vertical="center" wrapText="1"/>
    </xf>
    <xf numFmtId="0" fontId="1" fillId="0" borderId="76" xfId="3" applyBorder="1" applyAlignment="1">
      <alignment horizontal="center" vertical="center"/>
    </xf>
    <xf numFmtId="0" fontId="1" fillId="0" borderId="73" xfId="3" applyBorder="1" applyAlignment="1">
      <alignment horizontal="center" vertical="center"/>
    </xf>
    <xf numFmtId="0" fontId="1" fillId="0" borderId="74" xfId="3" applyBorder="1" applyAlignment="1">
      <alignment horizontal="center" vertical="center"/>
    </xf>
    <xf numFmtId="0" fontId="1" fillId="0" borderId="23" xfId="3" applyBorder="1" applyAlignment="1">
      <alignment vertical="center" wrapText="1"/>
    </xf>
    <xf numFmtId="0" fontId="1" fillId="0" borderId="21" xfId="3" applyBorder="1" applyAlignment="1">
      <alignment vertical="center" wrapText="1"/>
    </xf>
    <xf numFmtId="0" fontId="1" fillId="0" borderId="41" xfId="3" applyBorder="1" applyAlignment="1">
      <alignment vertical="center" wrapText="1"/>
    </xf>
    <xf numFmtId="0" fontId="1" fillId="0" borderId="39" xfId="3" applyBorder="1" applyAlignment="1">
      <alignment vertical="center" wrapText="1"/>
    </xf>
    <xf numFmtId="0" fontId="35" fillId="0" borderId="71" xfId="5" applyBorder="1" applyAlignment="1">
      <alignment horizontal="center" vertical="center" wrapText="1"/>
    </xf>
    <xf numFmtId="0" fontId="1" fillId="0" borderId="2" xfId="3" applyBorder="1" applyAlignment="1">
      <alignment vertical="center" wrapText="1"/>
    </xf>
    <xf numFmtId="0" fontId="1" fillId="0" borderId="2" xfId="3" applyBorder="1" applyAlignment="1">
      <alignment horizontal="center" vertical="center"/>
    </xf>
    <xf numFmtId="0" fontId="1" fillId="0" borderId="74" xfId="3" applyBorder="1" applyAlignment="1">
      <alignment vertical="center" wrapText="1"/>
    </xf>
    <xf numFmtId="0" fontId="38" fillId="0" borderId="0" xfId="3" applyFont="1" applyAlignment="1">
      <alignment horizontal="center" vertical="center"/>
    </xf>
    <xf numFmtId="0" fontId="93" fillId="0" borderId="76" xfId="3" applyFont="1" applyBorder="1" applyAlignment="1">
      <alignment horizontal="center" vertical="center"/>
    </xf>
    <xf numFmtId="0" fontId="93" fillId="0" borderId="73" xfId="3" applyFont="1" applyBorder="1" applyAlignment="1">
      <alignment horizontal="center" vertical="center"/>
    </xf>
    <xf numFmtId="0" fontId="93" fillId="0" borderId="74" xfId="3" applyFont="1" applyBorder="1" applyAlignment="1">
      <alignment horizontal="center" vertical="center"/>
    </xf>
    <xf numFmtId="0" fontId="0" fillId="0" borderId="76" xfId="3" applyFont="1" applyBorder="1" applyAlignment="1">
      <alignment horizontal="center" vertical="center"/>
    </xf>
    <xf numFmtId="0" fontId="1" fillId="0" borderId="2" xfId="3" applyBorder="1">
      <alignment vertical="center"/>
    </xf>
    <xf numFmtId="0" fontId="1" fillId="0" borderId="76" xfId="3" applyBorder="1" applyAlignment="1">
      <alignment horizontal="left" vertical="center"/>
    </xf>
    <xf numFmtId="0" fontId="1" fillId="0" borderId="74" xfId="3" applyBorder="1" applyAlignment="1">
      <alignment horizontal="left" vertical="center"/>
    </xf>
    <xf numFmtId="0" fontId="1" fillId="0" borderId="73" xfId="3" applyBorder="1" applyAlignment="1">
      <alignment horizontal="left" vertical="center"/>
    </xf>
    <xf numFmtId="0" fontId="1" fillId="0" borderId="77" xfId="3" applyBorder="1" applyAlignment="1">
      <alignment horizontal="left" vertical="center"/>
    </xf>
    <xf numFmtId="0" fontId="1" fillId="0" borderId="104" xfId="3" applyBorder="1" applyAlignment="1">
      <alignment horizontal="left" vertical="center"/>
    </xf>
    <xf numFmtId="0" fontId="1" fillId="0" borderId="103" xfId="3" applyBorder="1" applyAlignment="1">
      <alignment horizontal="left" vertical="center"/>
    </xf>
    <xf numFmtId="0" fontId="1" fillId="0" borderId="132" xfId="3" applyBorder="1" applyAlignment="1">
      <alignment horizontal="left" vertical="center"/>
    </xf>
    <xf numFmtId="0" fontId="1" fillId="0" borderId="133" xfId="3" applyBorder="1" applyAlignment="1">
      <alignment horizontal="left" vertical="center"/>
    </xf>
    <xf numFmtId="0" fontId="1" fillId="0" borderId="229" xfId="3" applyBorder="1" applyAlignment="1">
      <alignment horizontal="distributed" vertical="center"/>
    </xf>
    <xf numFmtId="0" fontId="1" fillId="0" borderId="53" xfId="3" applyBorder="1" applyAlignment="1">
      <alignment horizontal="distributed" vertical="center"/>
    </xf>
    <xf numFmtId="0" fontId="1" fillId="0" borderId="52" xfId="3" applyBorder="1" applyAlignment="1">
      <alignment horizontal="center" vertical="center"/>
    </xf>
    <xf numFmtId="0" fontId="1" fillId="0" borderId="53" xfId="3" applyBorder="1" applyAlignment="1">
      <alignment horizontal="center" vertical="center"/>
    </xf>
    <xf numFmtId="0" fontId="1" fillId="0" borderId="230" xfId="3" applyBorder="1" applyAlignment="1">
      <alignment horizontal="center" vertical="center"/>
    </xf>
    <xf numFmtId="0" fontId="1" fillId="0" borderId="145" xfId="3" applyBorder="1" applyAlignment="1">
      <alignment horizontal="center" vertical="center" textRotation="255" wrapText="1"/>
    </xf>
    <xf numFmtId="0" fontId="1" fillId="0" borderId="44" xfId="3" applyBorder="1" applyAlignment="1">
      <alignment horizontal="center" vertical="center" textRotation="255" wrapText="1"/>
    </xf>
    <xf numFmtId="0" fontId="1" fillId="0" borderId="168" xfId="3" applyBorder="1" applyAlignment="1">
      <alignment horizontal="center" vertical="center" textRotation="255" wrapText="1"/>
    </xf>
    <xf numFmtId="0" fontId="1" fillId="0" borderId="231" xfId="3" applyBorder="1" applyAlignment="1">
      <alignment horizontal="center" vertical="center" wrapText="1"/>
    </xf>
    <xf numFmtId="0" fontId="1" fillId="0" borderId="178" xfId="3" applyBorder="1">
      <alignment vertical="center"/>
    </xf>
    <xf numFmtId="0" fontId="1" fillId="0" borderId="231" xfId="3" applyBorder="1" applyAlignment="1">
      <alignment horizontal="center" vertical="center"/>
    </xf>
    <xf numFmtId="0" fontId="1" fillId="0" borderId="232" xfId="3" applyBorder="1" applyAlignment="1">
      <alignment horizontal="center" vertical="center"/>
    </xf>
    <xf numFmtId="0" fontId="1" fillId="0" borderId="77" xfId="3" applyBorder="1" applyAlignment="1">
      <alignment horizontal="center" vertical="center"/>
    </xf>
    <xf numFmtId="0" fontId="1" fillId="0" borderId="141" xfId="3" applyBorder="1" applyAlignment="1">
      <alignment horizontal="distributed" vertical="center"/>
    </xf>
    <xf numFmtId="0" fontId="1" fillId="0" borderId="74" xfId="3" applyBorder="1" applyAlignment="1">
      <alignment horizontal="distributed" vertical="center"/>
    </xf>
    <xf numFmtId="0" fontId="1" fillId="0" borderId="73" xfId="3" applyBorder="1">
      <alignment vertical="center"/>
    </xf>
    <xf numFmtId="0" fontId="1" fillId="0" borderId="77" xfId="3" applyBorder="1">
      <alignment vertical="center"/>
    </xf>
    <xf numFmtId="0" fontId="1" fillId="0" borderId="43" xfId="3" applyBorder="1" applyAlignment="1">
      <alignment horizontal="distributed" vertical="center"/>
    </xf>
    <xf numFmtId="0" fontId="1" fillId="0" borderId="44" xfId="3" applyBorder="1" applyAlignment="1">
      <alignment horizontal="distributed" vertical="center"/>
    </xf>
    <xf numFmtId="0" fontId="1" fillId="0" borderId="76" xfId="3" applyBorder="1">
      <alignment vertical="center"/>
    </xf>
    <xf numFmtId="0" fontId="1" fillId="0" borderId="74" xfId="3" applyBorder="1">
      <alignment vertical="center"/>
    </xf>
    <xf numFmtId="0" fontId="1" fillId="0" borderId="3" xfId="3" applyBorder="1" applyAlignment="1">
      <alignment horizontal="distributed" vertical="center"/>
    </xf>
    <xf numFmtId="0" fontId="1" fillId="0" borderId="80" xfId="3" applyBorder="1" applyAlignment="1">
      <alignment horizontal="distributed" vertical="center"/>
    </xf>
    <xf numFmtId="0" fontId="1" fillId="0" borderId="23" xfId="3" applyBorder="1">
      <alignment vertical="center"/>
    </xf>
    <xf numFmtId="0" fontId="1" fillId="0" borderId="24" xfId="3" applyBorder="1">
      <alignment vertical="center"/>
    </xf>
    <xf numFmtId="0" fontId="1" fillId="0" borderId="27" xfId="3" applyBorder="1">
      <alignment vertical="center"/>
    </xf>
    <xf numFmtId="0" fontId="1" fillId="0" borderId="28" xfId="3" applyBorder="1">
      <alignment vertical="center"/>
    </xf>
    <xf numFmtId="0" fontId="1" fillId="0" borderId="21" xfId="3" applyBorder="1">
      <alignment vertical="center"/>
    </xf>
    <xf numFmtId="0" fontId="1" fillId="0" borderId="22" xfId="3" applyBorder="1">
      <alignment vertical="center"/>
    </xf>
    <xf numFmtId="0" fontId="0" fillId="0" borderId="0" xfId="3" applyFont="1" applyAlignment="1">
      <alignment horizontal="right" vertical="center"/>
    </xf>
    <xf numFmtId="0" fontId="1" fillId="0" borderId="0" xfId="3" applyAlignment="1">
      <alignment horizontal="right" vertical="center"/>
    </xf>
    <xf numFmtId="0" fontId="53" fillId="0" borderId="0" xfId="3" applyFont="1" applyAlignment="1">
      <alignment horizontal="center" vertical="center"/>
    </xf>
    <xf numFmtId="0" fontId="1" fillId="0" borderId="100" xfId="3" applyBorder="1" applyAlignment="1">
      <alignment horizontal="distributed" vertical="center"/>
    </xf>
    <xf numFmtId="0" fontId="1" fillId="0" borderId="69" xfId="3" applyBorder="1" applyAlignment="1">
      <alignment horizontal="distributed" vertical="center"/>
    </xf>
    <xf numFmtId="0" fontId="1" fillId="0" borderId="67" xfId="3" applyBorder="1">
      <alignment vertical="center"/>
    </xf>
    <xf numFmtId="0" fontId="1" fillId="0" borderId="68" xfId="3" applyBorder="1">
      <alignment vertical="center"/>
    </xf>
    <xf numFmtId="0" fontId="1" fillId="0" borderId="99" xfId="3" applyBorder="1">
      <alignment vertical="center"/>
    </xf>
    <xf numFmtId="0" fontId="14" fillId="0" borderId="0" xfId="5" applyFont="1" applyAlignment="1">
      <alignment vertical="center" wrapText="1"/>
    </xf>
    <xf numFmtId="0" fontId="35" fillId="0" borderId="0" xfId="5" applyAlignment="1">
      <alignment vertical="center" wrapText="1"/>
    </xf>
    <xf numFmtId="0" fontId="93" fillId="0" borderId="0" xfId="5" applyFont="1" applyAlignment="1">
      <alignment horizontal="center" vertical="center"/>
    </xf>
    <xf numFmtId="0" fontId="93" fillId="0" borderId="76" xfId="5" applyFont="1" applyBorder="1" applyAlignment="1">
      <alignment horizontal="center" vertical="center"/>
    </xf>
    <xf numFmtId="0" fontId="93" fillId="0" borderId="73" xfId="5" applyFont="1" applyBorder="1" applyAlignment="1">
      <alignment horizontal="center" vertical="center"/>
    </xf>
    <xf numFmtId="0" fontId="93" fillId="0" borderId="74" xfId="5" applyFont="1" applyBorder="1" applyAlignment="1">
      <alignment horizontal="center" vertical="center"/>
    </xf>
    <xf numFmtId="0" fontId="35" fillId="0" borderId="21" xfId="5" applyBorder="1" applyAlignment="1">
      <alignment horizontal="center" vertical="center"/>
    </xf>
    <xf numFmtId="0" fontId="35" fillId="0" borderId="22" xfId="5" applyBorder="1" applyAlignment="1">
      <alignment horizontal="center" vertical="center"/>
    </xf>
    <xf numFmtId="0" fontId="35" fillId="0" borderId="3" xfId="5" applyBorder="1" applyAlignment="1">
      <alignment horizontal="left" vertical="center" wrapText="1" indent="1"/>
    </xf>
    <xf numFmtId="0" fontId="35" fillId="0" borderId="80" xfId="5" applyBorder="1" applyAlignment="1">
      <alignment horizontal="left" vertical="center" wrapText="1" indent="1"/>
    </xf>
    <xf numFmtId="0" fontId="35" fillId="0" borderId="71" xfId="5" applyBorder="1" applyAlignment="1">
      <alignment horizontal="left" vertical="center" wrapText="1" indent="1"/>
    </xf>
    <xf numFmtId="0" fontId="22" fillId="0" borderId="34" xfId="5" applyFont="1" applyBorder="1" applyAlignment="1">
      <alignment vertical="center" wrapText="1"/>
    </xf>
    <xf numFmtId="0" fontId="35" fillId="0" borderId="34" xfId="5" applyBorder="1">
      <alignment vertical="center"/>
    </xf>
    <xf numFmtId="0" fontId="16" fillId="2" borderId="16" xfId="5" applyFont="1" applyFill="1" applyBorder="1" applyAlignment="1">
      <alignment horizontal="left" vertical="center"/>
    </xf>
    <xf numFmtId="0" fontId="16" fillId="2" borderId="75" xfId="5" applyFont="1" applyFill="1" applyBorder="1" applyAlignment="1">
      <alignment horizontal="left" vertical="center"/>
    </xf>
    <xf numFmtId="0" fontId="16" fillId="2" borderId="16" xfId="5" applyFont="1" applyFill="1" applyBorder="1" applyAlignment="1">
      <alignment horizontal="justify" vertical="center" wrapText="1"/>
    </xf>
    <xf numFmtId="0" fontId="16" fillId="2" borderId="16" xfId="5" applyFont="1" applyFill="1" applyBorder="1" applyAlignment="1">
      <alignment horizontal="justify" vertical="center"/>
    </xf>
    <xf numFmtId="0" fontId="16" fillId="2" borderId="161" xfId="5" applyFont="1" applyFill="1" applyBorder="1" applyAlignment="1">
      <alignment horizontal="left" vertical="center" wrapText="1"/>
    </xf>
    <xf numFmtId="0" fontId="16" fillId="2" borderId="133" xfId="5" applyFont="1" applyFill="1" applyBorder="1" applyAlignment="1">
      <alignment horizontal="left" vertical="center" wrapText="1"/>
    </xf>
    <xf numFmtId="0" fontId="15" fillId="2" borderId="5" xfId="5" applyFont="1" applyFill="1" applyBorder="1" applyAlignment="1">
      <alignment horizontal="left" vertical="center" wrapText="1"/>
    </xf>
    <xf numFmtId="0" fontId="35" fillId="0" borderId="5" xfId="5" applyBorder="1">
      <alignment vertical="center"/>
    </xf>
    <xf numFmtId="0" fontId="105" fillId="7" borderId="11" xfId="5" applyFont="1" applyFill="1" applyBorder="1" applyAlignment="1">
      <alignment horizontal="center" vertical="center" wrapText="1"/>
    </xf>
    <xf numFmtId="0" fontId="105" fillId="7" borderId="12" xfId="5" applyFont="1" applyFill="1" applyBorder="1" applyAlignment="1">
      <alignment horizontal="center" vertical="center" wrapText="1"/>
    </xf>
    <xf numFmtId="0" fontId="105" fillId="7" borderId="92" xfId="5" applyFont="1" applyFill="1" applyBorder="1" applyAlignment="1">
      <alignment horizontal="center" vertical="center" wrapText="1"/>
    </xf>
    <xf numFmtId="0" fontId="105" fillId="7" borderId="94" xfId="5" applyFont="1" applyFill="1" applyBorder="1" applyAlignment="1">
      <alignment horizontal="center" vertical="center" wrapText="1"/>
    </xf>
    <xf numFmtId="0" fontId="105" fillId="0" borderId="12" xfId="5" applyFont="1" applyBorder="1">
      <alignment vertical="center"/>
    </xf>
    <xf numFmtId="0" fontId="105" fillId="0" borderId="70" xfId="5" applyFont="1" applyBorder="1">
      <alignment vertical="center"/>
    </xf>
    <xf numFmtId="0" fontId="105" fillId="0" borderId="94" xfId="5" applyFont="1" applyBorder="1">
      <alignment vertical="center"/>
    </xf>
    <xf numFmtId="0" fontId="105" fillId="0" borderId="93" xfId="5" applyFont="1" applyBorder="1">
      <alignment vertical="center"/>
    </xf>
    <xf numFmtId="0" fontId="16" fillId="2" borderId="141" xfId="5" applyFont="1" applyFill="1" applyBorder="1" applyAlignment="1">
      <alignment horizontal="left" vertical="center" wrapText="1"/>
    </xf>
    <xf numFmtId="0" fontId="16" fillId="2" borderId="77" xfId="5" applyFont="1" applyFill="1" applyBorder="1" applyAlignment="1">
      <alignment horizontal="left" vertical="center" wrapText="1"/>
    </xf>
    <xf numFmtId="0" fontId="53" fillId="7" borderId="11" xfId="5" applyFont="1" applyFill="1" applyBorder="1" applyAlignment="1">
      <alignment horizontal="center" vertical="center"/>
    </xf>
    <xf numFmtId="0" fontId="53" fillId="7" borderId="70" xfId="5" applyFont="1" applyFill="1" applyBorder="1" applyAlignment="1">
      <alignment horizontal="center" vertical="center"/>
    </xf>
    <xf numFmtId="0" fontId="53" fillId="7" borderId="92" xfId="5" applyFont="1" applyFill="1" applyBorder="1" applyAlignment="1">
      <alignment horizontal="center" vertical="center"/>
    </xf>
    <xf numFmtId="0" fontId="53" fillId="7" borderId="93" xfId="5" applyFont="1" applyFill="1" applyBorder="1" applyAlignment="1">
      <alignment horizontal="center" vertical="center"/>
    </xf>
    <xf numFmtId="0" fontId="107" fillId="7" borderId="116" xfId="5" applyFont="1" applyFill="1" applyBorder="1" applyAlignment="1">
      <alignment horizontal="center" vertical="center" wrapText="1"/>
    </xf>
    <xf numFmtId="0" fontId="95" fillId="7" borderId="228" xfId="5" applyFont="1" applyFill="1" applyBorder="1" applyAlignment="1">
      <alignment horizontal="center" vertical="center" wrapText="1"/>
    </xf>
    <xf numFmtId="0" fontId="16" fillId="2" borderId="45" xfId="5" applyFont="1" applyFill="1" applyBorder="1" applyAlignment="1">
      <alignment horizontal="left" vertical="center" wrapText="1"/>
    </xf>
    <xf numFmtId="0" fontId="16" fillId="2" borderId="91" xfId="5" applyFont="1" applyFill="1" applyBorder="1" applyAlignment="1">
      <alignment horizontal="left" vertical="center" wrapText="1"/>
    </xf>
    <xf numFmtId="0" fontId="16" fillId="2" borderId="75" xfId="5" applyFont="1" applyFill="1" applyBorder="1" applyAlignment="1">
      <alignment horizontal="justify" vertical="center"/>
    </xf>
    <xf numFmtId="0" fontId="16" fillId="2" borderId="141" xfId="5" applyFont="1" applyFill="1" applyBorder="1" applyAlignment="1">
      <alignment horizontal="left" vertical="center"/>
    </xf>
    <xf numFmtId="0" fontId="16" fillId="2" borderId="77" xfId="5" applyFont="1" applyFill="1" applyBorder="1" applyAlignment="1">
      <alignment horizontal="left" vertical="center"/>
    </xf>
    <xf numFmtId="0" fontId="16" fillId="2" borderId="75" xfId="5" applyFont="1" applyFill="1" applyBorder="1" applyAlignment="1">
      <alignment horizontal="justify" vertical="center" wrapText="1"/>
    </xf>
    <xf numFmtId="0" fontId="16" fillId="2" borderId="16" xfId="5" applyFont="1" applyFill="1" applyBorder="1" applyAlignment="1">
      <alignment horizontal="left" vertical="center" wrapText="1"/>
    </xf>
    <xf numFmtId="0" fontId="105" fillId="0" borderId="0" xfId="5" applyFont="1" applyAlignment="1">
      <alignment vertical="center" wrapText="1"/>
    </xf>
    <xf numFmtId="0" fontId="93" fillId="0" borderId="0" xfId="5" applyFont="1" applyAlignment="1">
      <alignment horizontal="center" vertical="center" wrapText="1"/>
    </xf>
    <xf numFmtId="0" fontId="105" fillId="12" borderId="23" xfId="5" applyFont="1" applyFill="1" applyBorder="1" applyAlignment="1">
      <alignment horizontal="center" vertical="center" wrapText="1"/>
    </xf>
    <xf numFmtId="0" fontId="105" fillId="12" borderId="22" xfId="5" applyFont="1" applyFill="1" applyBorder="1" applyAlignment="1">
      <alignment horizontal="center" vertical="center" wrapText="1"/>
    </xf>
    <xf numFmtId="0" fontId="105" fillId="12" borderId="27" xfId="5" applyFont="1" applyFill="1" applyBorder="1" applyAlignment="1">
      <alignment horizontal="center" vertical="center" wrapText="1"/>
    </xf>
    <xf numFmtId="0" fontId="105" fillId="12" borderId="26" xfId="5" applyFont="1" applyFill="1" applyBorder="1" applyAlignment="1">
      <alignment horizontal="center" vertical="center" wrapText="1"/>
    </xf>
    <xf numFmtId="0" fontId="105" fillId="12" borderId="41" xfId="5" applyFont="1" applyFill="1" applyBorder="1" applyAlignment="1">
      <alignment horizontal="center" vertical="center" wrapText="1"/>
    </xf>
    <xf numFmtId="0" fontId="105" fillId="12" borderId="40" xfId="5" applyFont="1" applyFill="1" applyBorder="1" applyAlignment="1">
      <alignment horizontal="center" vertical="center" wrapText="1"/>
    </xf>
    <xf numFmtId="0" fontId="15" fillId="0" borderId="233" xfId="5" applyFont="1" applyBorder="1">
      <alignment vertical="center"/>
    </xf>
    <xf numFmtId="0" fontId="15" fillId="0" borderId="234" xfId="5" applyFont="1" applyBorder="1">
      <alignment vertical="center"/>
    </xf>
    <xf numFmtId="0" fontId="105" fillId="0" borderId="17" xfId="5" applyFont="1" applyBorder="1">
      <alignment vertical="center"/>
    </xf>
    <xf numFmtId="0" fontId="105" fillId="0" borderId="235" xfId="5" applyFont="1" applyBorder="1">
      <alignment vertical="center"/>
    </xf>
    <xf numFmtId="0" fontId="105" fillId="0" borderId="76" xfId="5" applyFont="1" applyBorder="1" applyAlignment="1">
      <alignment horizontal="left" vertical="center" wrapText="1" indent="1"/>
    </xf>
    <xf numFmtId="0" fontId="105" fillId="0" borderId="74" xfId="5" applyFont="1" applyBorder="1" applyAlignment="1">
      <alignment horizontal="left" vertical="center" wrapText="1" indent="1"/>
    </xf>
    <xf numFmtId="0" fontId="41" fillId="0" borderId="0" xfId="3" applyFont="1" applyAlignment="1">
      <alignment horizontal="left" vertical="top" wrapText="1"/>
    </xf>
    <xf numFmtId="0" fontId="41" fillId="0" borderId="23" xfId="3" applyFont="1" applyBorder="1" applyAlignment="1">
      <alignment vertical="center" wrapText="1"/>
    </xf>
    <xf numFmtId="0" fontId="41" fillId="0" borderId="27" xfId="3" applyFont="1" applyBorder="1">
      <alignment vertical="center"/>
    </xf>
    <xf numFmtId="0" fontId="41" fillId="0" borderId="41" xfId="3" applyFont="1" applyBorder="1">
      <alignment vertical="center"/>
    </xf>
    <xf numFmtId="0" fontId="41" fillId="6" borderId="76" xfId="3" applyFont="1" applyFill="1" applyBorder="1" applyAlignment="1">
      <alignment horizontal="center" vertical="center"/>
    </xf>
    <xf numFmtId="0" fontId="41" fillId="6" borderId="74" xfId="3" applyFont="1" applyFill="1" applyBorder="1" applyAlignment="1">
      <alignment horizontal="center" vertical="center"/>
    </xf>
    <xf numFmtId="0" fontId="41" fillId="6" borderId="68" xfId="3" applyFont="1" applyFill="1" applyBorder="1" applyAlignment="1">
      <alignment horizontal="center" vertical="center"/>
    </xf>
    <xf numFmtId="0" fontId="41" fillId="6" borderId="99" xfId="3" applyFont="1" applyFill="1" applyBorder="1" applyAlignment="1">
      <alignment horizontal="center" vertical="center"/>
    </xf>
    <xf numFmtId="0" fontId="41" fillId="6" borderId="100" xfId="3" applyFont="1" applyFill="1" applyBorder="1" applyAlignment="1">
      <alignment horizontal="center" vertical="center"/>
    </xf>
    <xf numFmtId="0" fontId="46" fillId="0" borderId="76" xfId="3" applyFont="1" applyBorder="1" applyAlignment="1">
      <alignment horizontal="center" vertical="center" wrapText="1"/>
    </xf>
    <xf numFmtId="0" fontId="46" fillId="0" borderId="73" xfId="3" applyFont="1" applyBorder="1" applyAlignment="1">
      <alignment horizontal="center" vertical="center" wrapText="1"/>
    </xf>
    <xf numFmtId="0" fontId="46" fillId="0" borderId="74" xfId="3" applyFont="1" applyBorder="1" applyAlignment="1">
      <alignment horizontal="center" vertical="center" wrapText="1"/>
    </xf>
    <xf numFmtId="0" fontId="46" fillId="5" borderId="76" xfId="3" applyFont="1" applyFill="1" applyBorder="1" applyAlignment="1">
      <alignment horizontal="center" vertical="center"/>
    </xf>
    <xf numFmtId="0" fontId="46" fillId="5" borderId="74" xfId="3" applyFont="1" applyFill="1" applyBorder="1" applyAlignment="1">
      <alignment horizontal="center" vertical="center"/>
    </xf>
    <xf numFmtId="0" fontId="41" fillId="0" borderId="0" xfId="3" applyFont="1" applyAlignment="1">
      <alignment horizontal="center" vertical="center" wrapText="1" justifyLastLine="1"/>
    </xf>
    <xf numFmtId="0" fontId="41" fillId="0" borderId="0" xfId="3" applyFont="1" applyAlignment="1">
      <alignment horizontal="right" vertical="center"/>
    </xf>
    <xf numFmtId="0" fontId="41" fillId="0" borderId="21" xfId="3" applyFont="1" applyBorder="1" applyAlignment="1">
      <alignment horizontal="center" vertical="center"/>
    </xf>
    <xf numFmtId="0" fontId="41" fillId="0" borderId="22" xfId="3" applyFont="1" applyBorder="1" applyAlignment="1">
      <alignment horizontal="center" vertical="center"/>
    </xf>
    <xf numFmtId="0" fontId="9" fillId="0" borderId="139" xfId="2" applyFont="1" applyBorder="1" applyAlignment="1">
      <alignment horizontal="center" vertical="center"/>
    </xf>
    <xf numFmtId="0" fontId="9" fillId="0" borderId="140" xfId="2" applyFont="1" applyBorder="1" applyAlignment="1">
      <alignment horizontal="center" vertical="center"/>
    </xf>
    <xf numFmtId="0" fontId="21" fillId="0" borderId="4" xfId="2" applyFont="1" applyBorder="1" applyAlignment="1">
      <alignment horizontal="center" vertical="center"/>
    </xf>
    <xf numFmtId="0" fontId="21" fillId="0" borderId="5" xfId="2" applyFont="1" applyBorder="1" applyAlignment="1">
      <alignment horizontal="center" vertical="center"/>
    </xf>
    <xf numFmtId="0" fontId="21" fillId="0" borderId="6" xfId="2" applyFont="1" applyBorder="1" applyAlignment="1">
      <alignment horizontal="center" vertical="center"/>
    </xf>
    <xf numFmtId="0" fontId="9" fillId="0" borderId="2" xfId="2" applyFont="1" applyBorder="1" applyAlignment="1">
      <alignment horizontal="center" vertical="center" shrinkToFit="1"/>
    </xf>
    <xf numFmtId="0" fontId="9" fillId="0" borderId="75" xfId="2" applyFont="1" applyBorder="1" applyAlignment="1">
      <alignment horizontal="center" vertical="center" shrinkToFit="1"/>
    </xf>
    <xf numFmtId="0" fontId="21" fillId="5" borderId="92" xfId="2" applyFont="1" applyFill="1" applyBorder="1" applyAlignment="1">
      <alignment horizontal="center" vertical="center" shrinkToFit="1"/>
    </xf>
    <xf numFmtId="0" fontId="21" fillId="5" borderId="94" xfId="2" applyFont="1" applyFill="1" applyBorder="1" applyAlignment="1">
      <alignment horizontal="center" vertical="center" shrinkToFit="1"/>
    </xf>
    <xf numFmtId="0" fontId="21" fillId="5" borderId="104" xfId="2" applyFont="1" applyFill="1" applyBorder="1" applyAlignment="1">
      <alignment horizontal="center" vertical="center"/>
    </xf>
    <xf numFmtId="0" fontId="21" fillId="5" borderId="132" xfId="2" applyFont="1" applyFill="1" applyBorder="1" applyAlignment="1">
      <alignment horizontal="center" vertical="center"/>
    </xf>
    <xf numFmtId="0" fontId="21" fillId="5" borderId="133" xfId="2" applyFont="1" applyFill="1" applyBorder="1" applyAlignment="1">
      <alignment horizontal="center" vertical="center"/>
    </xf>
    <xf numFmtId="0" fontId="21" fillId="0" borderId="43" xfId="2" applyFont="1" applyBorder="1" applyAlignment="1">
      <alignment horizontal="center" vertical="center"/>
    </xf>
    <xf numFmtId="0" fontId="21" fillId="0" borderId="3" xfId="2" applyFont="1" applyBorder="1" applyAlignment="1">
      <alignment horizontal="center" vertical="center"/>
    </xf>
    <xf numFmtId="185" fontId="21" fillId="0" borderId="3" xfId="2" applyNumberFormat="1" applyFont="1" applyBorder="1" applyAlignment="1">
      <alignment horizontal="center" vertical="center"/>
    </xf>
    <xf numFmtId="185" fontId="21" fillId="0" borderId="23" xfId="2" applyNumberFormat="1" applyFont="1" applyBorder="1" applyAlignment="1">
      <alignment horizontal="center" vertical="center"/>
    </xf>
    <xf numFmtId="0" fontId="9" fillId="0" borderId="3" xfId="2" applyFont="1" applyBorder="1" applyAlignment="1">
      <alignment horizontal="center" vertical="center" shrinkToFit="1"/>
    </xf>
    <xf numFmtId="0" fontId="9" fillId="0" borderId="118" xfId="2" applyFont="1" applyBorder="1" applyAlignment="1">
      <alignment horizontal="center" vertical="center" shrinkToFit="1"/>
    </xf>
    <xf numFmtId="0" fontId="21" fillId="5" borderId="16" xfId="2" applyFont="1" applyFill="1" applyBorder="1" applyAlignment="1">
      <alignment horizontal="center" vertical="center" shrinkToFit="1"/>
    </xf>
    <xf numFmtId="0" fontId="21" fillId="5" borderId="2" xfId="2" applyFont="1" applyFill="1" applyBorder="1" applyAlignment="1">
      <alignment horizontal="center" vertical="center" shrinkToFit="1"/>
    </xf>
    <xf numFmtId="0" fontId="21" fillId="5" borderId="76" xfId="2" applyFont="1" applyFill="1" applyBorder="1" applyAlignment="1">
      <alignment horizontal="center" vertical="center"/>
    </xf>
    <xf numFmtId="0" fontId="21" fillId="5" borderId="73" xfId="2" applyFont="1" applyFill="1" applyBorder="1" applyAlignment="1">
      <alignment horizontal="center" vertical="center"/>
    </xf>
    <xf numFmtId="0" fontId="21" fillId="5" borderId="77" xfId="2" applyFont="1" applyFill="1" applyBorder="1" applyAlignment="1">
      <alignment horizontal="center" vertical="center"/>
    </xf>
    <xf numFmtId="0" fontId="21" fillId="0" borderId="16" xfId="2" applyFont="1" applyBorder="1" applyAlignment="1">
      <alignment horizontal="center" vertical="center"/>
    </xf>
    <xf numFmtId="0" fontId="21" fillId="0" borderId="2" xfId="2" applyFont="1" applyBorder="1" applyAlignment="1">
      <alignment horizontal="center" vertical="center"/>
    </xf>
    <xf numFmtId="185" fontId="21" fillId="0" borderId="2" xfId="2" applyNumberFormat="1" applyFont="1" applyBorder="1" applyAlignment="1">
      <alignment horizontal="center" vertical="center"/>
    </xf>
    <xf numFmtId="185" fontId="21" fillId="0" borderId="76" xfId="2" applyNumberFormat="1" applyFont="1" applyBorder="1" applyAlignment="1">
      <alignment horizontal="center" vertical="center"/>
    </xf>
    <xf numFmtId="0" fontId="21" fillId="5" borderId="2" xfId="2" applyFont="1" applyFill="1" applyBorder="1" applyAlignment="1">
      <alignment horizontal="center" vertical="center"/>
    </xf>
    <xf numFmtId="0" fontId="21" fillId="5" borderId="75" xfId="2" applyFont="1" applyFill="1" applyBorder="1" applyAlignment="1">
      <alignment horizontal="center" vertical="center"/>
    </xf>
    <xf numFmtId="0" fontId="9" fillId="0" borderId="71" xfId="2" applyFont="1" applyBorder="1" applyAlignment="1">
      <alignment horizontal="center" vertical="center" shrinkToFit="1"/>
    </xf>
    <xf numFmtId="0" fontId="9" fillId="0" borderId="91" xfId="2" applyFont="1" applyBorder="1" applyAlignment="1">
      <alignment horizontal="center" vertical="center" shrinkToFit="1"/>
    </xf>
    <xf numFmtId="0" fontId="13" fillId="0" borderId="25" xfId="2" applyFont="1" applyBorder="1" applyAlignment="1">
      <alignment horizontal="center" vertical="center" textRotation="255"/>
    </xf>
    <xf numFmtId="0" fontId="13" fillId="0" borderId="33" xfId="2" applyFont="1" applyBorder="1" applyAlignment="1">
      <alignment horizontal="center" vertical="center" textRotation="255"/>
    </xf>
    <xf numFmtId="0" fontId="21" fillId="5" borderId="11" xfId="2" applyFont="1" applyFill="1" applyBorder="1" applyAlignment="1">
      <alignment horizontal="center" vertical="center" shrinkToFit="1"/>
    </xf>
    <xf numFmtId="0" fontId="21" fillId="5" borderId="12" xfId="2" applyFont="1" applyFill="1" applyBorder="1" applyAlignment="1">
      <alignment horizontal="center" vertical="center" shrinkToFit="1"/>
    </xf>
    <xf numFmtId="0" fontId="21" fillId="5" borderId="12" xfId="2" applyFont="1" applyFill="1" applyBorder="1" applyAlignment="1">
      <alignment horizontal="center" vertical="center"/>
    </xf>
    <xf numFmtId="0" fontId="21" fillId="5" borderId="70" xfId="2" applyFont="1" applyFill="1" applyBorder="1" applyAlignment="1">
      <alignment horizontal="center" vertical="center"/>
    </xf>
    <xf numFmtId="0" fontId="21" fillId="0" borderId="45" xfId="2" applyFont="1" applyBorder="1" applyAlignment="1">
      <alignment horizontal="center" vertical="center"/>
    </xf>
    <xf numFmtId="0" fontId="21" fillId="0" borderId="71" xfId="2" applyFont="1" applyBorder="1" applyAlignment="1">
      <alignment horizontal="center" vertical="center"/>
    </xf>
    <xf numFmtId="185" fontId="21" fillId="0" borderId="71" xfId="2" applyNumberFormat="1" applyFont="1" applyBorder="1" applyAlignment="1">
      <alignment horizontal="center" vertical="center"/>
    </xf>
    <xf numFmtId="185" fontId="21" fillId="0" borderId="41" xfId="2" applyNumberFormat="1" applyFont="1" applyBorder="1" applyAlignment="1">
      <alignment horizontal="center" vertical="center"/>
    </xf>
    <xf numFmtId="178" fontId="9" fillId="0" borderId="71" xfId="2" applyNumberFormat="1" applyFont="1" applyBorder="1" applyAlignment="1">
      <alignment horizontal="center" vertical="center" shrinkToFit="1"/>
    </xf>
    <xf numFmtId="178" fontId="9" fillId="0" borderId="2" xfId="2" applyNumberFormat="1" applyFont="1" applyBorder="1" applyAlignment="1">
      <alignment horizontal="center" vertical="center" shrinkToFit="1"/>
    </xf>
    <xf numFmtId="178" fontId="9" fillId="0" borderId="3" xfId="2" applyNumberFormat="1" applyFont="1" applyBorder="1" applyAlignment="1">
      <alignment horizontal="center" vertical="center" shrinkToFit="1"/>
    </xf>
    <xf numFmtId="0" fontId="9" fillId="0" borderId="4" xfId="2" applyFont="1" applyBorder="1" applyAlignment="1">
      <alignment horizontal="center" vertical="center"/>
    </xf>
    <xf numFmtId="0" fontId="9" fillId="0" borderId="5" xfId="2" applyFont="1" applyBorder="1" applyAlignment="1">
      <alignment horizontal="center" vertical="center"/>
    </xf>
    <xf numFmtId="0" fontId="9" fillId="0" borderId="6" xfId="2" applyFont="1" applyBorder="1" applyAlignment="1">
      <alignment horizontal="center" vertical="center"/>
    </xf>
    <xf numFmtId="0" fontId="21" fillId="0" borderId="65" xfId="2" applyFont="1" applyBorder="1" applyAlignment="1">
      <alignment horizontal="center" vertical="center"/>
    </xf>
    <xf numFmtId="0" fontId="21" fillId="0" borderId="119" xfId="2" applyFont="1" applyBorder="1" applyAlignment="1">
      <alignment horizontal="center" vertical="center"/>
    </xf>
    <xf numFmtId="185" fontId="21" fillId="0" borderId="119" xfId="2" applyNumberFormat="1" applyFont="1" applyBorder="1" applyAlignment="1">
      <alignment horizontal="center" vertical="center" shrinkToFit="1"/>
    </xf>
    <xf numFmtId="185" fontId="21" fillId="0" borderId="36" xfId="2" applyNumberFormat="1" applyFont="1" applyBorder="1" applyAlignment="1">
      <alignment horizontal="center" vertical="center" shrinkToFit="1"/>
    </xf>
    <xf numFmtId="178" fontId="9" fillId="0" borderId="36" xfId="2" applyNumberFormat="1" applyFont="1" applyBorder="1" applyAlignment="1">
      <alignment horizontal="center" vertical="center"/>
    </xf>
    <xf numFmtId="178" fontId="9" fillId="0" borderId="34" xfId="2" applyNumberFormat="1" applyFont="1" applyBorder="1" applyAlignment="1">
      <alignment horizontal="center" vertical="center"/>
    </xf>
    <xf numFmtId="178" fontId="9" fillId="0" borderId="35" xfId="2" applyNumberFormat="1" applyFont="1" applyBorder="1" applyAlignment="1">
      <alignment horizontal="center" vertical="center"/>
    </xf>
    <xf numFmtId="0" fontId="21" fillId="5" borderId="4" xfId="2" applyFont="1" applyFill="1" applyBorder="1" applyAlignment="1">
      <alignment horizontal="center" vertical="center"/>
    </xf>
    <xf numFmtId="0" fontId="21" fillId="5" borderId="5" xfId="2" applyFont="1" applyFill="1" applyBorder="1" applyAlignment="1">
      <alignment horizontal="center" vertical="center"/>
    </xf>
    <xf numFmtId="0" fontId="21" fillId="5" borderId="6" xfId="2" applyFont="1" applyFill="1" applyBorder="1" applyAlignment="1">
      <alignment horizontal="center" vertical="center"/>
    </xf>
    <xf numFmtId="0" fontId="9" fillId="0" borderId="33" xfId="2" applyFont="1" applyBorder="1" applyAlignment="1">
      <alignment horizontal="center" vertical="center"/>
    </xf>
    <xf numFmtId="0" fontId="9" fillId="0" borderId="38" xfId="2" applyFont="1" applyBorder="1" applyAlignment="1">
      <alignment horizontal="center" vertical="center"/>
    </xf>
    <xf numFmtId="0" fontId="9" fillId="0" borderId="34" xfId="2" applyFont="1" applyBorder="1" applyAlignment="1">
      <alignment horizontal="center" vertical="center"/>
    </xf>
    <xf numFmtId="0" fontId="9" fillId="0" borderId="35" xfId="2" applyFont="1" applyBorder="1" applyAlignment="1">
      <alignment horizontal="center" vertical="center"/>
    </xf>
    <xf numFmtId="0" fontId="9" fillId="0" borderId="0" xfId="2" applyFont="1" applyAlignment="1">
      <alignment horizontal="center" vertical="center"/>
    </xf>
    <xf numFmtId="0" fontId="9" fillId="0" borderId="26" xfId="2" applyFont="1" applyBorder="1" applyAlignment="1">
      <alignment horizontal="center" vertical="center"/>
    </xf>
    <xf numFmtId="0" fontId="9" fillId="0" borderId="36" xfId="2" applyFont="1" applyBorder="1" applyAlignment="1">
      <alignment horizontal="center" vertical="center" wrapText="1"/>
    </xf>
    <xf numFmtId="0" fontId="9" fillId="0" borderId="34" xfId="2" applyFont="1" applyBorder="1" applyAlignment="1">
      <alignment horizontal="center" vertical="center" wrapText="1"/>
    </xf>
    <xf numFmtId="0" fontId="9" fillId="0" borderId="35" xfId="2" applyFont="1" applyBorder="1" applyAlignment="1">
      <alignment horizontal="center" vertical="center" wrapText="1"/>
    </xf>
    <xf numFmtId="0" fontId="9" fillId="0" borderId="27" xfId="2" applyFont="1" applyBorder="1" applyAlignment="1">
      <alignment horizontal="center" vertical="center" wrapText="1"/>
    </xf>
    <xf numFmtId="0" fontId="9" fillId="0" borderId="0" xfId="2" applyFont="1" applyAlignment="1">
      <alignment horizontal="center" vertical="center" wrapText="1"/>
    </xf>
    <xf numFmtId="0" fontId="9" fillId="0" borderId="26" xfId="2" applyFont="1" applyBorder="1" applyAlignment="1">
      <alignment horizontal="center" vertical="center" wrapText="1"/>
    </xf>
    <xf numFmtId="0" fontId="9" fillId="0" borderId="36" xfId="2" applyFont="1" applyBorder="1" applyAlignment="1">
      <alignment horizontal="center" vertical="center"/>
    </xf>
    <xf numFmtId="0" fontId="9" fillId="0" borderId="37" xfId="2" applyFont="1" applyBorder="1" applyAlignment="1">
      <alignment horizontal="center" vertical="center"/>
    </xf>
    <xf numFmtId="0" fontId="9" fillId="0" borderId="27" xfId="2" applyFont="1" applyBorder="1" applyAlignment="1">
      <alignment horizontal="center" vertical="center"/>
    </xf>
    <xf numFmtId="0" fontId="9" fillId="0" borderId="28" xfId="2" applyFont="1" applyBorder="1" applyAlignment="1">
      <alignment horizontal="center" vertical="center"/>
    </xf>
    <xf numFmtId="0" fontId="9" fillId="0" borderId="11" xfId="2" applyFont="1" applyBorder="1" applyAlignment="1">
      <alignment horizontal="center" vertical="center"/>
    </xf>
    <xf numFmtId="0" fontId="9" fillId="0" borderId="12" xfId="2" applyFont="1" applyBorder="1" applyAlignment="1">
      <alignment horizontal="center" vertical="center"/>
    </xf>
    <xf numFmtId="0" fontId="9" fillId="0" borderId="70" xfId="2" applyFont="1" applyBorder="1" applyAlignment="1">
      <alignment horizontal="center" vertical="center"/>
    </xf>
    <xf numFmtId="0" fontId="9" fillId="0" borderId="11" xfId="2" applyFont="1" applyBorder="1" applyAlignment="1">
      <alignment horizontal="center" vertical="center" wrapText="1"/>
    </xf>
    <xf numFmtId="0" fontId="9" fillId="0" borderId="12" xfId="2" applyFont="1" applyBorder="1" applyAlignment="1">
      <alignment horizontal="center" vertical="center" wrapText="1"/>
    </xf>
    <xf numFmtId="0" fontId="9" fillId="0" borderId="92" xfId="2" applyFont="1" applyBorder="1" applyAlignment="1">
      <alignment horizontal="center" vertical="center" wrapText="1"/>
    </xf>
    <xf numFmtId="0" fontId="9" fillId="0" borderId="94" xfId="2" applyFont="1" applyBorder="1" applyAlignment="1">
      <alignment horizontal="center" vertical="center" wrapText="1"/>
    </xf>
    <xf numFmtId="0" fontId="9" fillId="0" borderId="94" xfId="2" applyFont="1" applyBorder="1" applyAlignment="1">
      <alignment horizontal="center" vertical="center"/>
    </xf>
    <xf numFmtId="0" fontId="9" fillId="0" borderId="93" xfId="2" applyFont="1" applyBorder="1" applyAlignment="1">
      <alignment horizontal="center" vertical="center"/>
    </xf>
    <xf numFmtId="0" fontId="21" fillId="0" borderId="122" xfId="2" applyFont="1" applyBorder="1" applyAlignment="1">
      <alignment horizontal="center" vertical="center"/>
    </xf>
    <xf numFmtId="0" fontId="21" fillId="0" borderId="125" xfId="2" applyFont="1" applyBorder="1" applyAlignment="1">
      <alignment horizontal="center" vertical="center"/>
    </xf>
    <xf numFmtId="185" fontId="21" fillId="0" borderId="125" xfId="2" applyNumberFormat="1" applyFont="1" applyBorder="1" applyAlignment="1">
      <alignment horizontal="center" vertical="center" shrinkToFit="1"/>
    </xf>
    <xf numFmtId="185" fontId="21" fillId="0" borderId="136" xfId="2" applyNumberFormat="1" applyFont="1" applyBorder="1" applyAlignment="1">
      <alignment horizontal="center" vertical="center"/>
    </xf>
    <xf numFmtId="185" fontId="21" fillId="0" borderId="137" xfId="2" applyNumberFormat="1" applyFont="1" applyBorder="1" applyAlignment="1">
      <alignment horizontal="center" vertical="center"/>
    </xf>
    <xf numFmtId="185" fontId="21" fillId="0" borderId="138" xfId="2" applyNumberFormat="1" applyFont="1" applyBorder="1" applyAlignment="1">
      <alignment horizontal="center" vertical="center"/>
    </xf>
    <xf numFmtId="186" fontId="9" fillId="0" borderId="136" xfId="2" applyNumberFormat="1" applyFont="1" applyBorder="1" applyAlignment="1">
      <alignment horizontal="center" vertical="center"/>
    </xf>
    <xf numFmtId="186" fontId="9" fillId="0" borderId="137" xfId="2" applyNumberFormat="1" applyFont="1" applyBorder="1" applyAlignment="1">
      <alignment horizontal="center" vertical="center"/>
    </xf>
    <xf numFmtId="0" fontId="9" fillId="0" borderId="134" xfId="2" applyFont="1" applyBorder="1" applyAlignment="1">
      <alignment horizontal="center" vertical="center"/>
    </xf>
    <xf numFmtId="0" fontId="9" fillId="0" borderId="135" xfId="2" applyFont="1" applyBorder="1" applyAlignment="1">
      <alignment horizontal="center" vertical="center"/>
    </xf>
    <xf numFmtId="183" fontId="21" fillId="0" borderId="125" xfId="2" applyNumberFormat="1" applyFont="1" applyBorder="1" applyAlignment="1">
      <alignment horizontal="center" vertical="center"/>
    </xf>
    <xf numFmtId="178" fontId="9" fillId="0" borderId="125" xfId="2" applyNumberFormat="1" applyFont="1" applyBorder="1" applyAlignment="1">
      <alignment horizontal="center" vertical="center"/>
    </xf>
    <xf numFmtId="0" fontId="9" fillId="0" borderId="125" xfId="2" applyFont="1" applyBorder="1" applyAlignment="1">
      <alignment horizontal="center" vertical="center"/>
    </xf>
    <xf numFmtId="0" fontId="9" fillId="5" borderId="103" xfId="2" applyFont="1" applyFill="1" applyBorder="1" applyAlignment="1">
      <alignment horizontal="center" vertical="center" shrinkToFit="1"/>
    </xf>
    <xf numFmtId="0" fontId="9" fillId="5" borderId="94" xfId="2" applyFont="1" applyFill="1" applyBorder="1" applyAlignment="1">
      <alignment horizontal="center" vertical="center" shrinkToFit="1"/>
    </xf>
    <xf numFmtId="0" fontId="21" fillId="0" borderId="22" xfId="2" applyFont="1" applyBorder="1" applyAlignment="1">
      <alignment horizontal="center" vertical="center"/>
    </xf>
    <xf numFmtId="0" fontId="13" fillId="0" borderId="98" xfId="2" applyFont="1" applyBorder="1" applyAlignment="1">
      <alignment horizontal="center" vertical="center" textRotation="255"/>
    </xf>
    <xf numFmtId="0" fontId="13" fillId="0" borderId="101" xfId="2" applyFont="1" applyBorder="1" applyAlignment="1">
      <alignment horizontal="center" vertical="center" textRotation="255"/>
    </xf>
    <xf numFmtId="0" fontId="13" fillId="0" borderId="102" xfId="2" applyFont="1" applyBorder="1" applyAlignment="1">
      <alignment horizontal="center" vertical="center" textRotation="255"/>
    </xf>
    <xf numFmtId="0" fontId="21" fillId="5" borderId="74" xfId="2" applyFont="1" applyFill="1" applyBorder="1" applyAlignment="1">
      <alignment horizontal="center" vertical="center" shrinkToFit="1"/>
    </xf>
    <xf numFmtId="0" fontId="21" fillId="0" borderId="74" xfId="2" applyFont="1" applyBorder="1" applyAlignment="1">
      <alignment horizontal="center" vertical="center"/>
    </xf>
    <xf numFmtId="0" fontId="9" fillId="0" borderId="41" xfId="2" applyFont="1" applyBorder="1" applyAlignment="1">
      <alignment horizontal="center" vertical="center" shrinkToFit="1"/>
    </xf>
    <xf numFmtId="0" fontId="9" fillId="0" borderId="39" xfId="2" applyFont="1" applyBorder="1" applyAlignment="1">
      <alignment horizontal="center" vertical="center" shrinkToFit="1"/>
    </xf>
    <xf numFmtId="0" fontId="9" fillId="0" borderId="42" xfId="2" applyFont="1" applyBorder="1" applyAlignment="1">
      <alignment horizontal="center" vertical="center" shrinkToFit="1"/>
    </xf>
    <xf numFmtId="0" fontId="9" fillId="0" borderId="104" xfId="2" applyFont="1" applyBorder="1" applyAlignment="1">
      <alignment horizontal="center" vertical="center" shrinkToFit="1"/>
    </xf>
    <xf numFmtId="0" fontId="9" fillId="0" borderId="132" xfId="2" applyFont="1" applyBorder="1" applyAlignment="1">
      <alignment horizontal="center" vertical="center" shrinkToFit="1"/>
    </xf>
    <xf numFmtId="0" fontId="9" fillId="0" borderId="133" xfId="2" applyFont="1" applyBorder="1" applyAlignment="1">
      <alignment horizontal="center" vertical="center" shrinkToFit="1"/>
    </xf>
    <xf numFmtId="0" fontId="21" fillId="5" borderId="69" xfId="2" applyFont="1" applyFill="1" applyBorder="1" applyAlignment="1">
      <alignment horizontal="center" vertical="center" shrinkToFit="1"/>
    </xf>
    <xf numFmtId="0" fontId="21" fillId="5" borderId="67" xfId="2" applyFont="1" applyFill="1" applyBorder="1" applyAlignment="1">
      <alignment horizontal="center" vertical="center"/>
    </xf>
    <xf numFmtId="0" fontId="21" fillId="5" borderId="68" xfId="2" applyFont="1" applyFill="1" applyBorder="1" applyAlignment="1">
      <alignment horizontal="center" vertical="center"/>
    </xf>
    <xf numFmtId="0" fontId="21" fillId="5" borderId="99" xfId="2" applyFont="1" applyFill="1" applyBorder="1" applyAlignment="1">
      <alignment horizontal="center" vertical="center"/>
    </xf>
    <xf numFmtId="0" fontId="21" fillId="0" borderId="40" xfId="2" applyFont="1" applyBorder="1" applyAlignment="1">
      <alignment horizontal="center" vertical="center"/>
    </xf>
    <xf numFmtId="183" fontId="21" fillId="0" borderId="27" xfId="2" applyNumberFormat="1" applyFont="1" applyBorder="1" applyAlignment="1">
      <alignment horizontal="center" vertical="center" shrinkToFit="1"/>
    </xf>
    <xf numFmtId="183" fontId="21" fillId="0" borderId="0" xfId="2" applyNumberFormat="1" applyFont="1" applyAlignment="1">
      <alignment horizontal="center" vertical="center" shrinkToFit="1"/>
    </xf>
    <xf numFmtId="183" fontId="21" fillId="0" borderId="26" xfId="2" applyNumberFormat="1" applyFont="1" applyBorder="1" applyAlignment="1">
      <alignment horizontal="center" vertical="center" shrinkToFit="1"/>
    </xf>
    <xf numFmtId="186" fontId="9" fillId="0" borderId="27" xfId="2" applyNumberFormat="1" applyFont="1" applyBorder="1" applyAlignment="1">
      <alignment horizontal="center" vertical="center" shrinkToFit="1"/>
    </xf>
    <xf numFmtId="186" fontId="9" fillId="0" borderId="0" xfId="2" applyNumberFormat="1" applyFont="1" applyAlignment="1">
      <alignment horizontal="center" vertical="center" shrinkToFit="1"/>
    </xf>
    <xf numFmtId="186" fontId="9" fillId="0" borderId="26" xfId="2" applyNumberFormat="1" applyFont="1" applyBorder="1" applyAlignment="1">
      <alignment horizontal="center" vertical="center" shrinkToFit="1"/>
    </xf>
    <xf numFmtId="0" fontId="21" fillId="5" borderId="43" xfId="2" applyFont="1" applyFill="1" applyBorder="1" applyAlignment="1">
      <alignment horizontal="center" vertical="center" shrinkToFit="1"/>
    </xf>
    <xf numFmtId="0" fontId="21" fillId="5" borderId="3" xfId="2" applyFont="1" applyFill="1" applyBorder="1" applyAlignment="1">
      <alignment horizontal="center" vertical="center" shrinkToFit="1"/>
    </xf>
    <xf numFmtId="0" fontId="21" fillId="5" borderId="23" xfId="2" applyFont="1" applyFill="1" applyBorder="1" applyAlignment="1">
      <alignment horizontal="center" vertical="center"/>
    </xf>
    <xf numFmtId="0" fontId="21" fillId="5" borderId="21" xfId="2" applyFont="1" applyFill="1" applyBorder="1" applyAlignment="1">
      <alignment horizontal="center" vertical="center"/>
    </xf>
    <xf numFmtId="0" fontId="21" fillId="5" borderId="24" xfId="2" applyFont="1" applyFill="1" applyBorder="1" applyAlignment="1">
      <alignment horizontal="center" vertical="center"/>
    </xf>
    <xf numFmtId="0" fontId="21" fillId="0" borderId="103" xfId="2" applyFont="1" applyBorder="1" applyAlignment="1">
      <alignment horizontal="center" vertical="center"/>
    </xf>
    <xf numFmtId="0" fontId="21" fillId="0" borderId="94" xfId="2" applyFont="1" applyBorder="1" applyAlignment="1">
      <alignment horizontal="center" vertical="center"/>
    </xf>
    <xf numFmtId="185" fontId="21" fillId="0" borderId="94" xfId="2" applyNumberFormat="1" applyFont="1" applyBorder="1" applyAlignment="1">
      <alignment horizontal="center" vertical="center"/>
    </xf>
    <xf numFmtId="0" fontId="9" fillId="0" borderId="76" xfId="2" applyFont="1" applyBorder="1" applyAlignment="1">
      <alignment horizontal="center" vertical="center" shrinkToFit="1"/>
    </xf>
    <xf numFmtId="0" fontId="9" fillId="0" borderId="73" xfId="2" applyFont="1" applyBorder="1" applyAlignment="1">
      <alignment horizontal="center" vertical="center" shrinkToFit="1"/>
    </xf>
    <xf numFmtId="0" fontId="9" fillId="0" borderId="77" xfId="2" applyFont="1" applyBorder="1" applyAlignment="1">
      <alignment horizontal="center" vertical="center" shrinkToFit="1"/>
    </xf>
    <xf numFmtId="0" fontId="9" fillId="0" borderId="23" xfId="2" applyFont="1" applyBorder="1" applyAlignment="1">
      <alignment horizontal="center" vertical="center" shrinkToFit="1"/>
    </xf>
    <xf numFmtId="0" fontId="9" fillId="0" borderId="21" xfId="2" applyFont="1" applyBorder="1" applyAlignment="1">
      <alignment horizontal="center" vertical="center" shrinkToFit="1"/>
    </xf>
    <xf numFmtId="0" fontId="9" fillId="0" borderId="24" xfId="2" applyFont="1" applyBorder="1" applyAlignment="1">
      <alignment horizontal="center" vertical="center" shrinkToFit="1"/>
    </xf>
    <xf numFmtId="0" fontId="51" fillId="0" borderId="0" xfId="6" applyFont="1" applyAlignment="1">
      <alignment horizontal="center" vertical="center"/>
    </xf>
    <xf numFmtId="49" fontId="51" fillId="0" borderId="0" xfId="6" applyNumberFormat="1" applyFont="1" applyAlignment="1">
      <alignment horizontal="center" vertical="center"/>
    </xf>
    <xf numFmtId="0" fontId="21" fillId="0" borderId="69" xfId="2" applyFont="1" applyBorder="1" applyAlignment="1">
      <alignment horizontal="center" vertical="center"/>
    </xf>
    <xf numFmtId="0" fontId="21" fillId="0" borderId="12" xfId="2" applyFont="1" applyBorder="1" applyAlignment="1">
      <alignment horizontal="center" vertical="center"/>
    </xf>
    <xf numFmtId="185" fontId="21" fillId="0" borderId="12" xfId="2" applyNumberFormat="1" applyFont="1" applyBorder="1" applyAlignment="1">
      <alignment horizontal="center" vertical="center"/>
    </xf>
    <xf numFmtId="183" fontId="21" fillId="0" borderId="36" xfId="2" applyNumberFormat="1" applyFont="1" applyBorder="1" applyAlignment="1">
      <alignment horizontal="center" vertical="center" shrinkToFit="1"/>
    </xf>
    <xf numFmtId="183" fontId="21" fillId="0" borderId="34" xfId="2" applyNumberFormat="1" applyFont="1" applyBorder="1" applyAlignment="1">
      <alignment horizontal="center" vertical="center" shrinkToFit="1"/>
    </xf>
    <xf numFmtId="183" fontId="21" fillId="0" borderId="35" xfId="2" applyNumberFormat="1" applyFont="1" applyBorder="1" applyAlignment="1">
      <alignment horizontal="center" vertical="center" shrinkToFit="1"/>
    </xf>
    <xf numFmtId="183" fontId="21" fillId="0" borderId="31" xfId="2" applyNumberFormat="1" applyFont="1" applyBorder="1" applyAlignment="1">
      <alignment horizontal="center" vertical="center" shrinkToFit="1"/>
    </xf>
    <xf numFmtId="183" fontId="21" fillId="0" borderId="10" xfId="2" applyNumberFormat="1" applyFont="1" applyBorder="1" applyAlignment="1">
      <alignment horizontal="center" vertical="center" shrinkToFit="1"/>
    </xf>
    <xf numFmtId="183" fontId="21" fillId="0" borderId="30" xfId="2" applyNumberFormat="1" applyFont="1" applyBorder="1" applyAlignment="1">
      <alignment horizontal="center" vertical="center" shrinkToFit="1"/>
    </xf>
    <xf numFmtId="178" fontId="9" fillId="0" borderId="36" xfId="2" applyNumberFormat="1" applyFont="1" applyBorder="1" applyAlignment="1">
      <alignment horizontal="center" vertical="center" shrinkToFit="1"/>
    </xf>
    <xf numFmtId="178" fontId="9" fillId="0" borderId="34" xfId="2" applyNumberFormat="1" applyFont="1" applyBorder="1" applyAlignment="1">
      <alignment horizontal="center" vertical="center" shrinkToFit="1"/>
    </xf>
    <xf numFmtId="178" fontId="9" fillId="0" borderId="35" xfId="2" applyNumberFormat="1" applyFont="1" applyBorder="1" applyAlignment="1">
      <alignment horizontal="center" vertical="center" shrinkToFit="1"/>
    </xf>
    <xf numFmtId="178" fontId="9" fillId="0" borderId="27" xfId="2" applyNumberFormat="1" applyFont="1" applyBorder="1" applyAlignment="1">
      <alignment horizontal="center" vertical="center" shrinkToFit="1"/>
    </xf>
    <xf numFmtId="178" fontId="9" fillId="0" borderId="0" xfId="2" applyNumberFormat="1" applyFont="1" applyAlignment="1">
      <alignment horizontal="center" vertical="center" shrinkToFit="1"/>
    </xf>
    <xf numFmtId="178" fontId="9" fillId="0" borderId="26" xfId="2" applyNumberFormat="1" applyFont="1" applyBorder="1" applyAlignment="1">
      <alignment horizontal="center" vertical="center" shrinkToFit="1"/>
    </xf>
    <xf numFmtId="178" fontId="9" fillId="0" borderId="31" xfId="2" applyNumberFormat="1" applyFont="1" applyBorder="1" applyAlignment="1">
      <alignment horizontal="center" vertical="center" shrinkToFit="1"/>
    </xf>
    <xf numFmtId="178" fontId="9" fillId="0" borderId="10" xfId="2" applyNumberFormat="1" applyFont="1" applyBorder="1" applyAlignment="1">
      <alignment horizontal="center" vertical="center" shrinkToFit="1"/>
    </xf>
    <xf numFmtId="178" fontId="9" fillId="0" borderId="30" xfId="2" applyNumberFormat="1" applyFont="1" applyBorder="1" applyAlignment="1">
      <alignment horizontal="center" vertical="center" shrinkToFit="1"/>
    </xf>
    <xf numFmtId="0" fontId="9" fillId="0" borderId="67" xfId="2" applyFont="1" applyBorder="1" applyAlignment="1">
      <alignment horizontal="center" vertical="center" shrinkToFit="1"/>
    </xf>
    <xf numFmtId="0" fontId="9" fillId="0" borderId="68" xfId="2" applyFont="1" applyBorder="1" applyAlignment="1">
      <alignment horizontal="center" vertical="center" shrinkToFit="1"/>
    </xf>
    <xf numFmtId="0" fontId="9" fillId="0" borderId="99" xfId="2" applyFont="1" applyBorder="1" applyAlignment="1">
      <alignment horizontal="center" vertical="center" shrinkToFit="1"/>
    </xf>
    <xf numFmtId="0" fontId="21" fillId="5" borderId="73" xfId="2" applyFont="1" applyFill="1" applyBorder="1" applyAlignment="1">
      <alignment horizontal="center" vertical="center" shrinkToFit="1"/>
    </xf>
    <xf numFmtId="0" fontId="21" fillId="5" borderId="76" xfId="2" applyFont="1" applyFill="1" applyBorder="1" applyAlignment="1">
      <alignment horizontal="center" vertical="center" shrinkToFit="1"/>
    </xf>
    <xf numFmtId="0" fontId="21" fillId="0" borderId="73" xfId="2" applyFont="1" applyBorder="1" applyAlignment="1">
      <alignment horizontal="center" vertical="center"/>
    </xf>
    <xf numFmtId="185" fontId="21" fillId="0" borderId="73" xfId="2" applyNumberFormat="1" applyFont="1" applyBorder="1" applyAlignment="1">
      <alignment horizontal="center" vertical="center"/>
    </xf>
    <xf numFmtId="185" fontId="21" fillId="0" borderId="74" xfId="2" applyNumberFormat="1" applyFont="1" applyBorder="1" applyAlignment="1">
      <alignment horizontal="center" vertical="center"/>
    </xf>
    <xf numFmtId="185" fontId="21" fillId="0" borderId="108" xfId="2" applyNumberFormat="1" applyFont="1" applyBorder="1" applyAlignment="1">
      <alignment horizontal="center" vertical="center" shrinkToFit="1"/>
    </xf>
    <xf numFmtId="185" fontId="21" fillId="0" borderId="109" xfId="2" applyNumberFormat="1" applyFont="1" applyBorder="1" applyAlignment="1">
      <alignment horizontal="center" vertical="center" shrinkToFit="1"/>
    </xf>
    <xf numFmtId="185" fontId="21" fillId="0" borderId="110" xfId="2" applyNumberFormat="1" applyFont="1" applyBorder="1" applyAlignment="1">
      <alignment horizontal="center" vertical="center" shrinkToFit="1"/>
    </xf>
    <xf numFmtId="0" fontId="9" fillId="0" borderId="123" xfId="2" applyFont="1" applyBorder="1" applyAlignment="1">
      <alignment horizontal="center" vertical="center" shrinkToFit="1"/>
    </xf>
    <xf numFmtId="0" fontId="9" fillId="0" borderId="5" xfId="2" applyFont="1" applyBorder="1" applyAlignment="1">
      <alignment horizontal="center" vertical="center" shrinkToFit="1"/>
    </xf>
    <xf numFmtId="0" fontId="9" fillId="0" borderId="6" xfId="2" applyFont="1" applyBorder="1" applyAlignment="1">
      <alignment horizontal="center" vertical="center" shrinkToFit="1"/>
    </xf>
    <xf numFmtId="0" fontId="20" fillId="0" borderId="116" xfId="2" applyFont="1" applyBorder="1" applyAlignment="1">
      <alignment horizontal="center" vertical="center" textRotation="255" wrapText="1"/>
    </xf>
    <xf numFmtId="0" fontId="20" fillId="0" borderId="117" xfId="2" applyFont="1" applyBorder="1" applyAlignment="1">
      <alignment horizontal="center" vertical="center" textRotation="255"/>
    </xf>
    <xf numFmtId="0" fontId="21" fillId="5" borderId="68" xfId="2" applyFont="1" applyFill="1" applyBorder="1" applyAlignment="1">
      <alignment horizontal="center" vertical="center" shrinkToFit="1"/>
    </xf>
    <xf numFmtId="0" fontId="21" fillId="5" borderId="67" xfId="2" applyFont="1" applyFill="1" applyBorder="1" applyAlignment="1">
      <alignment horizontal="center" vertical="center" shrinkToFit="1"/>
    </xf>
    <xf numFmtId="0" fontId="21" fillId="0" borderId="68" xfId="2" applyFont="1" applyBorder="1" applyAlignment="1">
      <alignment horizontal="center" vertical="center"/>
    </xf>
    <xf numFmtId="185" fontId="21" fillId="0" borderId="67" xfId="2" applyNumberFormat="1" applyFont="1" applyBorder="1" applyAlignment="1">
      <alignment horizontal="center" vertical="center"/>
    </xf>
    <xf numFmtId="185" fontId="21" fillId="0" borderId="68" xfId="2" applyNumberFormat="1" applyFont="1" applyBorder="1" applyAlignment="1">
      <alignment horizontal="center" vertical="center"/>
    </xf>
    <xf numFmtId="185" fontId="21" fillId="0" borderId="69" xfId="2" applyNumberFormat="1" applyFont="1" applyBorder="1" applyAlignment="1">
      <alignment horizontal="center" vertical="center"/>
    </xf>
    <xf numFmtId="185" fontId="21" fillId="0" borderId="129" xfId="2" applyNumberFormat="1" applyFont="1" applyBorder="1" applyAlignment="1">
      <alignment horizontal="center" vertical="center" shrinkToFit="1"/>
    </xf>
    <xf numFmtId="185" fontId="21" fillId="0" borderId="130" xfId="2" applyNumberFormat="1" applyFont="1" applyBorder="1" applyAlignment="1">
      <alignment horizontal="center" vertical="center" shrinkToFit="1"/>
    </xf>
    <xf numFmtId="185" fontId="21" fillId="0" borderId="131" xfId="2" applyNumberFormat="1" applyFont="1" applyBorder="1" applyAlignment="1">
      <alignment horizontal="center" vertical="center" shrinkToFit="1"/>
    </xf>
    <xf numFmtId="0" fontId="13" fillId="0" borderId="20" xfId="2" applyFont="1" applyBorder="1" applyAlignment="1">
      <alignment horizontal="center" vertical="center" textRotation="255"/>
    </xf>
    <xf numFmtId="0" fontId="13" fillId="0" borderId="29" xfId="2" applyFont="1" applyBorder="1" applyAlignment="1">
      <alignment horizontal="center" vertical="center" textRotation="255"/>
    </xf>
    <xf numFmtId="0" fontId="21" fillId="5" borderId="5" xfId="2" applyFont="1" applyFill="1" applyBorder="1" applyAlignment="1">
      <alignment horizontal="center" vertical="center" shrinkToFit="1"/>
    </xf>
    <xf numFmtId="0" fontId="21" fillId="5" borderId="122" xfId="2" applyFont="1" applyFill="1" applyBorder="1" applyAlignment="1">
      <alignment horizontal="center" vertical="center" shrinkToFit="1"/>
    </xf>
    <xf numFmtId="0" fontId="21" fillId="5" borderId="123" xfId="2" applyFont="1" applyFill="1" applyBorder="1" applyAlignment="1">
      <alignment horizontal="center" vertical="center" shrinkToFit="1"/>
    </xf>
    <xf numFmtId="0" fontId="21" fillId="5" borderId="123" xfId="2" applyFont="1" applyFill="1" applyBorder="1" applyAlignment="1">
      <alignment horizontal="center" vertical="center"/>
    </xf>
    <xf numFmtId="185" fontId="21" fillId="0" borderId="123" xfId="2" applyNumberFormat="1" applyFont="1" applyBorder="1" applyAlignment="1">
      <alignment horizontal="center" vertical="center"/>
    </xf>
    <xf numFmtId="185" fontId="21" fillId="0" borderId="5" xfId="2" applyNumberFormat="1" applyFont="1" applyBorder="1" applyAlignment="1">
      <alignment horizontal="center" vertical="center"/>
    </xf>
    <xf numFmtId="185" fontId="21" fillId="0" borderId="122" xfId="2" applyNumberFormat="1" applyFont="1" applyBorder="1" applyAlignment="1">
      <alignment horizontal="center" vertical="center"/>
    </xf>
    <xf numFmtId="186" fontId="9" fillId="0" borderId="127" xfId="2" applyNumberFormat="1" applyFont="1" applyBorder="1" applyAlignment="1">
      <alignment horizontal="center" vertical="center"/>
    </xf>
    <xf numFmtId="186" fontId="9" fillId="0" borderId="128" xfId="2" applyNumberFormat="1" applyFont="1" applyBorder="1" applyAlignment="1">
      <alignment horizontal="center" vertical="center"/>
    </xf>
    <xf numFmtId="0" fontId="21" fillId="5" borderId="21" xfId="2" applyFont="1" applyFill="1" applyBorder="1" applyAlignment="1">
      <alignment horizontal="center" vertical="center" shrinkToFit="1"/>
    </xf>
    <xf numFmtId="0" fontId="21" fillId="5" borderId="22" xfId="2" applyFont="1" applyFill="1" applyBorder="1" applyAlignment="1">
      <alignment horizontal="center" vertical="center" shrinkToFit="1"/>
    </xf>
    <xf numFmtId="0" fontId="21" fillId="5" borderId="23" xfId="2" applyFont="1" applyFill="1" applyBorder="1" applyAlignment="1">
      <alignment horizontal="center" vertical="center" shrinkToFit="1"/>
    </xf>
    <xf numFmtId="0" fontId="21" fillId="0" borderId="21" xfId="2" applyFont="1" applyBorder="1" applyAlignment="1">
      <alignment horizontal="center" vertical="center"/>
    </xf>
    <xf numFmtId="185" fontId="21" fillId="0" borderId="21" xfId="2" applyNumberFormat="1" applyFont="1" applyBorder="1" applyAlignment="1">
      <alignment horizontal="center" vertical="center"/>
    </xf>
    <xf numFmtId="185" fontId="21" fillId="0" borderId="22" xfId="2" applyNumberFormat="1" applyFont="1" applyBorder="1" applyAlignment="1">
      <alignment horizontal="center" vertical="center"/>
    </xf>
    <xf numFmtId="185" fontId="21" fillId="0" borderId="82" xfId="2" applyNumberFormat="1" applyFont="1" applyBorder="1" applyAlignment="1">
      <alignment horizontal="center" vertical="center" shrinkToFit="1"/>
    </xf>
    <xf numFmtId="185" fontId="21" fillId="0" borderId="83" xfId="2" applyNumberFormat="1" applyFont="1" applyBorder="1" applyAlignment="1">
      <alignment horizontal="center" vertical="center" shrinkToFit="1"/>
    </xf>
    <xf numFmtId="185" fontId="21" fillId="0" borderId="84" xfId="2" applyNumberFormat="1" applyFont="1" applyBorder="1" applyAlignment="1">
      <alignment horizontal="center" vertical="center" shrinkToFit="1"/>
    </xf>
    <xf numFmtId="49" fontId="18" fillId="0" borderId="76" xfId="2" applyNumberFormat="1" applyFont="1" applyBorder="1" applyAlignment="1">
      <alignment horizontal="center" vertical="center"/>
    </xf>
    <xf numFmtId="49" fontId="18" fillId="0" borderId="73" xfId="2" applyNumberFormat="1" applyFont="1" applyBorder="1" applyAlignment="1">
      <alignment horizontal="center" vertical="center"/>
    </xf>
    <xf numFmtId="49" fontId="18" fillId="0" borderId="74" xfId="2" applyNumberFormat="1" applyFont="1" applyBorder="1" applyAlignment="1">
      <alignment horizontal="center" vertical="center"/>
    </xf>
    <xf numFmtId="0" fontId="59" fillId="0" borderId="76" xfId="6" applyFont="1" applyBorder="1" applyAlignment="1">
      <alignment horizontal="center" vertical="center" shrinkToFit="1"/>
    </xf>
    <xf numFmtId="0" fontId="59" fillId="0" borderId="73" xfId="6" applyFont="1" applyBorder="1" applyAlignment="1">
      <alignment horizontal="center" vertical="center" shrinkToFit="1"/>
    </xf>
    <xf numFmtId="0" fontId="59" fillId="0" borderId="74" xfId="6" applyFont="1" applyBorder="1" applyAlignment="1">
      <alignment horizontal="center" vertical="center" shrinkToFit="1"/>
    </xf>
    <xf numFmtId="0" fontId="9" fillId="0" borderId="31" xfId="2" applyFont="1" applyBorder="1" applyAlignment="1">
      <alignment horizontal="center" vertical="center"/>
    </xf>
    <xf numFmtId="0" fontId="9" fillId="0" borderId="10" xfId="2" applyFont="1" applyBorder="1" applyAlignment="1">
      <alignment horizontal="center" vertical="center"/>
    </xf>
    <xf numFmtId="0" fontId="9" fillId="0" borderId="32" xfId="2" applyFont="1" applyBorder="1" applyAlignment="1">
      <alignment horizontal="center" vertical="center"/>
    </xf>
    <xf numFmtId="179" fontId="13" fillId="0" borderId="71" xfId="2" applyNumberFormat="1" applyFont="1" applyBorder="1" applyAlignment="1">
      <alignment horizontal="center" vertical="center" wrapText="1"/>
    </xf>
    <xf numFmtId="179" fontId="13" fillId="0" borderId="71" xfId="2" applyNumberFormat="1" applyFont="1" applyBorder="1" applyAlignment="1">
      <alignment horizontal="center" vertical="center"/>
    </xf>
    <xf numFmtId="182" fontId="13" fillId="0" borderId="71" xfId="2" applyNumberFormat="1" applyFont="1" applyBorder="1" applyAlignment="1">
      <alignment horizontal="center" vertical="center"/>
    </xf>
    <xf numFmtId="184" fontId="13" fillId="0" borderId="71" xfId="2" applyNumberFormat="1" applyFont="1" applyBorder="1" applyAlignment="1">
      <alignment horizontal="center" vertical="center"/>
    </xf>
    <xf numFmtId="179" fontId="13" fillId="0" borderId="114" xfId="2" applyNumberFormat="1" applyFont="1" applyBorder="1" applyAlignment="1">
      <alignment horizontal="center" vertical="center"/>
    </xf>
    <xf numFmtId="183" fontId="13" fillId="0" borderId="114" xfId="2" applyNumberFormat="1" applyFont="1" applyBorder="1" applyAlignment="1">
      <alignment horizontal="center" vertical="center"/>
    </xf>
    <xf numFmtId="180" fontId="13" fillId="0" borderId="54" xfId="2" applyNumberFormat="1" applyFont="1" applyBorder="1" applyAlignment="1">
      <alignment horizontal="center" vertical="center"/>
    </xf>
    <xf numFmtId="180" fontId="13" fillId="0" borderId="55" xfId="2" applyNumberFormat="1" applyFont="1" applyBorder="1" applyAlignment="1">
      <alignment horizontal="center" vertical="center"/>
    </xf>
    <xf numFmtId="180" fontId="13" fillId="0" borderId="115" xfId="2" applyNumberFormat="1" applyFont="1" applyBorder="1" applyAlignment="1">
      <alignment horizontal="center" vertical="center"/>
    </xf>
    <xf numFmtId="182" fontId="13" fillId="0" borderId="114" xfId="2" applyNumberFormat="1" applyFont="1" applyBorder="1" applyAlignment="1">
      <alignment horizontal="center" vertical="center"/>
    </xf>
    <xf numFmtId="179" fontId="13" fillId="0" borderId="76" xfId="2" applyNumberFormat="1" applyFont="1" applyBorder="1" applyAlignment="1">
      <alignment horizontal="center" vertical="center"/>
    </xf>
    <xf numFmtId="179" fontId="13" fillId="0" borderId="73" xfId="2" applyNumberFormat="1" applyFont="1" applyBorder="1" applyAlignment="1">
      <alignment horizontal="center" vertical="center"/>
    </xf>
    <xf numFmtId="179" fontId="13" fillId="0" borderId="74" xfId="2" applyNumberFormat="1" applyFont="1" applyBorder="1" applyAlignment="1">
      <alignment horizontal="center" vertical="center"/>
    </xf>
    <xf numFmtId="182" fontId="13" fillId="0" borderId="2" xfId="2" applyNumberFormat="1" applyFont="1" applyBorder="1" applyAlignment="1">
      <alignment horizontal="center" vertical="center"/>
    </xf>
    <xf numFmtId="182" fontId="13" fillId="0" borderId="76" xfId="2" applyNumberFormat="1" applyFont="1" applyBorder="1" applyAlignment="1">
      <alignment horizontal="center" vertical="center"/>
    </xf>
    <xf numFmtId="182" fontId="13" fillId="0" borderId="73" xfId="2" applyNumberFormat="1" applyFont="1" applyBorder="1" applyAlignment="1">
      <alignment horizontal="center" vertical="center"/>
    </xf>
    <xf numFmtId="182" fontId="13" fillId="0" borderId="74" xfId="2" applyNumberFormat="1" applyFont="1" applyBorder="1" applyAlignment="1">
      <alignment horizontal="center" vertical="center"/>
    </xf>
    <xf numFmtId="179" fontId="13" fillId="0" borderId="2" xfId="2" applyNumberFormat="1" applyFont="1" applyBorder="1" applyAlignment="1">
      <alignment horizontal="center" vertical="center"/>
    </xf>
    <xf numFmtId="0" fontId="9" fillId="0" borderId="21" xfId="2" applyFont="1" applyBorder="1" applyAlignment="1">
      <alignment horizontal="left" vertical="center" wrapText="1"/>
    </xf>
    <xf numFmtId="0" fontId="9" fillId="0" borderId="22" xfId="2" applyFont="1" applyBorder="1" applyAlignment="1">
      <alignment horizontal="left" vertical="center" wrapText="1"/>
    </xf>
    <xf numFmtId="0" fontId="9" fillId="0" borderId="0" xfId="2" applyFont="1" applyAlignment="1">
      <alignment horizontal="left" vertical="center" wrapText="1"/>
    </xf>
    <xf numFmtId="0" fontId="9" fillId="0" borderId="26" xfId="2" applyFont="1" applyBorder="1" applyAlignment="1">
      <alignment horizontal="left" vertical="center" wrapText="1"/>
    </xf>
    <xf numFmtId="0" fontId="9" fillId="0" borderId="39" xfId="2" applyFont="1" applyBorder="1" applyAlignment="1">
      <alignment horizontal="left" vertical="center" wrapText="1"/>
    </xf>
    <xf numFmtId="0" fontId="9" fillId="0" borderId="40" xfId="2" applyFont="1" applyBorder="1" applyAlignment="1">
      <alignment horizontal="left" vertical="center" wrapText="1"/>
    </xf>
    <xf numFmtId="0" fontId="9" fillId="3" borderId="21" xfId="2" applyFont="1" applyFill="1" applyBorder="1" applyAlignment="1">
      <alignment horizontal="center" vertical="center" shrinkToFit="1"/>
    </xf>
    <xf numFmtId="0" fontId="9" fillId="10" borderId="21" xfId="2" applyFont="1" applyFill="1" applyBorder="1" applyAlignment="1">
      <alignment horizontal="center" vertical="center"/>
    </xf>
    <xf numFmtId="0" fontId="52" fillId="9" borderId="76" xfId="2" applyFont="1" applyFill="1" applyBorder="1" applyAlignment="1">
      <alignment horizontal="center" vertical="center"/>
    </xf>
    <xf numFmtId="0" fontId="52" fillId="9" borderId="73" xfId="2" applyFont="1" applyFill="1" applyBorder="1" applyAlignment="1">
      <alignment horizontal="center" vertical="center"/>
    </xf>
    <xf numFmtId="0" fontId="52" fillId="9" borderId="74" xfId="2" applyFont="1" applyFill="1" applyBorder="1" applyAlignment="1">
      <alignment horizontal="center" vertical="center"/>
    </xf>
    <xf numFmtId="176" fontId="52" fillId="9" borderId="76" xfId="2" applyNumberFormat="1" applyFont="1" applyFill="1" applyBorder="1" applyAlignment="1">
      <alignment horizontal="center" vertical="center"/>
    </xf>
    <xf numFmtId="176" fontId="52" fillId="9" borderId="73" xfId="2" applyNumberFormat="1" applyFont="1" applyFill="1" applyBorder="1" applyAlignment="1">
      <alignment horizontal="center" vertical="center"/>
    </xf>
    <xf numFmtId="176" fontId="52" fillId="9" borderId="74" xfId="2" applyNumberFormat="1" applyFont="1" applyFill="1" applyBorder="1" applyAlignment="1">
      <alignment horizontal="center" vertical="center"/>
    </xf>
    <xf numFmtId="0" fontId="52" fillId="9" borderId="2" xfId="2" applyFont="1" applyFill="1" applyBorder="1" applyAlignment="1">
      <alignment horizontal="center" vertical="center"/>
    </xf>
    <xf numFmtId="0" fontId="9" fillId="0" borderId="74" xfId="2" applyFont="1" applyBorder="1" applyAlignment="1">
      <alignment horizontal="center" vertical="center" shrinkToFit="1"/>
    </xf>
    <xf numFmtId="176" fontId="9" fillId="0" borderId="76" xfId="2" applyNumberFormat="1" applyFont="1" applyBorder="1" applyAlignment="1">
      <alignment horizontal="center" vertical="center"/>
    </xf>
    <xf numFmtId="176" fontId="9" fillId="0" borderId="73" xfId="2" applyNumberFormat="1" applyFont="1" applyBorder="1" applyAlignment="1">
      <alignment horizontal="center" vertical="center"/>
    </xf>
    <xf numFmtId="176" fontId="9" fillId="0" borderId="74" xfId="2" applyNumberFormat="1" applyFont="1" applyBorder="1" applyAlignment="1">
      <alignment horizontal="center" vertical="center"/>
    </xf>
    <xf numFmtId="178" fontId="9" fillId="0" borderId="76" xfId="2" applyNumberFormat="1" applyFont="1" applyBorder="1" applyAlignment="1">
      <alignment horizontal="center" vertical="center"/>
    </xf>
    <xf numFmtId="178" fontId="9" fillId="0" borderId="73" xfId="2" applyNumberFormat="1" applyFont="1" applyBorder="1" applyAlignment="1">
      <alignment horizontal="center" vertical="center"/>
    </xf>
    <xf numFmtId="178" fontId="9" fillId="0" borderId="74" xfId="2" applyNumberFormat="1" applyFont="1" applyBorder="1" applyAlignment="1">
      <alignment horizontal="center" vertical="center"/>
    </xf>
    <xf numFmtId="178" fontId="9" fillId="0" borderId="2" xfId="2" applyNumberFormat="1" applyFont="1" applyBorder="1" applyAlignment="1">
      <alignment horizontal="center" vertical="center"/>
    </xf>
    <xf numFmtId="1" fontId="52" fillId="9" borderId="2" xfId="2" applyNumberFormat="1" applyFont="1" applyFill="1" applyBorder="1" applyAlignment="1">
      <alignment horizontal="center" vertical="center"/>
    </xf>
    <xf numFmtId="0" fontId="14" fillId="0" borderId="76" xfId="2" applyFont="1" applyBorder="1" applyAlignment="1">
      <alignment horizontal="center" vertical="center" wrapText="1"/>
    </xf>
    <xf numFmtId="0" fontId="14" fillId="0" borderId="73" xfId="2" applyFont="1" applyBorder="1" applyAlignment="1">
      <alignment horizontal="center" vertical="center" wrapText="1"/>
    </xf>
    <xf numFmtId="176" fontId="9" fillId="0" borderId="0" xfId="2" applyNumberFormat="1" applyFont="1" applyAlignment="1">
      <alignment horizontal="center" vertical="center"/>
    </xf>
    <xf numFmtId="178" fontId="9" fillId="0" borderId="0" xfId="2" applyNumberFormat="1" applyFont="1" applyAlignment="1">
      <alignment horizontal="center" vertical="center"/>
    </xf>
    <xf numFmtId="0" fontId="9" fillId="0" borderId="76" xfId="2" applyFont="1" applyBorder="1" applyAlignment="1">
      <alignment horizontal="center" vertical="center"/>
    </xf>
    <xf numFmtId="0" fontId="9" fillId="0" borderId="73" xfId="2" applyFont="1" applyBorder="1" applyAlignment="1">
      <alignment horizontal="center" vertical="center"/>
    </xf>
    <xf numFmtId="0" fontId="9" fillId="0" borderId="74" xfId="2" applyFont="1" applyBorder="1" applyAlignment="1">
      <alignment horizontal="center" vertical="center"/>
    </xf>
    <xf numFmtId="176" fontId="48" fillId="0" borderId="76" xfId="2" applyNumberFormat="1" applyFont="1" applyBorder="1" applyAlignment="1">
      <alignment horizontal="center" vertical="center"/>
    </xf>
    <xf numFmtId="176" fontId="48" fillId="0" borderId="73" xfId="2" applyNumberFormat="1" applyFont="1" applyBorder="1" applyAlignment="1">
      <alignment horizontal="center" vertical="center"/>
    </xf>
    <xf numFmtId="176" fontId="48" fillId="0" borderId="74" xfId="2" applyNumberFormat="1" applyFont="1" applyBorder="1" applyAlignment="1">
      <alignment horizontal="center" vertical="center"/>
    </xf>
    <xf numFmtId="176" fontId="52" fillId="0" borderId="0" xfId="2" applyNumberFormat="1" applyFont="1" applyAlignment="1">
      <alignment horizontal="center" vertical="center"/>
    </xf>
    <xf numFmtId="1" fontId="9" fillId="0" borderId="0" xfId="2" applyNumberFormat="1" applyFont="1" applyAlignment="1">
      <alignment horizontal="center" vertical="center"/>
    </xf>
    <xf numFmtId="0" fontId="9" fillId="5" borderId="76" xfId="2" applyFont="1" applyFill="1" applyBorder="1" applyAlignment="1">
      <alignment horizontal="center" vertical="center"/>
    </xf>
    <xf numFmtId="0" fontId="9" fillId="5" borderId="74" xfId="2" applyFont="1" applyFill="1" applyBorder="1" applyAlignment="1">
      <alignment horizontal="center" vertical="center"/>
    </xf>
    <xf numFmtId="0" fontId="9" fillId="0" borderId="76" xfId="2" applyFont="1" applyBorder="1" applyAlignment="1">
      <alignment horizontal="left" vertical="center"/>
    </xf>
    <xf numFmtId="0" fontId="9" fillId="0" borderId="73" xfId="2" applyFont="1" applyBorder="1" applyAlignment="1">
      <alignment horizontal="left" vertical="center"/>
    </xf>
    <xf numFmtId="0" fontId="9" fillId="0" borderId="74" xfId="2" applyFont="1" applyBorder="1" applyAlignment="1">
      <alignment horizontal="left" vertical="center"/>
    </xf>
    <xf numFmtId="0" fontId="9" fillId="5" borderId="73" xfId="2" applyFont="1" applyFill="1" applyBorder="1" applyAlignment="1">
      <alignment horizontal="center" vertical="center"/>
    </xf>
    <xf numFmtId="0" fontId="20" fillId="0" borderId="21" xfId="2" applyFont="1" applyBorder="1" applyAlignment="1">
      <alignment horizontal="center" vertical="center" wrapText="1"/>
    </xf>
    <xf numFmtId="0" fontId="20" fillId="0" borderId="22" xfId="2" applyFont="1" applyBorder="1" applyAlignment="1">
      <alignment horizontal="center" vertical="center" wrapText="1"/>
    </xf>
    <xf numFmtId="0" fontId="20" fillId="0" borderId="39" xfId="2" applyFont="1" applyBorder="1" applyAlignment="1">
      <alignment horizontal="center" vertical="center" wrapText="1"/>
    </xf>
    <xf numFmtId="0" fontId="20" fillId="0" borderId="40" xfId="2" applyFont="1" applyBorder="1" applyAlignment="1">
      <alignment horizontal="center" vertical="center" wrapText="1"/>
    </xf>
    <xf numFmtId="0" fontId="52" fillId="0" borderId="0" xfId="2" applyFont="1" applyAlignment="1">
      <alignment horizontal="center" vertical="center"/>
    </xf>
    <xf numFmtId="1" fontId="52" fillId="0" borderId="0" xfId="2" applyNumberFormat="1" applyFont="1" applyAlignment="1">
      <alignment horizontal="center" vertical="center"/>
    </xf>
    <xf numFmtId="176" fontId="9" fillId="0" borderId="0" xfId="2" applyNumberFormat="1" applyFont="1" applyAlignment="1">
      <alignment horizontal="right" vertical="center" shrinkToFit="1"/>
    </xf>
    <xf numFmtId="176" fontId="9" fillId="0" borderId="76" xfId="2" applyNumberFormat="1" applyFont="1" applyBorder="1" applyAlignment="1">
      <alignment horizontal="right" vertical="center" shrinkToFit="1"/>
    </xf>
    <xf numFmtId="176" fontId="9" fillId="0" borderId="73" xfId="2" applyNumberFormat="1" applyFont="1" applyBorder="1" applyAlignment="1">
      <alignment horizontal="right" vertical="center" shrinkToFit="1"/>
    </xf>
    <xf numFmtId="176" fontId="9" fillId="0" borderId="74" xfId="2" applyNumberFormat="1" applyFont="1" applyBorder="1" applyAlignment="1">
      <alignment horizontal="right" vertical="center" shrinkToFit="1"/>
    </xf>
    <xf numFmtId="0" fontId="14" fillId="0" borderId="0" xfId="2" applyFont="1" applyAlignment="1">
      <alignment horizontal="center" vertical="center" wrapText="1"/>
    </xf>
    <xf numFmtId="176" fontId="9" fillId="5" borderId="76" xfId="2" applyNumberFormat="1" applyFont="1" applyFill="1" applyBorder="1" applyAlignment="1">
      <alignment horizontal="right" vertical="center" shrinkToFit="1"/>
    </xf>
    <xf numFmtId="176" fontId="9" fillId="5" borderId="73" xfId="2" applyNumberFormat="1" applyFont="1" applyFill="1" applyBorder="1" applyAlignment="1">
      <alignment horizontal="right" vertical="center" shrinkToFit="1"/>
    </xf>
    <xf numFmtId="176" fontId="9" fillId="5" borderId="74" xfId="2" applyNumberFormat="1" applyFont="1" applyFill="1" applyBorder="1" applyAlignment="1">
      <alignment horizontal="right" vertical="center" shrinkToFit="1"/>
    </xf>
    <xf numFmtId="0" fontId="9" fillId="0" borderId="0" xfId="2" applyFont="1" applyAlignment="1">
      <alignment horizontal="left" vertical="center"/>
    </xf>
    <xf numFmtId="0" fontId="20" fillId="0" borderId="0" xfId="2" applyFont="1" applyAlignment="1">
      <alignment horizontal="center" vertical="center" wrapText="1"/>
    </xf>
    <xf numFmtId="176" fontId="9" fillId="8" borderId="0" xfId="2" applyNumberFormat="1" applyFont="1" applyFill="1" applyAlignment="1">
      <alignment horizontal="right" vertical="center" shrinkToFit="1"/>
    </xf>
    <xf numFmtId="177" fontId="9" fillId="0" borderId="108" xfId="2" applyNumberFormat="1" applyFont="1" applyBorder="1" applyAlignment="1">
      <alignment horizontal="right" vertical="center" shrinkToFit="1"/>
    </xf>
    <xf numFmtId="177" fontId="9" fillId="0" borderId="109" xfId="2" applyNumberFormat="1" applyFont="1" applyBorder="1" applyAlignment="1">
      <alignment horizontal="right" vertical="center" shrinkToFit="1"/>
    </xf>
    <xf numFmtId="177" fontId="9" fillId="0" borderId="110" xfId="2" applyNumberFormat="1" applyFont="1" applyBorder="1" applyAlignment="1">
      <alignment horizontal="right" vertical="center" shrinkToFit="1"/>
    </xf>
    <xf numFmtId="0" fontId="9" fillId="5" borderId="2" xfId="2" applyFont="1" applyFill="1" applyBorder="1" applyAlignment="1">
      <alignment horizontal="center" vertical="center"/>
    </xf>
    <xf numFmtId="0" fontId="9" fillId="0" borderId="22" xfId="2" applyFont="1" applyBorder="1" applyAlignment="1">
      <alignment horizontal="center" vertical="center" shrinkToFit="1"/>
    </xf>
    <xf numFmtId="0" fontId="9" fillId="0" borderId="0" xfId="2" applyFont="1" applyAlignment="1">
      <alignment horizontal="center" vertical="center" shrinkToFit="1"/>
    </xf>
    <xf numFmtId="177" fontId="9" fillId="0" borderId="0" xfId="2" applyNumberFormat="1" applyFont="1" applyAlignment="1">
      <alignment horizontal="right" vertical="center" shrinkToFit="1"/>
    </xf>
    <xf numFmtId="0" fontId="52" fillId="7" borderId="106" xfId="2" applyFont="1" applyFill="1" applyBorder="1" applyAlignment="1">
      <alignment horizontal="left" vertical="center" shrinkToFit="1"/>
    </xf>
    <xf numFmtId="0" fontId="49" fillId="0" borderId="2" xfId="6" applyFont="1" applyBorder="1" applyAlignment="1">
      <alignment horizontal="center" vertical="center"/>
    </xf>
    <xf numFmtId="0" fontId="49" fillId="5" borderId="76" xfId="6" applyFont="1" applyFill="1" applyBorder="1" applyAlignment="1" applyProtection="1">
      <alignment horizontal="center" vertical="center" shrinkToFit="1"/>
      <protection locked="0"/>
    </xf>
    <xf numFmtId="0" fontId="49" fillId="5" borderId="73" xfId="6" applyFont="1" applyFill="1" applyBorder="1" applyAlignment="1" applyProtection="1">
      <alignment horizontal="center" vertical="center" shrinkToFit="1"/>
      <protection locked="0"/>
    </xf>
    <xf numFmtId="0" fontId="49" fillId="5" borderId="74" xfId="6" applyFont="1" applyFill="1" applyBorder="1" applyAlignment="1" applyProtection="1">
      <alignment horizontal="center" vertical="center" shrinkToFit="1"/>
      <protection locked="0"/>
    </xf>
    <xf numFmtId="0" fontId="49" fillId="5" borderId="2" xfId="6" applyFont="1" applyFill="1" applyBorder="1" applyAlignment="1" applyProtection="1">
      <alignment horizontal="center" vertical="center" shrinkToFit="1"/>
      <protection locked="0"/>
    </xf>
    <xf numFmtId="0" fontId="49" fillId="0" borderId="76" xfId="6" applyFont="1" applyBorder="1" applyAlignment="1">
      <alignment horizontal="center" vertical="center"/>
    </xf>
    <xf numFmtId="0" fontId="49" fillId="0" borderId="73" xfId="6" applyFont="1" applyBorder="1" applyAlignment="1">
      <alignment horizontal="center" vertical="center"/>
    </xf>
    <xf numFmtId="0" fontId="49" fillId="0" borderId="74" xfId="6" applyFont="1" applyBorder="1" applyAlignment="1">
      <alignment horizontal="center" vertical="center"/>
    </xf>
    <xf numFmtId="0" fontId="49" fillId="5" borderId="76" xfId="6" applyFont="1" applyFill="1" applyBorder="1" applyAlignment="1">
      <alignment horizontal="center" vertical="center"/>
    </xf>
    <xf numFmtId="0" fontId="49" fillId="5" borderId="73" xfId="6" applyFont="1" applyFill="1" applyBorder="1" applyAlignment="1">
      <alignment horizontal="center" vertical="center"/>
    </xf>
    <xf numFmtId="0" fontId="49" fillId="5" borderId="74" xfId="6" applyFont="1" applyFill="1" applyBorder="1" applyAlignment="1">
      <alignment horizontal="center" vertical="center"/>
    </xf>
    <xf numFmtId="188" fontId="64" fillId="0" borderId="125" xfId="6" applyNumberFormat="1" applyFont="1" applyBorder="1" applyAlignment="1">
      <alignment horizontal="center" vertical="center" shrinkToFit="1"/>
    </xf>
    <xf numFmtId="188" fontId="64" fillId="0" borderId="126" xfId="6" applyNumberFormat="1" applyFont="1" applyBorder="1" applyAlignment="1">
      <alignment horizontal="center" vertical="center" shrinkToFit="1"/>
    </xf>
    <xf numFmtId="188" fontId="64" fillId="0" borderId="25" xfId="6" applyNumberFormat="1" applyFont="1" applyBorder="1" applyAlignment="1">
      <alignment horizontal="right" vertical="center" shrinkToFit="1"/>
    </xf>
    <xf numFmtId="188" fontId="64" fillId="0" borderId="0" xfId="6" applyNumberFormat="1" applyFont="1" applyAlignment="1">
      <alignment horizontal="right" vertical="center" shrinkToFit="1"/>
    </xf>
    <xf numFmtId="188" fontId="64" fillId="0" borderId="27" xfId="6" applyNumberFormat="1" applyFont="1" applyBorder="1" applyAlignment="1">
      <alignment horizontal="right" vertical="center" shrinkToFit="1"/>
    </xf>
    <xf numFmtId="188" fontId="64" fillId="0" borderId="28" xfId="6" applyNumberFormat="1" applyFont="1" applyBorder="1" applyAlignment="1">
      <alignment horizontal="right" vertical="center" shrinkToFit="1"/>
    </xf>
    <xf numFmtId="188" fontId="64" fillId="0" borderId="132" xfId="6" applyNumberFormat="1" applyFont="1" applyBorder="1" applyAlignment="1">
      <alignment horizontal="right" vertical="center" shrinkToFit="1"/>
    </xf>
    <xf numFmtId="0" fontId="51" fillId="0" borderId="132" xfId="6" applyFont="1" applyBorder="1" applyAlignment="1">
      <alignment horizontal="center" vertical="center"/>
    </xf>
    <xf numFmtId="0" fontId="51" fillId="0" borderId="133" xfId="6" applyFont="1" applyBorder="1" applyAlignment="1">
      <alignment horizontal="center" vertical="center"/>
    </xf>
    <xf numFmtId="0" fontId="68" fillId="0" borderId="124" xfId="6" applyFont="1" applyBorder="1" applyAlignment="1">
      <alignment horizontal="center" vertical="center" shrinkToFit="1"/>
    </xf>
    <xf numFmtId="0" fontId="68" fillId="0" borderId="125" xfId="6" applyFont="1" applyBorder="1" applyAlignment="1">
      <alignment horizontal="center" vertical="center" shrinkToFit="1"/>
    </xf>
    <xf numFmtId="0" fontId="68" fillId="0" borderId="126" xfId="6" applyFont="1" applyBorder="1" applyAlignment="1">
      <alignment horizontal="center" vertical="center" shrinkToFit="1"/>
    </xf>
    <xf numFmtId="188" fontId="64" fillId="0" borderId="122" xfId="6" applyNumberFormat="1" applyFont="1" applyBorder="1" applyAlignment="1">
      <alignment horizontal="center" vertical="center" shrinkToFit="1"/>
    </xf>
    <xf numFmtId="188" fontId="64" fillId="0" borderId="85" xfId="6" applyNumberFormat="1" applyFont="1" applyBorder="1" applyAlignment="1">
      <alignment horizontal="right" vertical="center" shrinkToFit="1"/>
    </xf>
    <xf numFmtId="188" fontId="64" fillId="0" borderId="86" xfId="6" applyNumberFormat="1" applyFont="1" applyBorder="1" applyAlignment="1">
      <alignment horizontal="right" vertical="center" shrinkToFit="1"/>
    </xf>
    <xf numFmtId="188" fontId="64" fillId="0" borderId="87" xfId="6" applyNumberFormat="1" applyFont="1" applyBorder="1" applyAlignment="1">
      <alignment horizontal="right" vertical="center" shrinkToFit="1"/>
    </xf>
    <xf numFmtId="0" fontId="51" fillId="0" borderId="73" xfId="6" applyFont="1" applyBorder="1" applyAlignment="1">
      <alignment horizontal="center" vertical="center"/>
    </xf>
    <xf numFmtId="0" fontId="51" fillId="0" borderId="77" xfId="6" applyFont="1" applyBorder="1" applyAlignment="1">
      <alignment horizontal="center" vertical="center"/>
    </xf>
    <xf numFmtId="0" fontId="66" fillId="0" borderId="20" xfId="6" applyFont="1" applyBorder="1" applyAlignment="1">
      <alignment horizontal="center" vertical="center" wrapText="1" shrinkToFit="1"/>
    </xf>
    <xf numFmtId="0" fontId="66" fillId="0" borderId="21" xfId="6" applyFont="1" applyBorder="1" applyAlignment="1">
      <alignment horizontal="center" vertical="center" shrinkToFit="1"/>
    </xf>
    <xf numFmtId="0" fontId="66" fillId="0" borderId="22" xfId="6" applyFont="1" applyBorder="1" applyAlignment="1">
      <alignment horizontal="center" vertical="center" shrinkToFit="1"/>
    </xf>
    <xf numFmtId="0" fontId="51" fillId="0" borderId="142" xfId="6" applyFont="1" applyBorder="1" applyAlignment="1">
      <alignment horizontal="center" vertical="center"/>
    </xf>
    <xf numFmtId="0" fontId="51" fillId="0" borderId="143" xfId="6" applyFont="1" applyBorder="1" applyAlignment="1">
      <alignment horizontal="center" vertical="center"/>
    </xf>
    <xf numFmtId="0" fontId="51" fillId="0" borderId="144" xfId="6" applyFont="1" applyBorder="1" applyAlignment="1">
      <alignment horizontal="center" vertical="center"/>
    </xf>
    <xf numFmtId="187" fontId="64" fillId="0" borderId="73" xfId="6" applyNumberFormat="1" applyFont="1" applyBorder="1" applyAlignment="1">
      <alignment horizontal="right" vertical="center" shrinkToFit="1"/>
    </xf>
    <xf numFmtId="187" fontId="64" fillId="0" borderId="41" xfId="6" applyNumberFormat="1" applyFont="1" applyBorder="1" applyAlignment="1">
      <alignment horizontal="right" vertical="center" shrinkToFit="1"/>
    </xf>
    <xf numFmtId="187" fontId="64" fillId="0" borderId="39" xfId="6" applyNumberFormat="1" applyFont="1" applyBorder="1" applyAlignment="1">
      <alignment horizontal="right" vertical="center" shrinkToFit="1"/>
    </xf>
    <xf numFmtId="187" fontId="64" fillId="0" borderId="141" xfId="6" applyNumberFormat="1" applyFont="1" applyBorder="1" applyAlignment="1">
      <alignment horizontal="right" vertical="center" shrinkToFit="1"/>
    </xf>
    <xf numFmtId="187" fontId="64" fillId="0" borderId="42" xfId="6" applyNumberFormat="1" applyFont="1" applyBorder="1" applyAlignment="1">
      <alignment horizontal="right" vertical="center" shrinkToFit="1"/>
    </xf>
    <xf numFmtId="187" fontId="64" fillId="0" borderId="88" xfId="6" applyNumberFormat="1" applyFont="1" applyBorder="1" applyAlignment="1">
      <alignment horizontal="right" vertical="center" shrinkToFit="1"/>
    </xf>
    <xf numFmtId="187" fontId="64" fillId="0" borderId="89" xfId="6" applyNumberFormat="1" applyFont="1" applyBorder="1" applyAlignment="1">
      <alignment horizontal="right" vertical="center" shrinkToFit="1"/>
    </xf>
    <xf numFmtId="187" fontId="64" fillId="0" borderId="90" xfId="6" applyNumberFormat="1" applyFont="1" applyBorder="1" applyAlignment="1">
      <alignment horizontal="right" vertical="center" shrinkToFit="1"/>
    </xf>
    <xf numFmtId="0" fontId="51" fillId="0" borderId="16" xfId="6" applyFont="1" applyBorder="1" applyAlignment="1">
      <alignment horizontal="center" vertical="center"/>
    </xf>
    <xf numFmtId="0" fontId="51" fillId="0" borderId="2" xfId="6" applyFont="1" applyBorder="1" applyAlignment="1">
      <alignment horizontal="center" vertical="center"/>
    </xf>
    <xf numFmtId="187" fontId="64" fillId="0" borderId="41" xfId="6" applyNumberFormat="1" applyFont="1" applyBorder="1" applyAlignment="1">
      <alignment horizontal="right" vertical="center"/>
    </xf>
    <xf numFmtId="187" fontId="64" fillId="0" borderId="39" xfId="6" applyNumberFormat="1" applyFont="1" applyBorder="1" applyAlignment="1">
      <alignment horizontal="right" vertical="center"/>
    </xf>
    <xf numFmtId="0" fontId="51" fillId="0" borderId="39" xfId="6" applyFont="1" applyBorder="1" applyAlignment="1">
      <alignment horizontal="center" vertical="center"/>
    </xf>
    <xf numFmtId="0" fontId="51" fillId="0" borderId="42" xfId="6" applyFont="1" applyBorder="1" applyAlignment="1">
      <alignment horizontal="center" vertical="center"/>
    </xf>
    <xf numFmtId="187" fontId="64" fillId="5" borderId="76" xfId="6" applyNumberFormat="1" applyFont="1" applyFill="1" applyBorder="1" applyAlignment="1" applyProtection="1">
      <alignment horizontal="right" vertical="center" shrinkToFit="1"/>
      <protection locked="0"/>
    </xf>
    <xf numFmtId="187" fontId="64" fillId="5" borderId="73" xfId="6" applyNumberFormat="1" applyFont="1" applyFill="1" applyBorder="1" applyAlignment="1" applyProtection="1">
      <alignment horizontal="right" vertical="center" shrinkToFit="1"/>
      <protection locked="0"/>
    </xf>
    <xf numFmtId="187" fontId="64" fillId="5" borderId="77" xfId="6" applyNumberFormat="1" applyFont="1" applyFill="1" applyBorder="1" applyAlignment="1" applyProtection="1">
      <alignment horizontal="right" vertical="center" shrinkToFit="1"/>
      <protection locked="0"/>
    </xf>
    <xf numFmtId="187" fontId="64" fillId="5" borderId="141" xfId="6" applyNumberFormat="1" applyFont="1" applyFill="1" applyBorder="1" applyAlignment="1" applyProtection="1">
      <alignment horizontal="right" vertical="center" shrinkToFit="1"/>
      <protection locked="0"/>
    </xf>
    <xf numFmtId="187" fontId="64" fillId="5" borderId="108" xfId="6" applyNumberFormat="1" applyFont="1" applyFill="1" applyBorder="1" applyAlignment="1" applyProtection="1">
      <alignment horizontal="right" vertical="center" shrinkToFit="1"/>
      <protection locked="0"/>
    </xf>
    <xf numFmtId="187" fontId="64" fillId="5" borderId="109" xfId="6" applyNumberFormat="1" applyFont="1" applyFill="1" applyBorder="1" applyAlignment="1" applyProtection="1">
      <alignment horizontal="right" vertical="center" shrinkToFit="1"/>
      <protection locked="0"/>
    </xf>
    <xf numFmtId="187" fontId="64" fillId="5" borderId="110" xfId="6" applyNumberFormat="1" applyFont="1" applyFill="1" applyBorder="1" applyAlignment="1" applyProtection="1">
      <alignment horizontal="right" vertical="center" shrinkToFit="1"/>
      <protection locked="0"/>
    </xf>
    <xf numFmtId="187" fontId="64" fillId="5" borderId="41" xfId="6" applyNumberFormat="1" applyFont="1" applyFill="1" applyBorder="1" applyAlignment="1" applyProtection="1">
      <alignment horizontal="right" vertical="center"/>
      <protection locked="0"/>
    </xf>
    <xf numFmtId="187" fontId="64" fillId="5" borderId="39" xfId="6" applyNumberFormat="1" applyFont="1" applyFill="1" applyBorder="1" applyAlignment="1" applyProtection="1">
      <alignment horizontal="right" vertical="center"/>
      <protection locked="0"/>
    </xf>
    <xf numFmtId="187" fontId="64" fillId="5" borderId="39" xfId="6" applyNumberFormat="1" applyFont="1" applyFill="1" applyBorder="1" applyAlignment="1" applyProtection="1">
      <alignment horizontal="right" vertical="center" shrinkToFit="1"/>
      <protection locked="0"/>
    </xf>
    <xf numFmtId="0" fontId="66" fillId="0" borderId="38" xfId="6" applyFont="1" applyBorder="1" applyAlignment="1">
      <alignment horizontal="center" vertical="center" shrinkToFit="1"/>
    </xf>
    <xf numFmtId="0" fontId="66" fillId="0" borderId="39" xfId="6" applyFont="1" applyBorder="1" applyAlignment="1">
      <alignment horizontal="center" vertical="center" shrinkToFit="1"/>
    </xf>
    <xf numFmtId="0" fontId="66" fillId="0" borderId="40" xfId="6" applyFont="1" applyBorder="1" applyAlignment="1">
      <alignment horizontal="center" vertical="center" shrinkToFit="1"/>
    </xf>
    <xf numFmtId="0" fontId="67" fillId="0" borderId="76" xfId="6" applyFont="1" applyBorder="1" applyAlignment="1">
      <alignment horizontal="center" vertical="center" wrapText="1" shrinkToFit="1"/>
    </xf>
    <xf numFmtId="0" fontId="67" fillId="0" borderId="73" xfId="6" applyFont="1" applyBorder="1" applyAlignment="1">
      <alignment horizontal="center" vertical="center" shrinkToFit="1"/>
    </xf>
    <xf numFmtId="0" fontId="67" fillId="0" borderId="74" xfId="6" applyFont="1" applyBorder="1" applyAlignment="1">
      <alignment horizontal="center" vertical="center" shrinkToFit="1"/>
    </xf>
    <xf numFmtId="0" fontId="51" fillId="0" borderId="11" xfId="6" applyFont="1" applyBorder="1" applyAlignment="1">
      <alignment horizontal="center" vertical="center"/>
    </xf>
    <xf numFmtId="0" fontId="51" fillId="0" borderId="12" xfId="6" applyFont="1" applyBorder="1" applyAlignment="1">
      <alignment horizontal="center" vertical="center"/>
    </xf>
    <xf numFmtId="0" fontId="51" fillId="0" borderId="70" xfId="6" applyFont="1" applyBorder="1" applyAlignment="1">
      <alignment horizontal="center" vertical="center"/>
    </xf>
    <xf numFmtId="0" fontId="51" fillId="0" borderId="75" xfId="6" applyFont="1" applyBorder="1" applyAlignment="1">
      <alignment horizontal="center" vertical="center"/>
    </xf>
    <xf numFmtId="0" fontId="66" fillId="0" borderId="0" xfId="6" applyFont="1" applyAlignment="1">
      <alignment horizontal="center" vertical="center" shrinkToFit="1"/>
    </xf>
    <xf numFmtId="0" fontId="66" fillId="0" borderId="26" xfId="6" applyFont="1" applyBorder="1" applyAlignment="1">
      <alignment horizontal="center" vertical="center" shrinkToFit="1"/>
    </xf>
    <xf numFmtId="0" fontId="51" fillId="0" borderId="36" xfId="6" applyFont="1" applyBorder="1" applyAlignment="1">
      <alignment horizontal="center" vertical="center" shrinkToFit="1"/>
    </xf>
    <xf numFmtId="0" fontId="51" fillId="0" borderId="34" xfId="6" applyFont="1" applyBorder="1" applyAlignment="1">
      <alignment horizontal="center" vertical="center" shrinkToFit="1"/>
    </xf>
    <xf numFmtId="0" fontId="51" fillId="0" borderId="37" xfId="6" applyFont="1" applyBorder="1" applyAlignment="1">
      <alignment horizontal="center" vertical="center" shrinkToFit="1"/>
    </xf>
    <xf numFmtId="0" fontId="51" fillId="0" borderId="41" xfId="6" applyFont="1" applyBorder="1" applyAlignment="1">
      <alignment horizontal="center" vertical="center" shrinkToFit="1"/>
    </xf>
    <xf numFmtId="0" fontId="51" fillId="0" borderId="39" xfId="6" applyFont="1" applyBorder="1" applyAlignment="1">
      <alignment horizontal="center" vertical="center" shrinkToFit="1"/>
    </xf>
    <xf numFmtId="0" fontId="51" fillId="0" borderId="42" xfId="6" applyFont="1" applyBorder="1" applyAlignment="1">
      <alignment horizontal="center" vertical="center" shrinkToFit="1"/>
    </xf>
    <xf numFmtId="0" fontId="66" fillId="0" borderId="25" xfId="6" applyFont="1" applyBorder="1" applyAlignment="1">
      <alignment horizontal="center" vertical="center" shrinkToFit="1"/>
    </xf>
    <xf numFmtId="0" fontId="66" fillId="0" borderId="27" xfId="6" applyFont="1" applyBorder="1" applyAlignment="1">
      <alignment horizontal="center" vertical="center" shrinkToFit="1"/>
    </xf>
    <xf numFmtId="0" fontId="66" fillId="0" borderId="28" xfId="6" applyFont="1" applyBorder="1" applyAlignment="1">
      <alignment horizontal="center" vertical="center" shrinkToFit="1"/>
    </xf>
    <xf numFmtId="0" fontId="66" fillId="0" borderId="42" xfId="6" applyFont="1" applyBorder="1" applyAlignment="1">
      <alignment horizontal="center" vertical="center" shrinkToFit="1"/>
    </xf>
    <xf numFmtId="0" fontId="25" fillId="0" borderId="4" xfId="6" applyFont="1" applyBorder="1" applyAlignment="1">
      <alignment horizontal="center" vertical="center"/>
    </xf>
    <xf numFmtId="0" fontId="25" fillId="0" borderId="5" xfId="6" applyFont="1" applyBorder="1" applyAlignment="1">
      <alignment horizontal="center" vertical="center"/>
    </xf>
    <xf numFmtId="0" fontId="25" fillId="0" borderId="6" xfId="6" applyFont="1" applyBorder="1" applyAlignment="1">
      <alignment horizontal="center" vertical="center"/>
    </xf>
    <xf numFmtId="0" fontId="51" fillId="0" borderId="4" xfId="6" applyFont="1" applyBorder="1" applyAlignment="1">
      <alignment horizontal="center" vertical="center" shrinkToFit="1"/>
    </xf>
    <xf numFmtId="0" fontId="51" fillId="0" borderId="5" xfId="6" applyFont="1" applyBorder="1" applyAlignment="1">
      <alignment horizontal="center" vertical="center" shrinkToFit="1"/>
    </xf>
    <xf numFmtId="0" fontId="51" fillId="0" borderId="6" xfId="6" applyFont="1" applyBorder="1" applyAlignment="1">
      <alignment horizontal="center" vertical="center" shrinkToFit="1"/>
    </xf>
    <xf numFmtId="0" fontId="51" fillId="0" borderId="33" xfId="6" applyFont="1" applyBorder="1" applyAlignment="1">
      <alignment horizontal="center" vertical="center"/>
    </xf>
    <xf numFmtId="0" fontId="51" fillId="0" borderId="34" xfId="6" applyFont="1" applyBorder="1" applyAlignment="1">
      <alignment horizontal="center" vertical="center"/>
    </xf>
    <xf numFmtId="0" fontId="51" fillId="0" borderId="37" xfId="6" applyFont="1" applyBorder="1" applyAlignment="1">
      <alignment horizontal="center" vertical="center"/>
    </xf>
    <xf numFmtId="0" fontId="51" fillId="0" borderId="25" xfId="6" applyFont="1" applyBorder="1" applyAlignment="1">
      <alignment horizontal="center" vertical="center"/>
    </xf>
    <xf numFmtId="0" fontId="51" fillId="0" borderId="28" xfId="6" applyFont="1" applyBorder="1" applyAlignment="1">
      <alignment horizontal="center" vertical="center"/>
    </xf>
    <xf numFmtId="0" fontId="51" fillId="0" borderId="38" xfId="6" applyFont="1" applyBorder="1" applyAlignment="1">
      <alignment horizontal="center" vertical="center"/>
    </xf>
    <xf numFmtId="0" fontId="51" fillId="5" borderId="2" xfId="6" applyFont="1" applyFill="1" applyBorder="1" applyAlignment="1" applyProtection="1">
      <alignment horizontal="center" vertical="center" shrinkToFit="1"/>
      <protection locked="0"/>
    </xf>
    <xf numFmtId="0" fontId="51" fillId="0" borderId="76" xfId="6" applyFont="1" applyBorder="1" applyAlignment="1">
      <alignment horizontal="center" vertical="center"/>
    </xf>
    <xf numFmtId="0" fontId="51" fillId="0" borderId="74" xfId="6" applyFont="1" applyBorder="1" applyAlignment="1">
      <alignment horizontal="center" vertical="center"/>
    </xf>
    <xf numFmtId="0" fontId="51" fillId="5" borderId="76" xfId="6" applyFont="1" applyFill="1" applyBorder="1" applyAlignment="1">
      <alignment horizontal="center" vertical="center"/>
    </xf>
    <xf numFmtId="0" fontId="51" fillId="5" borderId="73" xfId="6" applyFont="1" applyFill="1" applyBorder="1" applyAlignment="1">
      <alignment horizontal="center" vertical="center"/>
    </xf>
    <xf numFmtId="0" fontId="51" fillId="5" borderId="74" xfId="6" applyFont="1" applyFill="1" applyBorder="1" applyAlignment="1">
      <alignment horizontal="center" vertical="center"/>
    </xf>
    <xf numFmtId="0" fontId="51" fillId="5" borderId="2" xfId="6" applyFont="1" applyFill="1" applyBorder="1" applyAlignment="1" applyProtection="1">
      <alignment horizontal="center" vertical="center"/>
      <protection locked="0"/>
    </xf>
    <xf numFmtId="0" fontId="51" fillId="5" borderId="76" xfId="6" applyFont="1" applyFill="1" applyBorder="1" applyAlignment="1" applyProtection="1">
      <alignment horizontal="center" vertical="center" shrinkToFit="1"/>
      <protection locked="0"/>
    </xf>
    <xf numFmtId="0" fontId="51" fillId="5" borderId="73" xfId="6" applyFont="1" applyFill="1" applyBorder="1" applyAlignment="1" applyProtection="1">
      <alignment horizontal="center" vertical="center" shrinkToFit="1"/>
      <protection locked="0"/>
    </xf>
    <xf numFmtId="0" fontId="51" fillId="5" borderId="74" xfId="6" applyFont="1" applyFill="1" applyBorder="1" applyAlignment="1" applyProtection="1">
      <alignment horizontal="center" vertical="center" shrinkToFit="1"/>
      <protection locked="0"/>
    </xf>
    <xf numFmtId="0" fontId="51" fillId="8" borderId="0" xfId="6" applyFont="1" applyFill="1" applyAlignment="1" applyProtection="1">
      <alignment horizontal="center" vertical="center" shrinkToFit="1"/>
      <protection locked="0"/>
    </xf>
    <xf numFmtId="0" fontId="41" fillId="0" borderId="0" xfId="5" applyFont="1" applyAlignment="1">
      <alignment vertical="center" wrapText="1"/>
    </xf>
    <xf numFmtId="0" fontId="41" fillId="0" borderId="0" xfId="5" applyFont="1" applyAlignment="1">
      <alignment horizontal="left" vertical="center" wrapText="1"/>
    </xf>
    <xf numFmtId="0" fontId="16" fillId="0" borderId="0" xfId="5" applyFont="1" applyAlignment="1">
      <alignment vertical="center" wrapText="1"/>
    </xf>
    <xf numFmtId="0" fontId="41" fillId="0" borderId="2" xfId="5" applyFont="1" applyBorder="1" applyAlignment="1">
      <alignment horizontal="center" vertical="center"/>
    </xf>
    <xf numFmtId="0" fontId="41" fillId="0" borderId="3" xfId="5" applyFont="1" applyBorder="1" applyAlignment="1">
      <alignment horizontal="center" vertical="center" wrapText="1"/>
    </xf>
    <xf numFmtId="0" fontId="41" fillId="0" borderId="71" xfId="5" applyFont="1" applyBorder="1" applyAlignment="1">
      <alignment horizontal="center" vertical="center" wrapText="1"/>
    </xf>
    <xf numFmtId="0" fontId="41" fillId="0" borderId="23" xfId="5" applyFont="1" applyBorder="1" applyAlignment="1">
      <alignment horizontal="left" vertical="center" wrapText="1"/>
    </xf>
    <xf numFmtId="0" fontId="41" fillId="0" borderId="21" xfId="5" applyFont="1" applyBorder="1" applyAlignment="1">
      <alignment horizontal="left" vertical="center" wrapText="1"/>
    </xf>
    <xf numFmtId="0" fontId="41" fillId="0" borderId="22" xfId="5" applyFont="1" applyBorder="1" applyAlignment="1">
      <alignment horizontal="left" vertical="center" wrapText="1"/>
    </xf>
    <xf numFmtId="0" fontId="41" fillId="0" borderId="41" xfId="5" applyFont="1" applyBorder="1" applyAlignment="1">
      <alignment horizontal="left" vertical="center" wrapText="1"/>
    </xf>
    <xf numFmtId="0" fontId="41" fillId="0" borderId="39" xfId="5" applyFont="1" applyBorder="1" applyAlignment="1">
      <alignment horizontal="left" vertical="center" wrapText="1"/>
    </xf>
    <xf numFmtId="0" fontId="41" fillId="0" borderId="40" xfId="5" applyFont="1" applyBorder="1" applyAlignment="1">
      <alignment horizontal="left" vertical="center" wrapText="1"/>
    </xf>
    <xf numFmtId="0" fontId="41" fillId="0" borderId="76" xfId="5" applyFont="1" applyBorder="1" applyAlignment="1">
      <alignment horizontal="center" vertical="center"/>
    </xf>
    <xf numFmtId="0" fontId="41" fillId="0" borderId="73" xfId="5" applyFont="1" applyBorder="1" applyAlignment="1">
      <alignment horizontal="center" vertical="center"/>
    </xf>
    <xf numFmtId="0" fontId="41" fillId="0" borderId="74" xfId="5" applyFont="1" applyBorder="1" applyAlignment="1">
      <alignment horizontal="center" vertical="center"/>
    </xf>
    <xf numFmtId="0" fontId="41" fillId="0" borderId="76" xfId="5" applyFont="1" applyBorder="1" applyAlignment="1">
      <alignment horizontal="center" vertical="center" wrapText="1"/>
    </xf>
    <xf numFmtId="0" fontId="41" fillId="0" borderId="73" xfId="5" applyFont="1" applyBorder="1" applyAlignment="1">
      <alignment horizontal="center" vertical="center" wrapText="1"/>
    </xf>
    <xf numFmtId="0" fontId="41" fillId="0" borderId="74" xfId="5" applyFont="1" applyBorder="1" applyAlignment="1">
      <alignment horizontal="center" vertical="center" wrapText="1"/>
    </xf>
    <xf numFmtId="0" fontId="41" fillId="0" borderId="3" xfId="5" applyFont="1" applyBorder="1" applyAlignment="1">
      <alignment horizontal="left" vertical="center" wrapText="1"/>
    </xf>
    <xf numFmtId="0" fontId="41" fillId="0" borderId="80" xfId="5" applyFont="1" applyBorder="1" applyAlignment="1">
      <alignment horizontal="left" vertical="center" wrapText="1"/>
    </xf>
    <xf numFmtId="0" fontId="41" fillId="0" borderId="71" xfId="5" applyFont="1" applyBorder="1" applyAlignment="1">
      <alignment horizontal="left" vertical="center" wrapText="1"/>
    </xf>
    <xf numFmtId="0" fontId="41" fillId="0" borderId="23" xfId="5" applyFont="1" applyBorder="1" applyAlignment="1">
      <alignment horizontal="center" vertical="center"/>
    </xf>
    <xf numFmtId="0" fontId="41" fillId="0" borderId="21" xfId="5" applyFont="1" applyBorder="1" applyAlignment="1">
      <alignment horizontal="center" vertical="center"/>
    </xf>
    <xf numFmtId="0" fontId="41" fillId="0" borderId="2" xfId="2" applyFont="1" applyBorder="1" applyAlignment="1">
      <alignment horizontal="center" vertical="center" wrapText="1"/>
    </xf>
    <xf numFmtId="0" fontId="41" fillId="0" borderId="41" xfId="5" applyFont="1" applyBorder="1" applyAlignment="1">
      <alignment horizontal="center" vertical="center"/>
    </xf>
    <xf numFmtId="0" fontId="41" fillId="0" borderId="39" xfId="5" applyFont="1" applyBorder="1" applyAlignment="1">
      <alignment horizontal="center" vertical="center"/>
    </xf>
    <xf numFmtId="0" fontId="41" fillId="0" borderId="40" xfId="5" applyFont="1" applyBorder="1" applyAlignment="1">
      <alignment horizontal="center" vertical="center"/>
    </xf>
    <xf numFmtId="0" fontId="42" fillId="0" borderId="0" xfId="5" applyFont="1" applyAlignment="1">
      <alignment horizontal="center" vertical="center"/>
    </xf>
    <xf numFmtId="0" fontId="41" fillId="0" borderId="3" xfId="5" applyFont="1" applyBorder="1">
      <alignment vertical="center"/>
    </xf>
    <xf numFmtId="0" fontId="41" fillId="0" borderId="71" xfId="5" applyFont="1" applyBorder="1">
      <alignment vertical="center"/>
    </xf>
    <xf numFmtId="0" fontId="41" fillId="0" borderId="22" xfId="5" applyFont="1" applyBorder="1" applyAlignment="1">
      <alignment horizontal="center" vertical="center"/>
    </xf>
    <xf numFmtId="0" fontId="41" fillId="0" borderId="2" xfId="5" applyFont="1" applyBorder="1" applyAlignment="1">
      <alignment horizontal="center" vertical="center" wrapText="1"/>
    </xf>
    <xf numFmtId="0" fontId="41" fillId="0" borderId="3" xfId="5" applyFont="1" applyBorder="1" applyAlignment="1">
      <alignment vertical="center" wrapText="1"/>
    </xf>
    <xf numFmtId="0" fontId="41" fillId="0" borderId="71" xfId="5" applyFont="1" applyBorder="1" applyAlignment="1">
      <alignment vertical="center" wrapText="1"/>
    </xf>
    <xf numFmtId="0" fontId="120" fillId="0" borderId="116" xfId="1" applyFont="1" applyBorder="1" applyAlignment="1">
      <alignment horizontal="center" vertical="center" wrapText="1"/>
    </xf>
    <xf numFmtId="0" fontId="120" fillId="0" borderId="117" xfId="1" applyFont="1" applyBorder="1" applyAlignment="1">
      <alignment horizontal="center" vertical="center" wrapText="1"/>
    </xf>
    <xf numFmtId="0" fontId="120" fillId="0" borderId="228" xfId="1" applyFont="1" applyBorder="1" applyAlignment="1">
      <alignment horizontal="center" vertical="center" wrapText="1"/>
    </xf>
    <xf numFmtId="0" fontId="120" fillId="0" borderId="100" xfId="1" applyFont="1" applyBorder="1" applyAlignment="1">
      <alignment horizontal="left" vertical="center" wrapText="1"/>
    </xf>
    <xf numFmtId="0" fontId="120" fillId="0" borderId="68" xfId="1" applyFont="1" applyBorder="1" applyAlignment="1">
      <alignment horizontal="left" vertical="center" wrapText="1"/>
    </xf>
    <xf numFmtId="0" fontId="120" fillId="0" borderId="141" xfId="1" applyFont="1" applyBorder="1" applyAlignment="1">
      <alignment horizontal="left" vertical="center" wrapText="1"/>
    </xf>
    <xf numFmtId="0" fontId="120" fillId="0" borderId="73" xfId="1" applyFont="1" applyBorder="1" applyAlignment="1">
      <alignment horizontal="left" vertical="center" wrapText="1"/>
    </xf>
    <xf numFmtId="0" fontId="120" fillId="0" borderId="161" xfId="1" applyFont="1" applyBorder="1" applyAlignment="1">
      <alignment horizontal="left" vertical="center" wrapText="1"/>
    </xf>
    <xf numFmtId="0" fontId="120" fillId="0" borderId="132" xfId="1" applyFont="1" applyBorder="1" applyAlignment="1">
      <alignment horizontal="left" vertical="center" wrapText="1"/>
    </xf>
    <xf numFmtId="0" fontId="120" fillId="0" borderId="10" xfId="1" applyFont="1" applyBorder="1" applyAlignment="1">
      <alignment horizontal="center" vertical="center" wrapText="1"/>
    </xf>
    <xf numFmtId="0" fontId="122" fillId="0" borderId="33" xfId="1" applyFont="1" applyBorder="1" applyAlignment="1">
      <alignment horizontal="center" vertical="center"/>
    </xf>
    <xf numFmtId="0" fontId="122" fillId="0" borderId="37" xfId="1" applyFont="1" applyBorder="1" applyAlignment="1">
      <alignment horizontal="center" vertical="center"/>
    </xf>
    <xf numFmtId="0" fontId="120" fillId="0" borderId="35" xfId="1" applyFont="1" applyBorder="1" applyAlignment="1">
      <alignment horizontal="center" vertical="center" wrapText="1"/>
    </xf>
    <xf numFmtId="0" fontId="120" fillId="0" borderId="119" xfId="1" applyFont="1" applyBorder="1" applyAlignment="1">
      <alignment horizontal="center" vertical="center" wrapText="1"/>
    </xf>
    <xf numFmtId="0" fontId="120" fillId="0" borderId="36" xfId="1" applyFont="1" applyBorder="1" applyAlignment="1">
      <alignment horizontal="center" vertical="center" wrapText="1"/>
    </xf>
    <xf numFmtId="0" fontId="120" fillId="0" borderId="69" xfId="1" applyFont="1" applyBorder="1" applyAlignment="1">
      <alignment horizontal="left" vertical="center" wrapText="1"/>
    </xf>
    <xf numFmtId="0" fontId="120" fillId="0" borderId="12" xfId="1" applyFont="1" applyBorder="1" applyAlignment="1">
      <alignment horizontal="left" vertical="center" wrapText="1"/>
    </xf>
    <xf numFmtId="0" fontId="120" fillId="0" borderId="67" xfId="1" applyFont="1" applyBorder="1" applyAlignment="1">
      <alignment horizontal="left" vertical="center" wrapText="1"/>
    </xf>
    <xf numFmtId="0" fontId="120" fillId="0" borderId="74" xfId="1" applyFont="1" applyBorder="1" applyAlignment="1">
      <alignment horizontal="left" vertical="center" wrapText="1"/>
    </xf>
    <xf numFmtId="0" fontId="120" fillId="0" borderId="2" xfId="1" applyFont="1" applyBorder="1" applyAlignment="1">
      <alignment horizontal="left" vertical="center" wrapText="1"/>
    </xf>
    <xf numFmtId="0" fontId="120" fillId="0" borderId="76" xfId="1" applyFont="1" applyBorder="1" applyAlignment="1">
      <alignment horizontal="left" vertical="center" wrapText="1"/>
    </xf>
    <xf numFmtId="0" fontId="120" fillId="0" borderId="103" xfId="1" applyFont="1" applyBorder="1" applyAlignment="1">
      <alignment horizontal="left" vertical="center" wrapText="1"/>
    </xf>
    <xf numFmtId="0" fontId="120" fillId="0" borderId="94" xfId="1" applyFont="1" applyBorder="1" applyAlignment="1">
      <alignment horizontal="left" vertical="center" wrapText="1"/>
    </xf>
    <xf numFmtId="0" fontId="120" fillId="0" borderId="104" xfId="1" applyFont="1" applyBorder="1" applyAlignment="1">
      <alignment horizontal="left" vertical="center" wrapText="1"/>
    </xf>
    <xf numFmtId="0" fontId="120" fillId="0" borderId="2" xfId="12" applyFont="1" applyBorder="1" applyAlignment="1">
      <alignment horizontal="center" vertical="center" wrapText="1"/>
    </xf>
    <xf numFmtId="0" fontId="120" fillId="0" borderId="75" xfId="12" applyFont="1" applyBorder="1" applyAlignment="1">
      <alignment horizontal="center" vertical="center" wrapText="1"/>
    </xf>
    <xf numFmtId="0" fontId="120" fillId="0" borderId="16" xfId="1" applyFont="1" applyBorder="1" applyAlignment="1">
      <alignment horizontal="center" vertical="center"/>
    </xf>
    <xf numFmtId="0" fontId="120" fillId="0" borderId="92" xfId="1" applyFont="1" applyBorder="1" applyAlignment="1">
      <alignment horizontal="center" vertical="center"/>
    </xf>
    <xf numFmtId="0" fontId="120" fillId="0" borderId="23" xfId="1" applyFont="1" applyBorder="1" applyAlignment="1">
      <alignment horizontal="center" vertical="center"/>
    </xf>
    <xf numFmtId="0" fontId="120" fillId="0" borderId="21" xfId="1" applyFont="1" applyBorder="1" applyAlignment="1">
      <alignment horizontal="center" vertical="center"/>
    </xf>
    <xf numFmtId="0" fontId="120" fillId="0" borderId="22" xfId="1" applyFont="1" applyBorder="1" applyAlignment="1">
      <alignment horizontal="center" vertical="center"/>
    </xf>
    <xf numFmtId="0" fontId="120" fillId="0" borderId="31" xfId="1" applyFont="1" applyBorder="1" applyAlignment="1">
      <alignment horizontal="center" vertical="center"/>
    </xf>
    <xf numFmtId="0" fontId="120" fillId="0" borderId="10" xfId="1" applyFont="1" applyBorder="1" applyAlignment="1">
      <alignment horizontal="center" vertical="center"/>
    </xf>
    <xf numFmtId="0" fontId="120" fillId="0" borderId="30" xfId="1" applyFont="1" applyBorder="1" applyAlignment="1">
      <alignment horizontal="center" vertical="center"/>
    </xf>
    <xf numFmtId="0" fontId="120" fillId="0" borderId="21" xfId="1" applyFont="1" applyBorder="1" applyAlignment="1">
      <alignment horizontal="center" vertical="center" wrapText="1"/>
    </xf>
    <xf numFmtId="0" fontId="120" fillId="0" borderId="24" xfId="1" applyFont="1" applyBorder="1" applyAlignment="1">
      <alignment horizontal="center" vertical="center"/>
    </xf>
    <xf numFmtId="0" fontId="120" fillId="0" borderId="32" xfId="1" applyFont="1" applyBorder="1" applyAlignment="1">
      <alignment horizontal="center" vertical="center"/>
    </xf>
    <xf numFmtId="0" fontId="120" fillId="0" borderId="33" xfId="12" applyFont="1" applyBorder="1" applyAlignment="1">
      <alignment horizontal="left" vertical="center" wrapText="1"/>
    </xf>
    <xf numFmtId="0" fontId="120" fillId="0" borderId="34" xfId="12" applyFont="1" applyBorder="1" applyAlignment="1">
      <alignment horizontal="left" vertical="center" wrapText="1"/>
    </xf>
    <xf numFmtId="0" fontId="120" fillId="0" borderId="37" xfId="12" applyFont="1" applyBorder="1" applyAlignment="1">
      <alignment horizontal="left" vertical="center" wrapText="1"/>
    </xf>
    <xf numFmtId="0" fontId="120" fillId="0" borderId="43" xfId="12" applyFont="1" applyBorder="1" applyAlignment="1">
      <alignment horizontal="center" vertical="center" wrapText="1"/>
    </xf>
    <xf numFmtId="0" fontId="120" fillId="0" borderId="44" xfId="12" applyFont="1" applyBorder="1" applyAlignment="1">
      <alignment horizontal="center" vertical="center" wrapText="1"/>
    </xf>
    <xf numFmtId="0" fontId="120" fillId="0" borderId="45" xfId="12" applyFont="1" applyBorder="1" applyAlignment="1">
      <alignment horizontal="center" vertical="center" wrapText="1"/>
    </xf>
    <xf numFmtId="0" fontId="120" fillId="0" borderId="23" xfId="12" applyFont="1" applyBorder="1" applyAlignment="1">
      <alignment horizontal="center" vertical="center" wrapText="1"/>
    </xf>
    <xf numFmtId="0" fontId="120" fillId="0" borderId="21" xfId="12" applyFont="1" applyBorder="1" applyAlignment="1">
      <alignment horizontal="center" vertical="center" wrapText="1"/>
    </xf>
    <xf numFmtId="0" fontId="120" fillId="0" borderId="22" xfId="12" applyFont="1" applyBorder="1" applyAlignment="1">
      <alignment horizontal="center" vertical="center" wrapText="1"/>
    </xf>
    <xf numFmtId="0" fontId="120" fillId="0" borderId="27" xfId="12" applyFont="1" applyBorder="1" applyAlignment="1">
      <alignment horizontal="center" vertical="center" wrapText="1"/>
    </xf>
    <xf numFmtId="0" fontId="120" fillId="0" borderId="0" xfId="12" applyFont="1" applyAlignment="1">
      <alignment horizontal="center" vertical="center" wrapText="1"/>
    </xf>
    <xf numFmtId="0" fontId="120" fillId="0" borderId="26" xfId="12" applyFont="1" applyBorder="1" applyAlignment="1">
      <alignment horizontal="center" vertical="center" wrapText="1"/>
    </xf>
    <xf numFmtId="0" fontId="120" fillId="0" borderId="41" xfId="12" applyFont="1" applyBorder="1" applyAlignment="1">
      <alignment horizontal="center" vertical="center" wrapText="1"/>
    </xf>
    <xf numFmtId="0" fontId="120" fillId="0" borderId="39" xfId="12" applyFont="1" applyBorder="1" applyAlignment="1">
      <alignment horizontal="center" vertical="center" wrapText="1"/>
    </xf>
    <xf numFmtId="0" fontId="120" fillId="0" borderId="40" xfId="12" applyFont="1" applyBorder="1" applyAlignment="1">
      <alignment horizontal="center" vertical="center" wrapText="1"/>
    </xf>
    <xf numFmtId="0" fontId="120" fillId="0" borderId="3" xfId="12" applyFont="1" applyBorder="1" applyAlignment="1">
      <alignment horizontal="center" vertical="center" textRotation="255" wrapText="1"/>
    </xf>
    <xf numFmtId="0" fontId="120" fillId="0" borderId="80" xfId="12" applyFont="1" applyBorder="1" applyAlignment="1">
      <alignment horizontal="center" vertical="center" textRotation="255" wrapText="1"/>
    </xf>
    <xf numFmtId="0" fontId="120" fillId="0" borderId="23" xfId="12" applyFont="1" applyBorder="1" applyAlignment="1">
      <alignment horizontal="left" vertical="center" wrapText="1"/>
    </xf>
    <xf numFmtId="0" fontId="120" fillId="0" borderId="21" xfId="12" applyFont="1" applyBorder="1" applyAlignment="1">
      <alignment horizontal="left" vertical="center" wrapText="1"/>
    </xf>
    <xf numFmtId="0" fontId="120" fillId="0" borderId="24" xfId="12" applyFont="1" applyBorder="1" applyAlignment="1">
      <alignment horizontal="left" vertical="center" wrapText="1"/>
    </xf>
    <xf numFmtId="0" fontId="120" fillId="0" borderId="28" xfId="12" applyFont="1" applyBorder="1" applyAlignment="1">
      <alignment horizontal="center" vertical="center" wrapText="1"/>
    </xf>
    <xf numFmtId="0" fontId="121" fillId="0" borderId="2" xfId="12" applyFont="1" applyBorder="1" applyAlignment="1">
      <alignment horizontal="center" vertical="center" wrapText="1"/>
    </xf>
    <xf numFmtId="0" fontId="120" fillId="0" borderId="71" xfId="12" applyFont="1" applyBorder="1" applyAlignment="1">
      <alignment horizontal="center" vertical="center" textRotation="255" wrapText="1"/>
    </xf>
    <xf numFmtId="0" fontId="117" fillId="0" borderId="104" xfId="13" applyFont="1" applyBorder="1" applyAlignment="1">
      <alignment horizontal="center" vertical="center"/>
    </xf>
    <xf numFmtId="0" fontId="117" fillId="0" borderId="132" xfId="13" applyFont="1" applyBorder="1" applyAlignment="1">
      <alignment horizontal="center" vertical="center"/>
    </xf>
    <xf numFmtId="0" fontId="117" fillId="0" borderId="133" xfId="13" applyFont="1" applyBorder="1" applyAlignment="1">
      <alignment horizontal="center" vertical="center"/>
    </xf>
    <xf numFmtId="0" fontId="117" fillId="0" borderId="0" xfId="13" applyFont="1" applyAlignment="1">
      <alignment horizontal="right" vertical="center"/>
    </xf>
    <xf numFmtId="0" fontId="118" fillId="0" borderId="0" xfId="13" applyFont="1" applyAlignment="1">
      <alignment horizontal="right" vertical="top"/>
    </xf>
    <xf numFmtId="0" fontId="119" fillId="0" borderId="0" xfId="1" applyFont="1" applyAlignment="1">
      <alignment horizontal="center" vertical="center"/>
    </xf>
    <xf numFmtId="0" fontId="120" fillId="0" borderId="67" xfId="13" applyFont="1" applyBorder="1" applyAlignment="1">
      <alignment horizontal="center" vertical="center"/>
    </xf>
    <xf numFmtId="0" fontId="120" fillId="0" borderId="68" xfId="13" applyFont="1" applyBorder="1" applyAlignment="1">
      <alignment horizontal="center" vertical="center"/>
    </xf>
    <xf numFmtId="0" fontId="120" fillId="0" borderId="99" xfId="13" applyFont="1" applyBorder="1" applyAlignment="1">
      <alignment horizontal="center" vertical="center"/>
    </xf>
    <xf numFmtId="0" fontId="127" fillId="0" borderId="33" xfId="6" applyFont="1" applyBorder="1" applyAlignment="1">
      <alignment horizontal="center" vertical="center"/>
    </xf>
    <xf numFmtId="0" fontId="127" fillId="0" borderId="34" xfId="6" applyFont="1" applyBorder="1" applyAlignment="1">
      <alignment horizontal="center" vertical="center"/>
    </xf>
    <xf numFmtId="0" fontId="127" fillId="0" borderId="37" xfId="6" applyFont="1" applyBorder="1" applyAlignment="1">
      <alignment horizontal="center" vertical="center"/>
    </xf>
    <xf numFmtId="0" fontId="127" fillId="0" borderId="29" xfId="6" applyFont="1" applyBorder="1" applyAlignment="1">
      <alignment horizontal="center" vertical="center"/>
    </xf>
    <xf numFmtId="0" fontId="127" fillId="0" borderId="10" xfId="6" applyFont="1" applyBorder="1" applyAlignment="1">
      <alignment horizontal="center" vertical="center"/>
    </xf>
    <xf numFmtId="0" fontId="127" fillId="0" borderId="32" xfId="6" applyFont="1" applyBorder="1" applyAlignment="1">
      <alignment horizontal="center" vertical="center"/>
    </xf>
    <xf numFmtId="188" fontId="64" fillId="0" borderId="76" xfId="6" applyNumberFormat="1" applyFont="1" applyBorder="1" applyAlignment="1" applyProtection="1">
      <alignment horizontal="right" vertical="center"/>
      <protection locked="0"/>
    </xf>
    <xf numFmtId="188" fontId="64" fillId="0" borderId="73" xfId="6" applyNumberFormat="1" applyFont="1" applyBorder="1" applyAlignment="1" applyProtection="1">
      <alignment horizontal="right" vertical="center"/>
      <protection locked="0"/>
    </xf>
    <xf numFmtId="188" fontId="64" fillId="0" borderId="74" xfId="6" applyNumberFormat="1" applyFont="1" applyBorder="1" applyAlignment="1" applyProtection="1">
      <alignment horizontal="right" vertical="center"/>
      <protection locked="0"/>
    </xf>
    <xf numFmtId="188" fontId="73" fillId="0" borderId="2" xfId="6" applyNumberFormat="1" applyFont="1" applyBorder="1" applyAlignment="1">
      <alignment horizontal="center" vertical="center"/>
    </xf>
    <xf numFmtId="188" fontId="64" fillId="8" borderId="2" xfId="6" applyNumberFormat="1" applyFont="1" applyFill="1" applyBorder="1" applyAlignment="1" applyProtection="1">
      <alignment horizontal="right" vertical="center"/>
      <protection locked="0"/>
    </xf>
    <xf numFmtId="188" fontId="64" fillId="0" borderId="41" xfId="6" applyNumberFormat="1" applyFont="1" applyBorder="1" applyAlignment="1">
      <alignment horizontal="right" vertical="center" shrinkToFit="1"/>
    </xf>
    <xf numFmtId="188" fontId="64" fillId="0" borderId="39" xfId="6" applyNumberFormat="1" applyFont="1" applyBorder="1" applyAlignment="1">
      <alignment horizontal="right" vertical="center" shrinkToFit="1"/>
    </xf>
    <xf numFmtId="188" fontId="64" fillId="0" borderId="76" xfId="6" applyNumberFormat="1" applyFont="1" applyBorder="1" applyAlignment="1">
      <alignment horizontal="right" vertical="center" shrinkToFit="1"/>
    </xf>
    <xf numFmtId="188" fontId="64" fillId="0" borderId="73" xfId="6" applyNumberFormat="1" applyFont="1" applyBorder="1" applyAlignment="1">
      <alignment horizontal="right" vertical="center" shrinkToFit="1"/>
    </xf>
    <xf numFmtId="0" fontId="51" fillId="0" borderId="76" xfId="6" applyFont="1" applyBorder="1" applyAlignment="1">
      <alignment horizontal="center" vertical="center" shrinkToFit="1"/>
    </xf>
    <xf numFmtId="0" fontId="51" fillId="0" borderId="73" xfId="6" applyFont="1" applyBorder="1" applyAlignment="1">
      <alignment horizontal="center" vertical="center" shrinkToFit="1"/>
    </xf>
    <xf numFmtId="0" fontId="51" fillId="0" borderId="74" xfId="6" applyFont="1" applyBorder="1" applyAlignment="1">
      <alignment horizontal="center" vertical="center" shrinkToFit="1"/>
    </xf>
    <xf numFmtId="0" fontId="51" fillId="0" borderId="243" xfId="6" applyFont="1" applyBorder="1" applyAlignment="1">
      <alignment horizontal="center" vertical="center"/>
    </xf>
    <xf numFmtId="0" fontId="51" fillId="0" borderId="244" xfId="6" applyFont="1" applyBorder="1" applyAlignment="1">
      <alignment horizontal="center" vertical="center"/>
    </xf>
    <xf numFmtId="0" fontId="51" fillId="0" borderId="245" xfId="6" applyFont="1" applyBorder="1" applyAlignment="1">
      <alignment horizontal="center" vertical="center"/>
    </xf>
    <xf numFmtId="0" fontId="51" fillId="0" borderId="40" xfId="6" applyFont="1" applyBorder="1" applyAlignment="1">
      <alignment horizontal="center" vertical="center"/>
    </xf>
    <xf numFmtId="187" fontId="64" fillId="0" borderId="76" xfId="6" applyNumberFormat="1" applyFont="1" applyBorder="1" applyAlignment="1">
      <alignment horizontal="right" vertical="center" shrinkToFit="1"/>
    </xf>
    <xf numFmtId="187" fontId="64" fillId="8" borderId="76" xfId="6" applyNumberFormat="1" applyFont="1" applyFill="1" applyBorder="1" applyAlignment="1" applyProtection="1">
      <alignment horizontal="right" vertical="center" shrinkToFit="1"/>
      <protection locked="0"/>
    </xf>
    <xf numFmtId="187" fontId="64" fillId="8" borderId="73" xfId="6" applyNumberFormat="1" applyFont="1" applyFill="1" applyBorder="1" applyAlignment="1" applyProtection="1">
      <alignment horizontal="right" vertical="center" shrinkToFit="1"/>
      <protection locked="0"/>
    </xf>
    <xf numFmtId="187" fontId="64" fillId="8" borderId="41" xfId="6" applyNumberFormat="1" applyFont="1" applyFill="1" applyBorder="1" applyAlignment="1" applyProtection="1">
      <alignment horizontal="right" vertical="center" shrinkToFit="1"/>
      <protection locked="0"/>
    </xf>
    <xf numFmtId="187" fontId="64" fillId="8" borderId="39" xfId="6" applyNumberFormat="1" applyFont="1" applyFill="1" applyBorder="1" applyAlignment="1" applyProtection="1">
      <alignment horizontal="right" vertical="center" shrinkToFit="1"/>
      <protection locked="0"/>
    </xf>
    <xf numFmtId="187" fontId="64" fillId="8" borderId="41" xfId="6" applyNumberFormat="1" applyFont="1" applyFill="1" applyBorder="1" applyAlignment="1" applyProtection="1">
      <alignment horizontal="right" vertical="center"/>
      <protection locked="0"/>
    </xf>
    <xf numFmtId="187" fontId="64" fillId="8" borderId="39" xfId="6" applyNumberFormat="1" applyFont="1" applyFill="1" applyBorder="1" applyAlignment="1" applyProtection="1">
      <alignment horizontal="right" vertical="center"/>
      <protection locked="0"/>
    </xf>
    <xf numFmtId="187" fontId="64" fillId="0" borderId="76" xfId="6" applyNumberFormat="1" applyFont="1" applyBorder="1" applyAlignment="1">
      <alignment horizontal="right" vertical="center"/>
    </xf>
    <xf numFmtId="187" fontId="64" fillId="0" borderId="73" xfId="6" applyNumberFormat="1" applyFont="1" applyBorder="1" applyAlignment="1">
      <alignment horizontal="right" vertical="center"/>
    </xf>
    <xf numFmtId="0" fontId="51" fillId="0" borderId="2" xfId="6" applyFont="1" applyBorder="1" applyAlignment="1">
      <alignment horizontal="center" vertical="center" shrinkToFit="1"/>
    </xf>
    <xf numFmtId="187" fontId="64" fillId="8" borderId="76" xfId="6" applyNumberFormat="1" applyFont="1" applyFill="1" applyBorder="1" applyAlignment="1" applyProtection="1">
      <alignment horizontal="right" vertical="center"/>
      <protection locked="0"/>
    </xf>
    <xf numFmtId="187" fontId="64" fillId="8" borderId="73" xfId="6" applyNumberFormat="1" applyFont="1" applyFill="1" applyBorder="1" applyAlignment="1" applyProtection="1">
      <alignment horizontal="right" vertical="center"/>
      <protection locked="0"/>
    </xf>
    <xf numFmtId="0" fontId="51" fillId="8" borderId="2" xfId="6" applyFont="1" applyFill="1" applyBorder="1" applyAlignment="1" applyProtection="1">
      <alignment horizontal="center" vertical="center"/>
      <protection locked="0"/>
    </xf>
    <xf numFmtId="0" fontId="51" fillId="0" borderId="2" xfId="6" applyFont="1" applyBorder="1" applyAlignment="1">
      <alignment horizontal="left" vertical="center"/>
    </xf>
    <xf numFmtId="0" fontId="51" fillId="8" borderId="2" xfId="6" applyFont="1" applyFill="1" applyBorder="1" applyAlignment="1" applyProtection="1">
      <alignment horizontal="center" vertical="center" shrinkToFit="1"/>
      <protection locked="0"/>
    </xf>
    <xf numFmtId="192" fontId="64" fillId="8" borderId="2" xfId="6" applyNumberFormat="1" applyFont="1" applyFill="1" applyBorder="1" applyAlignment="1" applyProtection="1">
      <alignment horizontal="right" vertical="center"/>
      <protection locked="0"/>
    </xf>
    <xf numFmtId="0" fontId="62" fillId="0" borderId="33" xfId="6" applyFont="1" applyBorder="1" applyAlignment="1">
      <alignment horizontal="center" vertical="center"/>
    </xf>
    <xf numFmtId="0" fontId="62" fillId="0" borderId="34" xfId="6" applyFont="1" applyBorder="1" applyAlignment="1">
      <alignment horizontal="center" vertical="center"/>
    </xf>
    <xf numFmtId="0" fontId="62" fillId="0" borderId="37" xfId="6" applyFont="1" applyBorder="1" applyAlignment="1">
      <alignment horizontal="center" vertical="center"/>
    </xf>
    <xf numFmtId="0" fontId="62" fillId="0" borderId="29" xfId="6" applyFont="1" applyBorder="1" applyAlignment="1">
      <alignment horizontal="center" vertical="center"/>
    </xf>
    <xf numFmtId="0" fontId="62" fillId="0" borderId="10" xfId="6" applyFont="1" applyBorder="1" applyAlignment="1">
      <alignment horizontal="center" vertical="center"/>
    </xf>
    <xf numFmtId="0" fontId="62" fillId="0" borderId="32" xfId="6" applyFont="1" applyBorder="1" applyAlignment="1">
      <alignment horizontal="center" vertical="center"/>
    </xf>
    <xf numFmtId="0" fontId="41" fillId="0" borderId="0" xfId="2" applyFont="1" applyAlignment="1">
      <alignment horizontal="left" vertical="center" wrapText="1"/>
    </xf>
    <xf numFmtId="0" fontId="44" fillId="0" borderId="2" xfId="2" applyFont="1" applyBorder="1" applyAlignment="1" applyProtection="1">
      <alignment horizontal="center" vertical="center"/>
      <protection locked="0"/>
    </xf>
    <xf numFmtId="0" fontId="44" fillId="0" borderId="75" xfId="2" applyFont="1" applyBorder="1" applyAlignment="1" applyProtection="1">
      <alignment horizontal="center" vertical="center"/>
      <protection locked="0"/>
    </xf>
    <xf numFmtId="0" fontId="44" fillId="0" borderId="3" xfId="2" applyFont="1" applyBorder="1" applyAlignment="1" applyProtection="1">
      <alignment horizontal="center" vertical="center"/>
      <protection locked="0"/>
    </xf>
    <xf numFmtId="0" fontId="44" fillId="0" borderId="118" xfId="2" applyFont="1" applyBorder="1" applyAlignment="1" applyProtection="1">
      <alignment horizontal="center" vertical="center"/>
      <protection locked="0"/>
    </xf>
    <xf numFmtId="0" fontId="100" fillId="0" borderId="33" xfId="2" applyFont="1" applyBorder="1" applyAlignment="1">
      <alignment horizontal="left" vertical="center" wrapText="1" shrinkToFit="1"/>
    </xf>
    <xf numFmtId="0" fontId="100" fillId="0" borderId="34" xfId="2" applyFont="1" applyBorder="1" applyAlignment="1">
      <alignment horizontal="left" vertical="center" wrapText="1" shrinkToFit="1"/>
    </xf>
    <xf numFmtId="0" fontId="100" fillId="0" borderId="29" xfId="2" applyFont="1" applyBorder="1" applyAlignment="1">
      <alignment horizontal="left" vertical="center" wrapText="1" shrinkToFit="1"/>
    </xf>
    <xf numFmtId="0" fontId="100" fillId="0" borderId="10" xfId="2" applyFont="1" applyBorder="1" applyAlignment="1">
      <alignment horizontal="left" vertical="center" wrapText="1" shrinkToFit="1"/>
    </xf>
    <xf numFmtId="0" fontId="100" fillId="0" borderId="12" xfId="2" applyFont="1" applyBorder="1" applyAlignment="1">
      <alignment horizontal="center" vertical="center" wrapText="1" shrinkToFit="1"/>
    </xf>
    <xf numFmtId="0" fontId="100" fillId="0" borderId="70" xfId="2" applyFont="1" applyBorder="1" applyAlignment="1">
      <alignment horizontal="center" vertical="center" wrapText="1" shrinkToFit="1"/>
    </xf>
    <xf numFmtId="0" fontId="100" fillId="0" borderId="94" xfId="2" applyFont="1" applyBorder="1" applyAlignment="1">
      <alignment horizontal="center" vertical="center" wrapText="1" shrinkToFit="1"/>
    </xf>
    <xf numFmtId="0" fontId="100" fillId="0" borderId="93" xfId="2" applyFont="1" applyBorder="1" applyAlignment="1">
      <alignment horizontal="center" vertical="center" wrapText="1" shrinkToFit="1"/>
    </xf>
    <xf numFmtId="0" fontId="41" fillId="0" borderId="182" xfId="3" applyFont="1" applyBorder="1" applyAlignment="1">
      <alignment horizontal="center" vertical="center"/>
    </xf>
    <xf numFmtId="0" fontId="41" fillId="0" borderId="182" xfId="3" applyFont="1" applyBorder="1" applyAlignment="1">
      <alignment horizontal="left" vertical="center" wrapText="1"/>
    </xf>
    <xf numFmtId="0" fontId="44" fillId="0" borderId="214" xfId="2" applyFont="1" applyBorder="1" applyAlignment="1">
      <alignment horizontal="center" vertical="center"/>
    </xf>
    <xf numFmtId="0" fontId="44" fillId="0" borderId="215" xfId="2" applyFont="1" applyBorder="1" applyAlignment="1">
      <alignment horizontal="center" vertical="center"/>
    </xf>
    <xf numFmtId="186" fontId="44" fillId="11" borderId="216" xfId="2" applyNumberFormat="1" applyFont="1" applyFill="1" applyBorder="1" applyAlignment="1" applyProtection="1">
      <alignment horizontal="right" vertical="center"/>
      <protection locked="0"/>
    </xf>
    <xf numFmtId="190" fontId="44" fillId="0" borderId="219" xfId="2" applyNumberFormat="1" applyFont="1" applyBorder="1" applyAlignment="1">
      <alignment horizontal="center" vertical="center"/>
    </xf>
    <xf numFmtId="190" fontId="44" fillId="0" borderId="220" xfId="2" applyNumberFormat="1" applyFont="1" applyBorder="1" applyAlignment="1">
      <alignment horizontal="center" vertical="center"/>
    </xf>
    <xf numFmtId="0" fontId="44" fillId="0" borderId="183" xfId="2" applyFont="1" applyBorder="1" applyAlignment="1">
      <alignment horizontal="left" vertical="center" indent="1"/>
    </xf>
    <xf numFmtId="0" fontId="44" fillId="0" borderId="184" xfId="2" applyFont="1" applyBorder="1" applyAlignment="1">
      <alignment horizontal="left" vertical="center" indent="1"/>
    </xf>
    <xf numFmtId="0" fontId="44" fillId="0" borderId="185" xfId="2" applyFont="1" applyBorder="1" applyAlignment="1">
      <alignment horizontal="left" vertical="center" indent="1"/>
    </xf>
    <xf numFmtId="0" fontId="44" fillId="0" borderId="33" xfId="2" applyFont="1" applyBorder="1" applyAlignment="1">
      <alignment horizontal="center" vertical="center"/>
    </xf>
    <xf numFmtId="0" fontId="44" fillId="0" borderId="34" xfId="2" applyFont="1" applyBorder="1" applyAlignment="1">
      <alignment horizontal="center" vertical="center"/>
    </xf>
    <xf numFmtId="0" fontId="44" fillId="0" borderId="221" xfId="2" applyFont="1" applyBorder="1" applyAlignment="1">
      <alignment horizontal="center" vertical="center"/>
    </xf>
    <xf numFmtId="0" fontId="44" fillId="0" borderId="25" xfId="2" applyFont="1" applyBorder="1" applyAlignment="1">
      <alignment horizontal="center" vertical="center"/>
    </xf>
    <xf numFmtId="0" fontId="44" fillId="0" borderId="0" xfId="2" applyFont="1" applyAlignment="1">
      <alignment horizontal="center" vertical="center"/>
    </xf>
    <xf numFmtId="0" fontId="44" fillId="0" borderId="222" xfId="2" applyFont="1" applyBorder="1" applyAlignment="1">
      <alignment horizontal="center" vertical="center"/>
    </xf>
    <xf numFmtId="0" fontId="44" fillId="0" borderId="223" xfId="2" applyFont="1" applyBorder="1" applyAlignment="1">
      <alignment horizontal="center" vertical="center"/>
    </xf>
    <xf numFmtId="0" fontId="44" fillId="0" borderId="224" xfId="2" applyFont="1" applyBorder="1" applyAlignment="1">
      <alignment horizontal="center" vertical="center"/>
    </xf>
    <xf numFmtId="0" fontId="45" fillId="0" borderId="3" xfId="2" applyFont="1" applyBorder="1" applyAlignment="1">
      <alignment horizontal="center" vertical="center" wrapText="1"/>
    </xf>
    <xf numFmtId="0" fontId="45" fillId="0" borderId="194" xfId="2" applyFont="1" applyBorder="1" applyAlignment="1">
      <alignment horizontal="center" vertical="center" wrapText="1"/>
    </xf>
    <xf numFmtId="0" fontId="45" fillId="0" borderId="225" xfId="2" applyFont="1" applyBorder="1" applyAlignment="1">
      <alignment horizontal="center" vertical="center" wrapText="1"/>
    </xf>
    <xf numFmtId="0" fontId="44" fillId="0" borderId="211" xfId="2" applyFont="1" applyBorder="1" applyAlignment="1">
      <alignment horizontal="center" vertical="center"/>
    </xf>
    <xf numFmtId="0" fontId="44" fillId="0" borderId="192" xfId="2" applyFont="1" applyBorder="1" applyAlignment="1">
      <alignment horizontal="center" vertical="center"/>
    </xf>
    <xf numFmtId="186" fontId="44" fillId="0" borderId="193" xfId="2" applyNumberFormat="1" applyFont="1" applyBorder="1" applyAlignment="1">
      <alignment horizontal="right" vertical="center"/>
    </xf>
    <xf numFmtId="190" fontId="44" fillId="0" borderId="195" xfId="2" applyNumberFormat="1" applyFont="1" applyBorder="1" applyAlignment="1">
      <alignment horizontal="center" vertical="center"/>
    </xf>
    <xf numFmtId="190" fontId="44" fillId="0" borderId="196" xfId="2" applyNumberFormat="1" applyFont="1" applyBorder="1" applyAlignment="1">
      <alignment horizontal="center" vertical="center"/>
    </xf>
    <xf numFmtId="0" fontId="44" fillId="0" borderId="192" xfId="2" applyFont="1" applyBorder="1" applyAlignment="1">
      <alignment horizontal="left" vertical="center" indent="1"/>
    </xf>
    <xf numFmtId="0" fontId="44" fillId="0" borderId="197" xfId="2" applyFont="1" applyBorder="1" applyAlignment="1">
      <alignment horizontal="center" vertical="center"/>
    </xf>
    <xf numFmtId="0" fontId="44" fillId="0" borderId="198" xfId="2" applyFont="1" applyBorder="1" applyAlignment="1">
      <alignment horizontal="center" vertical="center"/>
    </xf>
    <xf numFmtId="186" fontId="44" fillId="0" borderId="199" xfId="2" applyNumberFormat="1" applyFont="1" applyBorder="1" applyAlignment="1">
      <alignment horizontal="right" vertical="center"/>
    </xf>
    <xf numFmtId="190" fontId="44" fillId="0" borderId="201" xfId="2" applyNumberFormat="1" applyFont="1" applyBorder="1" applyAlignment="1">
      <alignment horizontal="center" vertical="center"/>
    </xf>
    <xf numFmtId="190" fontId="44" fillId="0" borderId="202" xfId="2" applyNumberFormat="1" applyFont="1" applyBorder="1" applyAlignment="1">
      <alignment horizontal="center" vertical="center"/>
    </xf>
    <xf numFmtId="0" fontId="44" fillId="0" borderId="203" xfId="2" applyFont="1" applyBorder="1" applyAlignment="1">
      <alignment horizontal="left" vertical="center" shrinkToFit="1"/>
    </xf>
    <xf numFmtId="0" fontId="44" fillId="0" borderId="188" xfId="2" applyFont="1" applyBorder="1" applyAlignment="1">
      <alignment horizontal="left" vertical="center" shrinkToFit="1"/>
    </xf>
    <xf numFmtId="0" fontId="44" fillId="0" borderId="204" xfId="2" applyFont="1" applyBorder="1" applyAlignment="1">
      <alignment horizontal="left" vertical="center" shrinkToFit="1"/>
    </xf>
    <xf numFmtId="38" fontId="44" fillId="11" borderId="182" xfId="11" applyFont="1" applyFill="1" applyBorder="1" applyAlignment="1" applyProtection="1">
      <alignment horizontal="center" vertical="center"/>
    </xf>
    <xf numFmtId="38" fontId="44" fillId="11" borderId="205" xfId="11" applyFont="1" applyFill="1" applyBorder="1" applyAlignment="1" applyProtection="1">
      <alignment horizontal="center" vertical="center"/>
    </xf>
    <xf numFmtId="0" fontId="44" fillId="0" borderId="206" xfId="2" applyFont="1" applyBorder="1" applyAlignment="1">
      <alignment horizontal="left" vertical="center" shrinkToFit="1"/>
    </xf>
    <xf numFmtId="0" fontId="44" fillId="0" borderId="207" xfId="2" applyFont="1" applyBorder="1" applyAlignment="1">
      <alignment horizontal="left" vertical="center" shrinkToFit="1"/>
    </xf>
    <xf numFmtId="0" fontId="44" fillId="0" borderId="208" xfId="2" applyFont="1" applyBorder="1" applyAlignment="1">
      <alignment horizontal="left" vertical="center" shrinkToFit="1"/>
    </xf>
    <xf numFmtId="38" fontId="44" fillId="11" borderId="209" xfId="11" applyFont="1" applyFill="1" applyBorder="1" applyAlignment="1" applyProtection="1">
      <alignment horizontal="center" vertical="center"/>
    </xf>
    <xf numFmtId="38" fontId="44" fillId="11" borderId="210" xfId="11" applyFont="1" applyFill="1" applyBorder="1" applyAlignment="1" applyProtection="1">
      <alignment horizontal="center" vertical="center"/>
    </xf>
    <xf numFmtId="0" fontId="41" fillId="0" borderId="181" xfId="3" applyFont="1" applyBorder="1" applyAlignment="1">
      <alignment horizontal="center" vertical="center" wrapText="1"/>
    </xf>
    <xf numFmtId="0" fontId="44" fillId="0" borderId="182" xfId="3" applyFont="1" applyBorder="1" applyAlignment="1" applyProtection="1">
      <alignment horizontal="center" vertical="center"/>
      <protection locked="0"/>
    </xf>
    <xf numFmtId="0" fontId="44" fillId="0" borderId="186" xfId="2" applyFont="1" applyBorder="1" applyAlignment="1">
      <alignment horizontal="center" vertical="center"/>
    </xf>
    <xf numFmtId="0" fontId="44" fillId="0" borderId="187" xfId="2" applyFont="1" applyBorder="1" applyAlignment="1">
      <alignment horizontal="center" vertical="center"/>
    </xf>
    <xf numFmtId="186" fontId="44" fillId="0" borderId="181" xfId="2" applyNumberFormat="1" applyFont="1" applyBorder="1" applyAlignment="1" applyProtection="1">
      <alignment horizontal="right" vertical="center"/>
      <protection locked="0"/>
    </xf>
    <xf numFmtId="189" fontId="44" fillId="0" borderId="190" xfId="2" applyNumberFormat="1" applyFont="1" applyBorder="1" applyAlignment="1">
      <alignment horizontal="center" vertical="center"/>
    </xf>
    <xf numFmtId="189" fontId="44" fillId="0" borderId="191" xfId="2" applyNumberFormat="1" applyFont="1" applyBorder="1" applyAlignment="1">
      <alignment horizontal="center" vertical="center"/>
    </xf>
    <xf numFmtId="0" fontId="44" fillId="0" borderId="0" xfId="2" applyFont="1" applyAlignment="1">
      <alignment horizontal="right" vertical="center"/>
    </xf>
    <xf numFmtId="0" fontId="42" fillId="0" borderId="0" xfId="2" applyFont="1" applyAlignment="1">
      <alignment horizontal="center" vertical="center"/>
    </xf>
    <xf numFmtId="0" fontId="44" fillId="0" borderId="181" xfId="3" applyFont="1" applyBorder="1" applyAlignment="1">
      <alignment horizontal="center" vertical="center"/>
    </xf>
    <xf numFmtId="0" fontId="100" fillId="0" borderId="182" xfId="3" applyFont="1" applyBorder="1" applyAlignment="1" applyProtection="1">
      <alignment horizontal="left" vertical="center" wrapText="1"/>
      <protection locked="0"/>
    </xf>
    <xf numFmtId="0" fontId="44" fillId="0" borderId="182" xfId="3" applyFont="1" applyBorder="1" applyAlignment="1">
      <alignment horizontal="center" vertical="center" shrinkToFit="1"/>
    </xf>
    <xf numFmtId="0" fontId="41" fillId="0" borderId="182" xfId="3" applyFont="1" applyBorder="1" applyAlignment="1" applyProtection="1">
      <alignment horizontal="center" vertical="center"/>
      <protection locked="0"/>
    </xf>
    <xf numFmtId="0" fontId="130" fillId="0" borderId="0" xfId="8" applyFont="1" applyAlignment="1">
      <alignment horizontal="center" vertical="center"/>
    </xf>
    <xf numFmtId="0" fontId="130" fillId="0" borderId="0" xfId="8" applyFont="1" applyAlignment="1">
      <alignment horizontal="left" vertical="center"/>
    </xf>
    <xf numFmtId="0" fontId="130" fillId="0" borderId="0" xfId="8" applyFont="1" applyAlignment="1">
      <alignment horizontal="left" vertical="center" wrapText="1"/>
    </xf>
    <xf numFmtId="0" fontId="116" fillId="0" borderId="2" xfId="8" applyFont="1" applyBorder="1" applyAlignment="1">
      <alignment horizontal="center" vertical="center" wrapText="1"/>
    </xf>
    <xf numFmtId="193" fontId="116" fillId="0" borderId="76" xfId="8" applyNumberFormat="1" applyFont="1" applyBorder="1" applyAlignment="1">
      <alignment horizontal="center" vertical="center"/>
    </xf>
    <xf numFmtId="193" fontId="116" fillId="0" borderId="73" xfId="8" applyNumberFormat="1" applyFont="1" applyBorder="1" applyAlignment="1">
      <alignment horizontal="center" vertical="center"/>
    </xf>
    <xf numFmtId="0" fontId="128" fillId="0" borderId="2" xfId="8" applyFont="1" applyBorder="1" applyAlignment="1">
      <alignment horizontal="center" vertical="center"/>
    </xf>
    <xf numFmtId="0" fontId="116" fillId="0" borderId="3" xfId="8" applyFont="1" applyBorder="1" applyAlignment="1">
      <alignment horizontal="center" vertical="center" wrapText="1"/>
    </xf>
    <xf numFmtId="0" fontId="116" fillId="0" borderId="23" xfId="8" applyFont="1" applyBorder="1" applyAlignment="1">
      <alignment horizontal="center" vertical="center" wrapText="1"/>
    </xf>
    <xf numFmtId="0" fontId="116" fillId="0" borderId="21" xfId="8" applyFont="1" applyBorder="1" applyAlignment="1">
      <alignment horizontal="center" vertical="center" wrapText="1"/>
    </xf>
    <xf numFmtId="0" fontId="116" fillId="0" borderId="41" xfId="8" applyFont="1" applyBorder="1" applyAlignment="1">
      <alignment horizontal="center" vertical="center" wrapText="1"/>
    </xf>
    <xf numFmtId="0" fontId="116" fillId="0" borderId="39" xfId="8" applyFont="1" applyBorder="1" applyAlignment="1">
      <alignment horizontal="center" vertical="center" wrapText="1"/>
    </xf>
    <xf numFmtId="38" fontId="116" fillId="0" borderId="2" xfId="14" applyFont="1" applyFill="1" applyBorder="1" applyAlignment="1">
      <alignment horizontal="center" vertical="center"/>
    </xf>
    <xf numFmtId="193" fontId="116" fillId="0" borderId="21" xfId="8" applyNumberFormat="1" applyFont="1" applyBorder="1" applyAlignment="1">
      <alignment horizontal="center" vertical="center"/>
    </xf>
    <xf numFmtId="193" fontId="116" fillId="0" borderId="39" xfId="8" applyNumberFormat="1" applyFont="1" applyBorder="1" applyAlignment="1">
      <alignment horizontal="center" vertical="center"/>
    </xf>
    <xf numFmtId="193" fontId="116" fillId="0" borderId="22" xfId="8" applyNumberFormat="1" applyFont="1" applyBorder="1" applyAlignment="1">
      <alignment horizontal="center" vertical="center"/>
    </xf>
    <xf numFmtId="193" fontId="116" fillId="0" borderId="40" xfId="8" applyNumberFormat="1" applyFont="1" applyBorder="1" applyAlignment="1">
      <alignment horizontal="center" vertical="center"/>
    </xf>
    <xf numFmtId="0" fontId="116" fillId="0" borderId="39" xfId="8" applyFont="1" applyBorder="1" applyAlignment="1">
      <alignment horizontal="left" vertical="center" wrapText="1"/>
    </xf>
    <xf numFmtId="0" fontId="116" fillId="0" borderId="74" xfId="8" applyFont="1" applyBorder="1" applyAlignment="1">
      <alignment horizontal="center" vertical="center" wrapText="1"/>
    </xf>
    <xf numFmtId="38" fontId="116" fillId="0" borderId="2" xfId="14" applyFont="1" applyFill="1" applyBorder="1" applyAlignment="1">
      <alignment horizontal="center" vertical="center" wrapText="1"/>
    </xf>
    <xf numFmtId="0" fontId="116" fillId="0" borderId="23" xfId="8" applyFont="1" applyBorder="1" applyAlignment="1">
      <alignment horizontal="left" vertical="center"/>
    </xf>
    <xf numFmtId="0" fontId="116" fillId="0" borderId="21" xfId="8" applyFont="1" applyBorder="1" applyAlignment="1">
      <alignment horizontal="left" vertical="center"/>
    </xf>
    <xf numFmtId="0" fontId="116" fillId="0" borderId="22" xfId="8" applyFont="1" applyBorder="1" applyAlignment="1">
      <alignment horizontal="left" vertical="center"/>
    </xf>
    <xf numFmtId="0" fontId="116" fillId="0" borderId="27" xfId="8" applyFont="1" applyBorder="1" applyAlignment="1">
      <alignment horizontal="left" vertical="center"/>
    </xf>
    <xf numFmtId="0" fontId="116" fillId="0" borderId="0" xfId="8" applyFont="1" applyAlignment="1">
      <alignment horizontal="left" vertical="center"/>
    </xf>
    <xf numFmtId="0" fontId="116" fillId="0" borderId="41" xfId="8" applyFont="1" applyBorder="1" applyAlignment="1">
      <alignment horizontal="left" vertical="center"/>
    </xf>
    <xf numFmtId="0" fontId="116" fillId="0" borderId="39" xfId="8" applyFont="1" applyBorder="1" applyAlignment="1">
      <alignment horizontal="left" vertical="center"/>
    </xf>
    <xf numFmtId="0" fontId="116" fillId="0" borderId="40" xfId="8" applyFont="1" applyBorder="1" applyAlignment="1">
      <alignment horizontal="left" vertical="center"/>
    </xf>
    <xf numFmtId="0" fontId="116" fillId="0" borderId="0" xfId="8" applyFont="1" applyAlignment="1">
      <alignment horizontal="center" vertical="center"/>
    </xf>
    <xf numFmtId="0" fontId="119" fillId="0" borderId="0" xfId="8" applyFont="1" applyAlignment="1">
      <alignment horizontal="center" vertical="center"/>
    </xf>
    <xf numFmtId="0" fontId="116" fillId="0" borderId="2" xfId="8" applyFont="1" applyBorder="1" applyAlignment="1">
      <alignment horizontal="left" vertical="center"/>
    </xf>
    <xf numFmtId="0" fontId="116" fillId="0" borderId="76" xfId="8" applyFont="1" applyBorder="1" applyAlignment="1">
      <alignment horizontal="left" vertical="center"/>
    </xf>
    <xf numFmtId="0" fontId="116" fillId="0" borderId="73" xfId="8" applyFont="1" applyBorder="1" applyAlignment="1">
      <alignment horizontal="left" vertical="center"/>
    </xf>
    <xf numFmtId="0" fontId="116" fillId="0" borderId="74" xfId="8" applyFont="1" applyBorder="1" applyAlignment="1">
      <alignment horizontal="left" vertical="center"/>
    </xf>
    <xf numFmtId="0" fontId="116" fillId="0" borderId="76" xfId="8" applyFont="1" applyBorder="1" applyAlignment="1">
      <alignment horizontal="center" vertical="center"/>
    </xf>
    <xf numFmtId="0" fontId="116" fillId="0" borderId="73" xfId="8" applyFont="1" applyBorder="1" applyAlignment="1">
      <alignment horizontal="center" vertical="center"/>
    </xf>
    <xf numFmtId="0" fontId="116" fillId="0" borderId="74" xfId="8" applyFont="1" applyBorder="1" applyAlignment="1">
      <alignment horizontal="center" vertical="center"/>
    </xf>
    <xf numFmtId="0" fontId="95" fillId="0" borderId="0" xfId="5" applyFont="1">
      <alignment vertical="center"/>
    </xf>
  </cellXfs>
  <cellStyles count="17">
    <cellStyle name="桁区切り 2" xfId="11" xr:uid="{FBBB42E4-D0EF-48D3-BB95-6CB916F2FFDB}"/>
    <cellStyle name="桁区切り 2 2" xfId="14" xr:uid="{F5472006-87BE-4466-BA45-77ECF8648334}"/>
    <cellStyle name="標準" xfId="0" builtinId="0"/>
    <cellStyle name="標準 2" xfId="5" xr:uid="{8BEF0A2B-2FF7-4EAF-BA86-25AF2048027A}"/>
    <cellStyle name="標準 2 2" xfId="8" xr:uid="{4596840D-EFCC-409A-8BA9-3C66FCE44634}"/>
    <cellStyle name="標準 2 2 3" xfId="1" xr:uid="{FF90C582-FF40-46D1-B7E9-8FD1FF0D45EB}"/>
    <cellStyle name="標準 2 3" xfId="13" xr:uid="{EB71C73F-2FEB-4940-846B-E8041226B75A}"/>
    <cellStyle name="標準 2 3 2" xfId="16" xr:uid="{3E01B124-8136-46A5-A749-AF5D642B0529}"/>
    <cellStyle name="標準 3" xfId="3" xr:uid="{C7BB294E-10B0-4559-A152-DA06C1ABC99D}"/>
    <cellStyle name="標準 4" xfId="9" xr:uid="{2829182A-3F21-49B3-A1C9-E8EA3D17875E}"/>
    <cellStyle name="標準 4 2" xfId="6" xr:uid="{38B9F6F3-515E-4350-AB02-2B86F9039043}"/>
    <cellStyle name="標準 7" xfId="15" xr:uid="{F3199768-89AC-4069-9643-82FCF3E1D9BE}"/>
    <cellStyle name="標準_04100043-01(1)" xfId="10" xr:uid="{A9F37DC1-456E-41E1-B342-6257F834DFD2}"/>
    <cellStyle name="標準_③-２加算様式（就労）" xfId="2" xr:uid="{21BB52DE-010C-44C4-96B5-C4C07E4DC649}"/>
    <cellStyle name="標準_総括表を変更しました（６／２３）" xfId="4" xr:uid="{CD7A5B87-8A2E-4ED0-A8B8-28B599297518}"/>
    <cellStyle name="標準_特定事業所加算届出様式" xfId="12" xr:uid="{FD60D292-2720-4D9D-92D8-BE8532FD8B94}"/>
    <cellStyle name="標準_報酬コード表" xfId="7" xr:uid="{A21A1A4F-F51D-4310-AE5F-7B73F45BD210}"/>
  </cellStyles>
  <dxfs count="17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externalLink" Target="externalLinks/externalLink6.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3.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2.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xdr:col>
      <xdr:colOff>0</xdr:colOff>
      <xdr:row>1</xdr:row>
      <xdr:rowOff>693964</xdr:rowOff>
    </xdr:from>
    <xdr:to>
      <xdr:col>2</xdr:col>
      <xdr:colOff>0</xdr:colOff>
      <xdr:row>1</xdr:row>
      <xdr:rowOff>1319893</xdr:rowOff>
    </xdr:to>
    <xdr:sp macro="" textlink="">
      <xdr:nvSpPr>
        <xdr:cNvPr id="2" name="テキスト ボックス 1">
          <a:extLst>
            <a:ext uri="{FF2B5EF4-FFF2-40B4-BE49-F238E27FC236}">
              <a16:creationId xmlns:a16="http://schemas.microsoft.com/office/drawing/2014/main" id="{198C7D38-BFEC-407B-941E-0584278D6DED}"/>
            </a:ext>
          </a:extLst>
        </xdr:cNvPr>
        <xdr:cNvSpPr txBox="1"/>
      </xdr:nvSpPr>
      <xdr:spPr>
        <a:xfrm>
          <a:off x="3514725" y="1255939"/>
          <a:ext cx="0" cy="625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UD デジタル 教科書体 NK-R" panose="02020400000000000000" pitchFamily="18" charset="-128"/>
              <a:ea typeface="UD デジタル 教科書体 NK-R" panose="02020400000000000000" pitchFamily="18" charset="-128"/>
            </a:rPr>
            <a:t>加算名</a:t>
          </a:r>
        </a:p>
      </xdr:txBody>
    </xdr:sp>
    <xdr:clientData/>
  </xdr:twoCellAnchor>
  <xdr:twoCellAnchor>
    <xdr:from>
      <xdr:col>1</xdr:col>
      <xdr:colOff>421821</xdr:colOff>
      <xdr:row>1</xdr:row>
      <xdr:rowOff>2789463</xdr:rowOff>
    </xdr:from>
    <xdr:to>
      <xdr:col>1</xdr:col>
      <xdr:colOff>1578428</xdr:colOff>
      <xdr:row>1</xdr:row>
      <xdr:rowOff>3415392</xdr:rowOff>
    </xdr:to>
    <xdr:sp macro="" textlink="">
      <xdr:nvSpPr>
        <xdr:cNvPr id="3" name="テキスト ボックス 2">
          <a:extLst>
            <a:ext uri="{FF2B5EF4-FFF2-40B4-BE49-F238E27FC236}">
              <a16:creationId xmlns:a16="http://schemas.microsoft.com/office/drawing/2014/main" id="{2F0CC903-E94C-446A-998A-73FA24E9F287}"/>
            </a:ext>
          </a:extLst>
        </xdr:cNvPr>
        <xdr:cNvSpPr txBox="1"/>
      </xdr:nvSpPr>
      <xdr:spPr>
        <a:xfrm>
          <a:off x="421821" y="3351438"/>
          <a:ext cx="1156607" cy="625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UD デジタル 教科書体 NK-R" panose="02020400000000000000" pitchFamily="18" charset="-128"/>
              <a:ea typeface="UD デジタル 教科書体 NK-R" panose="02020400000000000000" pitchFamily="18" charset="-128"/>
            </a:rPr>
            <a:t>必要書類</a:t>
          </a:r>
        </a:p>
      </xdr:txBody>
    </xdr:sp>
    <xdr:clientData/>
  </xdr:twoCellAnchor>
  <xdr:twoCellAnchor>
    <xdr:from>
      <xdr:col>1</xdr:col>
      <xdr:colOff>1973036</xdr:colOff>
      <xdr:row>1</xdr:row>
      <xdr:rowOff>1034143</xdr:rowOff>
    </xdr:from>
    <xdr:to>
      <xdr:col>1</xdr:col>
      <xdr:colOff>3129643</xdr:colOff>
      <xdr:row>1</xdr:row>
      <xdr:rowOff>1660072</xdr:rowOff>
    </xdr:to>
    <xdr:sp macro="" textlink="">
      <xdr:nvSpPr>
        <xdr:cNvPr id="4" name="テキスト ボックス 3">
          <a:extLst>
            <a:ext uri="{FF2B5EF4-FFF2-40B4-BE49-F238E27FC236}">
              <a16:creationId xmlns:a16="http://schemas.microsoft.com/office/drawing/2014/main" id="{E16C9BA7-109C-474F-AD2D-BC5A13E57AB8}"/>
            </a:ext>
          </a:extLst>
        </xdr:cNvPr>
        <xdr:cNvSpPr txBox="1"/>
      </xdr:nvSpPr>
      <xdr:spPr>
        <a:xfrm>
          <a:off x="1973036" y="1596118"/>
          <a:ext cx="1156607" cy="625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UD デジタル 教科書体 NK-R" panose="02020400000000000000" pitchFamily="18" charset="-128"/>
              <a:ea typeface="UD デジタル 教科書体 NK-R" panose="02020400000000000000" pitchFamily="18" charset="-128"/>
            </a:rPr>
            <a:t>加算名</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797B24CA-F731-41C4-A2BB-CC094BF08C95}"/>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1650BB8F-6931-419A-83E9-4613660F338C}"/>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44090999-A10E-4674-8959-48621EF4DEDC}"/>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D238ED9-636B-4E1F-9481-D3DA133A031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2D96EA0A-DC10-4B94-A34C-E8F254B6E41F}"/>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2B7E6656-19B3-43B3-A77F-5BDCD681A26A}"/>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2368D454-0DB9-4AFC-830E-38849320DC62}"/>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8E6C8508-2760-43DE-9F22-162DA1BBFD91}"/>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268AB19C-2A29-420F-8046-9EBBC5087786}"/>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283F704-0807-4110-B383-1D07F94A4CD6}"/>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9F213AB-3BAF-450C-AA7F-7D5B0C17779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3E9CA87C-EB09-4739-89E5-47CB02BFF578}"/>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409B7B06-4903-437D-B6A6-1067E3550FD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D43E49B6-EB60-48C5-B323-FEA5794367E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60496741-CE9E-4419-9897-155DD3427020}"/>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9DCF1EF1-77BA-4BE1-B875-E1B439A08474}"/>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885F54D7-6F24-454D-9A9D-F44F5653B6D6}"/>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36A6BF21-CBEC-419F-9C00-DAA92DD43DE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750E54DA-1CB9-4388-AF19-968FE3FB26CB}"/>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1773C108-FE36-4D5C-BEE7-11F21EE5A08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DACEF263-F6DB-4D14-A65D-64089AF194FD}"/>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2820B99B-3B26-4427-8B08-725EC2DF16C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60D478B7-D1C5-43C3-9982-2AF96F9BF503}"/>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44310CC4-A017-4450-8BE1-67F760AE1C5B}"/>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83341191-709D-4D34-82BA-B55DC986561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7053D398-0CD3-4E03-AADB-2D57267A1F7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B08189DC-A4A1-4835-B2F4-838FFE032B12}"/>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FB449122-A8B9-40D8-B0D7-728DFD2CD30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83820</xdr:colOff>
      <xdr:row>18</xdr:row>
      <xdr:rowOff>342900</xdr:rowOff>
    </xdr:from>
    <xdr:to>
      <xdr:col>5</xdr:col>
      <xdr:colOff>441960</xdr:colOff>
      <xdr:row>18</xdr:row>
      <xdr:rowOff>342900</xdr:rowOff>
    </xdr:to>
    <xdr:sp macro="" textlink="">
      <xdr:nvSpPr>
        <xdr:cNvPr id="2" name="Line 1">
          <a:extLst>
            <a:ext uri="{FF2B5EF4-FFF2-40B4-BE49-F238E27FC236}">
              <a16:creationId xmlns:a16="http://schemas.microsoft.com/office/drawing/2014/main" id="{CA622504-3882-44F9-B35B-CE417B3F4A0A}"/>
            </a:ext>
          </a:extLst>
        </xdr:cNvPr>
        <xdr:cNvSpPr>
          <a:spLocks noChangeShapeType="1"/>
        </xdr:cNvSpPr>
      </xdr:nvSpPr>
      <xdr:spPr bwMode="auto">
        <a:xfrm>
          <a:off x="5332095" y="7724775"/>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24</xdr:row>
      <xdr:rowOff>434340</xdr:rowOff>
    </xdr:from>
    <xdr:to>
      <xdr:col>5</xdr:col>
      <xdr:colOff>441960</xdr:colOff>
      <xdr:row>24</xdr:row>
      <xdr:rowOff>434340</xdr:rowOff>
    </xdr:to>
    <xdr:sp macro="" textlink="">
      <xdr:nvSpPr>
        <xdr:cNvPr id="3" name="Line 2">
          <a:extLst>
            <a:ext uri="{FF2B5EF4-FFF2-40B4-BE49-F238E27FC236}">
              <a16:creationId xmlns:a16="http://schemas.microsoft.com/office/drawing/2014/main" id="{93F3A61D-7645-435B-A194-E5B94DAF940F}"/>
            </a:ext>
          </a:extLst>
        </xdr:cNvPr>
        <xdr:cNvSpPr>
          <a:spLocks noChangeShapeType="1"/>
        </xdr:cNvSpPr>
      </xdr:nvSpPr>
      <xdr:spPr bwMode="auto">
        <a:xfrm>
          <a:off x="5332095" y="9835515"/>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12</xdr:row>
      <xdr:rowOff>312420</xdr:rowOff>
    </xdr:from>
    <xdr:to>
      <xdr:col>5</xdr:col>
      <xdr:colOff>434340</xdr:colOff>
      <xdr:row>12</xdr:row>
      <xdr:rowOff>312420</xdr:rowOff>
    </xdr:to>
    <xdr:sp macro="" textlink="">
      <xdr:nvSpPr>
        <xdr:cNvPr id="4" name="Line 1">
          <a:extLst>
            <a:ext uri="{FF2B5EF4-FFF2-40B4-BE49-F238E27FC236}">
              <a16:creationId xmlns:a16="http://schemas.microsoft.com/office/drawing/2014/main" id="{14D442E7-1E7D-473E-9AA8-8E27500B5C61}"/>
            </a:ext>
          </a:extLst>
        </xdr:cNvPr>
        <xdr:cNvSpPr>
          <a:spLocks noChangeShapeType="1"/>
        </xdr:cNvSpPr>
      </xdr:nvSpPr>
      <xdr:spPr bwMode="auto">
        <a:xfrm>
          <a:off x="5324475" y="5674995"/>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80010</xdr:colOff>
      <xdr:row>32</xdr:row>
      <xdr:rowOff>0</xdr:rowOff>
    </xdr:from>
    <xdr:to>
      <xdr:col>6</xdr:col>
      <xdr:colOff>715907</xdr:colOff>
      <xdr:row>32</xdr:row>
      <xdr:rowOff>142875</xdr:rowOff>
    </xdr:to>
    <xdr:sp macro="" textlink="">
      <xdr:nvSpPr>
        <xdr:cNvPr id="2" name="四角形 1">
          <a:extLst>
            <a:ext uri="{FF2B5EF4-FFF2-40B4-BE49-F238E27FC236}">
              <a16:creationId xmlns:a16="http://schemas.microsoft.com/office/drawing/2014/main" id="{7CD6CCFD-B7AF-46D5-9FBF-8915252B4CF4}"/>
            </a:ext>
          </a:extLst>
        </xdr:cNvPr>
        <xdr:cNvSpPr>
          <a:spLocks noChangeArrowheads="1"/>
        </xdr:cNvSpPr>
      </xdr:nvSpPr>
      <xdr:spPr bwMode="auto">
        <a:xfrm>
          <a:off x="5833110" y="8553450"/>
          <a:ext cx="635897"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Ｐゴシック"/>
              <a:ea typeface="ＭＳ Ｐゴシック"/>
            </a:rPr>
            <a:t>3年以上の者</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A048DB2F-DA80-4779-A1A8-444B0AA4A309}"/>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D643A6E6-D327-4DA9-BA79-F651105DBD26}"/>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7A823B38-D552-4599-8328-5B161187451C}"/>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55CF71DD-BAAB-4E30-A32F-2EC11A34529C}"/>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D9BCC35F-C521-4130-B78B-0DA84C76E020}"/>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4</xdr:col>
      <xdr:colOff>933311</xdr:colOff>
      <xdr:row>7</xdr:row>
      <xdr:rowOff>14290</xdr:rowOff>
    </xdr:to>
    <xdr:sp macro="" textlink="">
      <xdr:nvSpPr>
        <xdr:cNvPr id="3" name="正方形/長方形 2">
          <a:extLst>
            <a:ext uri="{FF2B5EF4-FFF2-40B4-BE49-F238E27FC236}">
              <a16:creationId xmlns:a16="http://schemas.microsoft.com/office/drawing/2014/main" id="{E4B084D7-1C14-4F72-9F31-A689F361A4D8}"/>
            </a:ext>
          </a:extLst>
        </xdr:cNvPr>
        <xdr:cNvSpPr/>
      </xdr:nvSpPr>
      <xdr:spPr>
        <a:xfrm>
          <a:off x="2414588" y="490538"/>
          <a:ext cx="1804848"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4" name="直線矢印コネクタ 4">
          <a:extLst>
            <a:ext uri="{FF2B5EF4-FFF2-40B4-BE49-F238E27FC236}">
              <a16:creationId xmlns:a16="http://schemas.microsoft.com/office/drawing/2014/main" id="{88DA9922-3092-46EB-8DB5-D4A7FB76D1F4}"/>
            </a:ext>
          </a:extLst>
        </xdr:cNvPr>
        <xdr:cNvCxnSpPr>
          <a:cxnSpLocks noChangeShapeType="1"/>
        </xdr:cNvCxnSpPr>
      </xdr:nvCxnSpPr>
      <xdr:spPr bwMode="auto">
        <a:xfrm>
          <a:off x="4200525" y="2305050"/>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5" name="円/楕円 61">
          <a:extLst>
            <a:ext uri="{FF2B5EF4-FFF2-40B4-BE49-F238E27FC236}">
              <a16:creationId xmlns:a16="http://schemas.microsoft.com/office/drawing/2014/main" id="{58018525-835B-443F-8125-2992E35E427E}"/>
            </a:ext>
          </a:extLst>
        </xdr:cNvPr>
        <xdr:cNvSpPr>
          <a:spLocks noChangeArrowheads="1"/>
        </xdr:cNvSpPr>
      </xdr:nvSpPr>
      <xdr:spPr bwMode="auto">
        <a:xfrm>
          <a:off x="4457700" y="3533775"/>
          <a:ext cx="73342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4</xdr:row>
      <xdr:rowOff>321469</xdr:rowOff>
    </xdr:from>
    <xdr:to>
      <xdr:col>10</xdr:col>
      <xdr:colOff>89787</xdr:colOff>
      <xdr:row>6</xdr:row>
      <xdr:rowOff>350044</xdr:rowOff>
    </xdr:to>
    <xdr:sp macro="" textlink="">
      <xdr:nvSpPr>
        <xdr:cNvPr id="6" name="正方形/長方形 5">
          <a:extLst>
            <a:ext uri="{FF2B5EF4-FFF2-40B4-BE49-F238E27FC236}">
              <a16:creationId xmlns:a16="http://schemas.microsoft.com/office/drawing/2014/main" id="{B4B3B604-6BEE-45EF-895F-C5EA5945F170}"/>
            </a:ext>
          </a:extLst>
        </xdr:cNvPr>
        <xdr:cNvSpPr/>
      </xdr:nvSpPr>
      <xdr:spPr>
        <a:xfrm>
          <a:off x="7058025" y="1502569"/>
          <a:ext cx="2518662"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6</xdr:row>
      <xdr:rowOff>352425</xdr:rowOff>
    </xdr:from>
    <xdr:to>
      <xdr:col>8</xdr:col>
      <xdr:colOff>895350</xdr:colOff>
      <xdr:row>8</xdr:row>
      <xdr:rowOff>333375</xdr:rowOff>
    </xdr:to>
    <xdr:cxnSp macro="">
      <xdr:nvCxnSpPr>
        <xdr:cNvPr id="7" name="直線矢印コネクタ 9">
          <a:extLst>
            <a:ext uri="{FF2B5EF4-FFF2-40B4-BE49-F238E27FC236}">
              <a16:creationId xmlns:a16="http://schemas.microsoft.com/office/drawing/2014/main" id="{93B055CD-16C7-4208-AACC-F8E1AC5F97B3}"/>
            </a:ext>
          </a:extLst>
        </xdr:cNvPr>
        <xdr:cNvCxnSpPr>
          <a:cxnSpLocks noChangeShapeType="1"/>
          <a:stCxn id="6" idx="2"/>
        </xdr:cNvCxnSpPr>
      </xdr:nvCxnSpPr>
      <xdr:spPr bwMode="auto">
        <a:xfrm flipH="1">
          <a:off x="8086725" y="229552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8" name="円/楕円 73">
          <a:extLst>
            <a:ext uri="{FF2B5EF4-FFF2-40B4-BE49-F238E27FC236}">
              <a16:creationId xmlns:a16="http://schemas.microsoft.com/office/drawing/2014/main" id="{D7810CB3-3BA5-4A93-B55A-56DFB8876F3B}"/>
            </a:ext>
          </a:extLst>
        </xdr:cNvPr>
        <xdr:cNvSpPr>
          <a:spLocks noChangeArrowheads="1"/>
        </xdr:cNvSpPr>
      </xdr:nvSpPr>
      <xdr:spPr bwMode="auto">
        <a:xfrm>
          <a:off x="5324475" y="300037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154781</xdr:rowOff>
    </xdr:from>
    <xdr:to>
      <xdr:col>2</xdr:col>
      <xdr:colOff>1154907</xdr:colOff>
      <xdr:row>17</xdr:row>
      <xdr:rowOff>1</xdr:rowOff>
    </xdr:to>
    <xdr:sp macro="" textlink="">
      <xdr:nvSpPr>
        <xdr:cNvPr id="9" name="正方形/長方形 8">
          <a:extLst>
            <a:ext uri="{FF2B5EF4-FFF2-40B4-BE49-F238E27FC236}">
              <a16:creationId xmlns:a16="http://schemas.microsoft.com/office/drawing/2014/main" id="{2C00FB1A-54B6-4B01-A6A6-63DA52EFEE76}"/>
            </a:ext>
          </a:extLst>
        </xdr:cNvPr>
        <xdr:cNvSpPr/>
      </xdr:nvSpPr>
      <xdr:spPr>
        <a:xfrm>
          <a:off x="119063" y="2859881"/>
          <a:ext cx="1912144" cy="313134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10" name="円/楕円 70">
          <a:extLst>
            <a:ext uri="{FF2B5EF4-FFF2-40B4-BE49-F238E27FC236}">
              <a16:creationId xmlns:a16="http://schemas.microsoft.com/office/drawing/2014/main" id="{E004C3A5-E607-4E95-A329-F0241E3063F8}"/>
            </a:ext>
          </a:extLst>
        </xdr:cNvPr>
        <xdr:cNvSpPr>
          <a:spLocks noChangeArrowheads="1"/>
        </xdr:cNvSpPr>
      </xdr:nvSpPr>
      <xdr:spPr bwMode="auto">
        <a:xfrm>
          <a:off x="10601325" y="3524250"/>
          <a:ext cx="828675" cy="1704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16</xdr:row>
      <xdr:rowOff>38100</xdr:rowOff>
    </xdr:from>
    <xdr:to>
      <xdr:col>8</xdr:col>
      <xdr:colOff>657225</xdr:colOff>
      <xdr:row>20</xdr:row>
      <xdr:rowOff>371475</xdr:rowOff>
    </xdr:to>
    <xdr:sp macro="" textlink="">
      <xdr:nvSpPr>
        <xdr:cNvPr id="11" name="円/楕円 66">
          <a:extLst>
            <a:ext uri="{FF2B5EF4-FFF2-40B4-BE49-F238E27FC236}">
              <a16:creationId xmlns:a16="http://schemas.microsoft.com/office/drawing/2014/main" id="{8F8611A3-A370-4D62-A591-2A34CA7D62CB}"/>
            </a:ext>
          </a:extLst>
        </xdr:cNvPr>
        <xdr:cNvSpPr>
          <a:spLocks noChangeArrowheads="1"/>
        </xdr:cNvSpPr>
      </xdr:nvSpPr>
      <xdr:spPr bwMode="auto">
        <a:xfrm>
          <a:off x="6762750" y="564832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22</xdr:row>
      <xdr:rowOff>54907</xdr:rowOff>
    </xdr:to>
    <xdr:sp macro="" textlink="">
      <xdr:nvSpPr>
        <xdr:cNvPr id="12" name="正方形/長方形 11">
          <a:extLst>
            <a:ext uri="{FF2B5EF4-FFF2-40B4-BE49-F238E27FC236}">
              <a16:creationId xmlns:a16="http://schemas.microsoft.com/office/drawing/2014/main" id="{B503787F-1282-41B3-8C1B-6F297ED78F53}"/>
            </a:ext>
          </a:extLst>
        </xdr:cNvPr>
        <xdr:cNvSpPr/>
      </xdr:nvSpPr>
      <xdr:spPr>
        <a:xfrm>
          <a:off x="4767263" y="751522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a:extLst>
            <a:ext uri="{FF2B5EF4-FFF2-40B4-BE49-F238E27FC236}">
              <a16:creationId xmlns:a16="http://schemas.microsoft.com/office/drawing/2014/main" id="{14E06307-49C1-4DB2-8D61-B4D89C55DE3D}"/>
            </a:ext>
          </a:extLst>
        </xdr:cNvPr>
        <xdr:cNvCxnSpPr>
          <a:cxnSpLocks noChangeShapeType="1"/>
        </xdr:cNvCxnSpPr>
      </xdr:nvCxnSpPr>
      <xdr:spPr bwMode="auto">
        <a:xfrm flipV="1">
          <a:off x="5953125" y="667702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14" name="直線矢印コネクタ 31">
          <a:extLst>
            <a:ext uri="{FF2B5EF4-FFF2-40B4-BE49-F238E27FC236}">
              <a16:creationId xmlns:a16="http://schemas.microsoft.com/office/drawing/2014/main" id="{10318E78-83A7-44D6-9366-CBFF1AD1D84B}"/>
            </a:ext>
          </a:extLst>
        </xdr:cNvPr>
        <xdr:cNvCxnSpPr>
          <a:cxnSpLocks noChangeShapeType="1"/>
        </xdr:cNvCxnSpPr>
      </xdr:nvCxnSpPr>
      <xdr:spPr bwMode="auto">
        <a:xfrm flipV="1">
          <a:off x="2019300" y="4991100"/>
          <a:ext cx="671512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13</xdr:row>
      <xdr:rowOff>47625</xdr:rowOff>
    </xdr:from>
    <xdr:to>
      <xdr:col>9</xdr:col>
      <xdr:colOff>742950</xdr:colOff>
      <xdr:row>14</xdr:row>
      <xdr:rowOff>352425</xdr:rowOff>
    </xdr:to>
    <xdr:sp macro="" textlink="">
      <xdr:nvSpPr>
        <xdr:cNvPr id="15" name="円/楕円 64">
          <a:extLst>
            <a:ext uri="{FF2B5EF4-FFF2-40B4-BE49-F238E27FC236}">
              <a16:creationId xmlns:a16="http://schemas.microsoft.com/office/drawing/2014/main" id="{D907CE4F-6A99-4C89-BE53-1ADA38FE7CE0}"/>
            </a:ext>
          </a:extLst>
        </xdr:cNvPr>
        <xdr:cNvSpPr>
          <a:spLocks noChangeArrowheads="1"/>
        </xdr:cNvSpPr>
      </xdr:nvSpPr>
      <xdr:spPr bwMode="auto">
        <a:xfrm>
          <a:off x="8782050" y="4572000"/>
          <a:ext cx="409575" cy="6572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a:extLst>
            <a:ext uri="{FF2B5EF4-FFF2-40B4-BE49-F238E27FC236}">
              <a16:creationId xmlns:a16="http://schemas.microsoft.com/office/drawing/2014/main" id="{76AD3E3C-B3CB-416E-A3D6-D28A1C7932C3}"/>
            </a:ext>
          </a:extLst>
        </xdr:cNvPr>
        <xdr:cNvSpPr>
          <a:spLocks noChangeArrowheads="1"/>
        </xdr:cNvSpPr>
      </xdr:nvSpPr>
      <xdr:spPr bwMode="auto">
        <a:xfrm>
          <a:off x="5543550" y="3524250"/>
          <a:ext cx="4791075" cy="20383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16</xdr:row>
      <xdr:rowOff>154781</xdr:rowOff>
    </xdr:from>
    <xdr:to>
      <xdr:col>6</xdr:col>
      <xdr:colOff>697006</xdr:colOff>
      <xdr:row>19</xdr:row>
      <xdr:rowOff>288131</xdr:rowOff>
    </xdr:to>
    <xdr:sp macro="" textlink="">
      <xdr:nvSpPr>
        <xdr:cNvPr id="17" name="正方形/長方形 16">
          <a:extLst>
            <a:ext uri="{FF2B5EF4-FFF2-40B4-BE49-F238E27FC236}">
              <a16:creationId xmlns:a16="http://schemas.microsoft.com/office/drawing/2014/main" id="{93E030FC-BA33-4044-B608-AB207A24FAC0}"/>
            </a:ext>
          </a:extLst>
        </xdr:cNvPr>
        <xdr:cNvSpPr/>
      </xdr:nvSpPr>
      <xdr:spPr>
        <a:xfrm>
          <a:off x="3536156" y="5765006"/>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18" name="直線矢印コネクタ 38">
          <a:extLst>
            <a:ext uri="{FF2B5EF4-FFF2-40B4-BE49-F238E27FC236}">
              <a16:creationId xmlns:a16="http://schemas.microsoft.com/office/drawing/2014/main" id="{A8810EA9-220D-4335-BCE6-375B9916893D}"/>
            </a:ext>
          </a:extLst>
        </xdr:cNvPr>
        <xdr:cNvCxnSpPr>
          <a:cxnSpLocks noChangeShapeType="1"/>
        </xdr:cNvCxnSpPr>
      </xdr:nvCxnSpPr>
      <xdr:spPr bwMode="auto">
        <a:xfrm flipV="1">
          <a:off x="6076950" y="561975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19" name="円/楕円 61">
          <a:extLst>
            <a:ext uri="{FF2B5EF4-FFF2-40B4-BE49-F238E27FC236}">
              <a16:creationId xmlns:a16="http://schemas.microsoft.com/office/drawing/2014/main" id="{6EAD6EB1-1F44-493D-A49C-69BACD234D1B}"/>
            </a:ext>
          </a:extLst>
        </xdr:cNvPr>
        <xdr:cNvSpPr>
          <a:spLocks noChangeArrowheads="1"/>
        </xdr:cNvSpPr>
      </xdr:nvSpPr>
      <xdr:spPr bwMode="auto">
        <a:xfrm>
          <a:off x="9525000" y="14582775"/>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43</xdr:row>
      <xdr:rowOff>23812</xdr:rowOff>
    </xdr:from>
    <xdr:to>
      <xdr:col>8</xdr:col>
      <xdr:colOff>842962</xdr:colOff>
      <xdr:row>44</xdr:row>
      <xdr:rowOff>22692</xdr:rowOff>
    </xdr:to>
    <xdr:sp macro="" textlink="">
      <xdr:nvSpPr>
        <xdr:cNvPr id="20" name="正方形/長方形 19">
          <a:extLst>
            <a:ext uri="{FF2B5EF4-FFF2-40B4-BE49-F238E27FC236}">
              <a16:creationId xmlns:a16="http://schemas.microsoft.com/office/drawing/2014/main" id="{9B746695-3D2D-40E0-B180-A4367B7FFCB4}"/>
            </a:ext>
          </a:extLst>
        </xdr:cNvPr>
        <xdr:cNvSpPr/>
      </xdr:nvSpPr>
      <xdr:spPr>
        <a:xfrm>
          <a:off x="6581776" y="15768637"/>
          <a:ext cx="16811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21" name="直線矢印コネクタ 46">
          <a:extLst>
            <a:ext uri="{FF2B5EF4-FFF2-40B4-BE49-F238E27FC236}">
              <a16:creationId xmlns:a16="http://schemas.microsoft.com/office/drawing/2014/main" id="{EE182A10-3609-4158-B2FD-2BA3D3CE74A1}"/>
            </a:ext>
          </a:extLst>
        </xdr:cNvPr>
        <xdr:cNvCxnSpPr>
          <a:cxnSpLocks noChangeShapeType="1"/>
        </xdr:cNvCxnSpPr>
      </xdr:nvCxnSpPr>
      <xdr:spPr bwMode="auto">
        <a:xfrm flipV="1">
          <a:off x="8315325" y="15401925"/>
          <a:ext cx="118110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22" name="円/楕円 61">
          <a:extLst>
            <a:ext uri="{FF2B5EF4-FFF2-40B4-BE49-F238E27FC236}">
              <a16:creationId xmlns:a16="http://schemas.microsoft.com/office/drawing/2014/main" id="{DA4621C6-2A56-45E0-BAE9-C37F839DB2FF}"/>
            </a:ext>
          </a:extLst>
        </xdr:cNvPr>
        <xdr:cNvSpPr>
          <a:spLocks noChangeArrowheads="1"/>
        </xdr:cNvSpPr>
      </xdr:nvSpPr>
      <xdr:spPr bwMode="auto">
        <a:xfrm>
          <a:off x="5372100" y="14611350"/>
          <a:ext cx="9906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44</xdr:row>
      <xdr:rowOff>0</xdr:rowOff>
    </xdr:to>
    <xdr:sp macro="" textlink="">
      <xdr:nvSpPr>
        <xdr:cNvPr id="23" name="正方形/長方形 22">
          <a:extLst>
            <a:ext uri="{FF2B5EF4-FFF2-40B4-BE49-F238E27FC236}">
              <a16:creationId xmlns:a16="http://schemas.microsoft.com/office/drawing/2014/main" id="{2709A66C-1A02-4CB4-B833-938190266366}"/>
            </a:ext>
          </a:extLst>
        </xdr:cNvPr>
        <xdr:cNvSpPr/>
      </xdr:nvSpPr>
      <xdr:spPr>
        <a:xfrm>
          <a:off x="3607594" y="15756731"/>
          <a:ext cx="1888331"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24" name="直線矢印コネクタ 52">
          <a:extLst>
            <a:ext uri="{FF2B5EF4-FFF2-40B4-BE49-F238E27FC236}">
              <a16:creationId xmlns:a16="http://schemas.microsoft.com/office/drawing/2014/main" id="{5D80A77C-BCCC-439D-B87F-BD03B99D61D6}"/>
            </a:ext>
          </a:extLst>
        </xdr:cNvPr>
        <xdr:cNvCxnSpPr>
          <a:cxnSpLocks noChangeShapeType="1"/>
        </xdr:cNvCxnSpPr>
      </xdr:nvCxnSpPr>
      <xdr:spPr bwMode="auto">
        <a:xfrm flipV="1">
          <a:off x="5495925" y="1574482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25" name="円/楕円 61">
          <a:extLst>
            <a:ext uri="{FF2B5EF4-FFF2-40B4-BE49-F238E27FC236}">
              <a16:creationId xmlns:a16="http://schemas.microsoft.com/office/drawing/2014/main" id="{3ADE4012-5CA9-4D18-B880-0E479E1F1D0B}"/>
            </a:ext>
          </a:extLst>
        </xdr:cNvPr>
        <xdr:cNvSpPr>
          <a:spLocks noChangeArrowheads="1"/>
        </xdr:cNvSpPr>
      </xdr:nvSpPr>
      <xdr:spPr bwMode="auto">
        <a:xfrm>
          <a:off x="6877050" y="16163925"/>
          <a:ext cx="10001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1000125</xdr:colOff>
      <xdr:row>45</xdr:row>
      <xdr:rowOff>190500</xdr:rowOff>
    </xdr:to>
    <xdr:cxnSp macro="">
      <xdr:nvCxnSpPr>
        <xdr:cNvPr id="26" name="直線矢印コネクタ 60">
          <a:extLst>
            <a:ext uri="{FF2B5EF4-FFF2-40B4-BE49-F238E27FC236}">
              <a16:creationId xmlns:a16="http://schemas.microsoft.com/office/drawing/2014/main" id="{41A148C7-BE47-4677-BF73-69C6C50242FF}"/>
            </a:ext>
          </a:extLst>
        </xdr:cNvPr>
        <xdr:cNvCxnSpPr>
          <a:cxnSpLocks noChangeShapeType="1"/>
          <a:endCxn id="25" idx="6"/>
        </xdr:cNvCxnSpPr>
      </xdr:nvCxnSpPr>
      <xdr:spPr bwMode="auto">
        <a:xfrm flipH="1" flipV="1">
          <a:off x="7877175" y="16516350"/>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44</xdr:row>
      <xdr:rowOff>440531</xdr:rowOff>
    </xdr:from>
    <xdr:to>
      <xdr:col>10</xdr:col>
      <xdr:colOff>640555</xdr:colOff>
      <xdr:row>45</xdr:row>
      <xdr:rowOff>439410</xdr:rowOff>
    </xdr:to>
    <xdr:sp macro="" textlink="">
      <xdr:nvSpPr>
        <xdr:cNvPr id="27" name="正方形/長方形 26">
          <a:extLst>
            <a:ext uri="{FF2B5EF4-FFF2-40B4-BE49-F238E27FC236}">
              <a16:creationId xmlns:a16="http://schemas.microsoft.com/office/drawing/2014/main" id="{4293DC6F-64D2-4FA8-A969-197237FFA063}"/>
            </a:ext>
          </a:extLst>
        </xdr:cNvPr>
        <xdr:cNvSpPr/>
      </xdr:nvSpPr>
      <xdr:spPr>
        <a:xfrm>
          <a:off x="8448675" y="16509206"/>
          <a:ext cx="1678780"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17</xdr:row>
      <xdr:rowOff>11906</xdr:rowOff>
    </xdr:from>
    <xdr:to>
      <xdr:col>11</xdr:col>
      <xdr:colOff>354805</xdr:colOff>
      <xdr:row>18</xdr:row>
      <xdr:rowOff>82223</xdr:rowOff>
    </xdr:to>
    <xdr:sp macro="" textlink="">
      <xdr:nvSpPr>
        <xdr:cNvPr id="28" name="正方形/長方形 27">
          <a:extLst>
            <a:ext uri="{FF2B5EF4-FFF2-40B4-BE49-F238E27FC236}">
              <a16:creationId xmlns:a16="http://schemas.microsoft.com/office/drawing/2014/main" id="{440DF5AC-9727-4857-B744-E61466D96ACF}"/>
            </a:ext>
          </a:extLst>
        </xdr:cNvPr>
        <xdr:cNvSpPr/>
      </xdr:nvSpPr>
      <xdr:spPr>
        <a:xfrm>
          <a:off x="9186863" y="6003131"/>
          <a:ext cx="1683542"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29" name="直線矢印コネクタ 46">
          <a:extLst>
            <a:ext uri="{FF2B5EF4-FFF2-40B4-BE49-F238E27FC236}">
              <a16:creationId xmlns:a16="http://schemas.microsoft.com/office/drawing/2014/main" id="{85DDE88C-9335-4F41-8C8C-EBC0AE18B981}"/>
            </a:ext>
          </a:extLst>
        </xdr:cNvPr>
        <xdr:cNvCxnSpPr>
          <a:cxnSpLocks noChangeShapeType="1"/>
        </xdr:cNvCxnSpPr>
      </xdr:nvCxnSpPr>
      <xdr:spPr bwMode="auto">
        <a:xfrm flipV="1">
          <a:off x="9734550" y="5229225"/>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24242A0F-CF92-40AF-A838-8D4C3AB3B531}"/>
            </a:ext>
          </a:extLst>
        </xdr:cNvPr>
        <xdr:cNvSpPr/>
      </xdr:nvSpPr>
      <xdr:spPr>
        <a:xfrm rot="5400000">
          <a:off x="4555901" y="706151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5AD95AF8-08D2-4D9E-A260-394DC8BF47C4}"/>
            </a:ext>
          </a:extLst>
        </xdr:cNvPr>
        <xdr:cNvSpPr/>
      </xdr:nvSpPr>
      <xdr:spPr>
        <a:xfrm>
          <a:off x="3816440" y="7236316"/>
          <a:ext cx="1490327"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4B2A0E94-2770-4B75-991D-7E31C00DED77}"/>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6F43AD23-1281-4428-A670-E1E0A74DE67F}"/>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20BC6F6E-3C50-4151-8BED-577B67698284}"/>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64AE0325-821B-4728-BFF7-6D8D0E78DCF1}"/>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08D8B053-DB23-466B-96C1-12A98BAA903E}"/>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D63A09E5-E651-4B6D-8EA2-B656D80B4EB4}"/>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81847684-4F64-443F-9D57-E6D2BC1D2A10}"/>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56425AE5-6552-49C3-95A0-66089B6395B4}"/>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A7B39481-504B-4DF1-A290-86C6A2124C0B}"/>
            </a:ext>
          </a:extLst>
        </xdr:cNvPr>
        <xdr:cNvSpPr/>
      </xdr:nvSpPr>
      <xdr:spPr>
        <a:xfrm>
          <a:off x="19526250" y="1273174"/>
          <a:ext cx="4978400" cy="1184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016133\AppData\Local\Temp\Tempc81d878f-d9c2-4b43-90e9-5772cb8cf87a_001269464%20(2).zip\060412&#25351;&#23450;&#30003;&#35531;&#38306;&#36899;&#27096;&#24335;&#65288;060628&#36861;&#21152;&#65289;\05_&#21442;&#32771;&#36039;&#26009;&#65300;&#65288;&#21220;&#21209;&#20307;&#21046;&#19968;&#35239;&#34920;&#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016133\AppData\Local\Temp\Tempfd1fb1db-9d2e-4d53-a542-6d63c17b7771_001269464%20(2).zip\060412&#25351;&#23450;&#30003;&#35531;&#38306;&#36899;&#27096;&#24335;&#65288;060628&#36861;&#21152;&#65289;\05_&#21442;&#32771;&#36039;&#26009;&#65300;&#65288;&#21220;&#21209;&#20307;&#21046;&#19968;&#35239;&#3492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機能訓練）"/>
      <sheetName val="勤務形態一覧表（生活訓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row>
        <row r="12">
          <cell r="A12" t="str">
            <v>共同生活援助・介護サービス包括型</v>
          </cell>
          <cell r="B12" t="str">
            <v>管理者</v>
          </cell>
          <cell r="C12" t="str">
            <v>サービス管理責任者</v>
          </cell>
          <cell r="D12" t="str">
            <v>世話人</v>
          </cell>
          <cell r="E12" t="str">
            <v>生活支援員</v>
          </cell>
          <cell r="F12" t="str">
            <v>その他職員</v>
          </cell>
        </row>
        <row r="13">
          <cell r="A13" t="str">
            <v>共同生活援助・外部サービス利用型</v>
          </cell>
          <cell r="B13" t="str">
            <v>管理者</v>
          </cell>
          <cell r="C13" t="str">
            <v>サービス管理責任者</v>
          </cell>
          <cell r="D13" t="str">
            <v>世話人</v>
          </cell>
          <cell r="E13" t="str">
            <v>その他職員</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t="str">
            <v>その他職員</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cell r="F17" t="str">
            <v>その他職員</v>
          </cell>
        </row>
        <row r="18">
          <cell r="A18" t="str">
            <v>就労移行支援</v>
          </cell>
          <cell r="B18" t="str">
            <v>管理者</v>
          </cell>
          <cell r="C18" t="str">
            <v>サービス管理責任者</v>
          </cell>
          <cell r="D18" t="str">
            <v>就労支援員</v>
          </cell>
          <cell r="E18" t="str">
            <v>職業指導員</v>
          </cell>
          <cell r="F18" t="str">
            <v>生活支援員</v>
          </cell>
        </row>
        <row r="19">
          <cell r="A19" t="str">
            <v>認定指定就労移行支援</v>
          </cell>
          <cell r="B19" t="str">
            <v>管理者</v>
          </cell>
          <cell r="C19" t="str">
            <v>サービス管理責任者</v>
          </cell>
          <cell r="D19" t="str">
            <v>職業指導員</v>
          </cell>
          <cell r="E19" t="str">
            <v>生活支援員</v>
          </cell>
        </row>
        <row r="20">
          <cell r="A20" t="str">
            <v>就労継続支援Ａ型・Ｂ型</v>
          </cell>
          <cell r="B20" t="str">
            <v>管理者</v>
          </cell>
          <cell r="C20" t="str">
            <v>サービス管理責任者</v>
          </cell>
          <cell r="D20" t="str">
            <v>職業指導員</v>
          </cell>
          <cell r="E20" t="str">
            <v>生活支援員</v>
          </cell>
          <cell r="F20" t="str">
            <v>その他職員</v>
          </cell>
        </row>
        <row r="21">
          <cell r="A21" t="str">
            <v>一般相談支援事業</v>
          </cell>
          <cell r="B21" t="str">
            <v>管理者</v>
          </cell>
          <cell r="C21" t="str">
            <v>従業者</v>
          </cell>
        </row>
        <row r="22">
          <cell r="A22" t="str">
            <v>就労定着支援</v>
          </cell>
          <cell r="B22" t="str">
            <v>管理者</v>
          </cell>
          <cell r="C22" t="str">
            <v>サービス管理責任者</v>
          </cell>
          <cell r="D22" t="str">
            <v>就労定着支援員</v>
          </cell>
        </row>
        <row r="23">
          <cell r="A23" t="str">
            <v>自立生活援助</v>
          </cell>
          <cell r="B23" t="str">
            <v>管理者</v>
          </cell>
          <cell r="C23" t="str">
            <v>サービス管理責任者</v>
          </cell>
          <cell r="D23" t="str">
            <v>地域生活支援員</v>
          </cell>
        </row>
        <row r="24">
          <cell r="A24" t="str">
            <v>特定相談支援・障害児相談支援</v>
          </cell>
          <cell r="B24" t="str">
            <v>管理者</v>
          </cell>
          <cell r="C24" t="str">
            <v>相談支援専門員</v>
          </cell>
          <cell r="D24" t="str">
            <v>相談支援員</v>
          </cell>
        </row>
        <row r="25">
          <cell r="A25" t="str">
            <v>児童発達支援・放課後等デイサービス</v>
          </cell>
          <cell r="B25" t="str">
            <v>管理者</v>
          </cell>
          <cell r="C25" t="str">
            <v>児童発達支援管理責任者</v>
          </cell>
          <cell r="D25" t="str">
            <v>児童指導員</v>
          </cell>
          <cell r="E25" t="str">
            <v>保育士</v>
          </cell>
          <cell r="F25" t="str">
            <v>機能訓練担当職員</v>
          </cell>
          <cell r="G25" t="str">
            <v>看護職員</v>
          </cell>
          <cell r="H25" t="str">
            <v>その他職員</v>
          </cell>
        </row>
        <row r="26">
          <cell r="A26" t="str">
            <v>児童発達支援・主として重症心身障害児を対象とする場合</v>
          </cell>
          <cell r="B26" t="str">
            <v>管理者</v>
          </cell>
          <cell r="C26" t="str">
            <v>児童発達支援管理責任者</v>
          </cell>
          <cell r="D26" t="str">
            <v>嘱託医</v>
          </cell>
          <cell r="E26" t="str">
            <v>看護職員</v>
          </cell>
          <cell r="F26" t="str">
            <v>児童指導員</v>
          </cell>
          <cell r="G26" t="str">
            <v>保育士</v>
          </cell>
          <cell r="H26" t="str">
            <v>機能訓練担当職員</v>
          </cell>
          <cell r="I26" t="str">
            <v>その他職員</v>
          </cell>
        </row>
        <row r="27">
          <cell r="A27" t="str">
            <v>児童発達支援・児童発達支援センターであるもの</v>
          </cell>
          <cell r="B27" t="str">
            <v>管理者</v>
          </cell>
          <cell r="C27" t="str">
            <v>児童発達支援管理責任者</v>
          </cell>
          <cell r="D27" t="str">
            <v>嘱託医</v>
          </cell>
          <cell r="E27" t="str">
            <v>児童指導員</v>
          </cell>
          <cell r="F27" t="str">
            <v>保育士</v>
          </cell>
          <cell r="G27" t="str">
            <v>栄養士</v>
          </cell>
          <cell r="H27" t="str">
            <v>調理員</v>
          </cell>
          <cell r="I27" t="str">
            <v>機能訓練担当職員</v>
          </cell>
          <cell r="J27" t="str">
            <v>看護職員</v>
          </cell>
        </row>
        <row r="28">
          <cell r="A28" t="str">
            <v>保育所等訪問支援</v>
          </cell>
          <cell r="B28" t="str">
            <v>管理者</v>
          </cell>
          <cell r="C28" t="str">
            <v>児童発達支援管理責任者</v>
          </cell>
          <cell r="D28" t="str">
            <v>訪問支援員</v>
          </cell>
        </row>
        <row r="29">
          <cell r="A29" t="str">
            <v>居宅訪問型児童発達支援</v>
          </cell>
          <cell r="B29" t="str">
            <v>管理者</v>
          </cell>
          <cell r="C29" t="str">
            <v>児童発達支援管理責任者</v>
          </cell>
          <cell r="D29" t="str">
            <v>訪問支援員</v>
          </cell>
        </row>
        <row r="30">
          <cell r="A30" t="str">
            <v>福祉型障害児入所施設</v>
          </cell>
          <cell r="B30" t="str">
            <v>管理者</v>
          </cell>
          <cell r="C30" t="str">
            <v>児童発達支援管理責任者</v>
          </cell>
          <cell r="D30" t="str">
            <v>医師</v>
          </cell>
          <cell r="E30" t="str">
            <v>看護職員</v>
          </cell>
          <cell r="F30" t="str">
            <v>児童指導員</v>
          </cell>
          <cell r="G30" t="str">
            <v>保育士</v>
          </cell>
          <cell r="H30" t="str">
            <v>栄養士</v>
          </cell>
          <cell r="I30" t="str">
            <v>調理員</v>
          </cell>
          <cell r="J30" t="str">
            <v>心理担当職員</v>
          </cell>
        </row>
        <row r="31">
          <cell r="A31" t="str">
            <v>医療型障害児入所施設</v>
          </cell>
          <cell r="B31" t="str">
            <v>児童発達支援管理責任者</v>
          </cell>
          <cell r="C31" t="str">
            <v>医師</v>
          </cell>
          <cell r="D31" t="str">
            <v>看護職員</v>
          </cell>
          <cell r="E31" t="str">
            <v>児童指導員</v>
          </cell>
          <cell r="F31" t="str">
            <v>保育士</v>
          </cell>
          <cell r="G31" t="str">
            <v>心理担当職員</v>
          </cell>
          <cell r="H31" t="str">
            <v>理学療法士又は作業療法士</v>
          </cell>
          <cell r="I31" t="str">
            <v>職業指導員</v>
          </cell>
          <cell r="J31" t="str">
            <v>その他職員</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機能訓練）"/>
      <sheetName val="勤務形態一覧表（生活訓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51B3D-DD0A-4E78-A40C-DC34FF645E99}">
  <sheetPr>
    <tabColor theme="5" tint="0.59999389629810485"/>
    <pageSetUpPr fitToPage="1"/>
  </sheetPr>
  <dimension ref="A1:X36"/>
  <sheetViews>
    <sheetView tabSelected="1" zoomScale="55" zoomScaleNormal="55" workbookViewId="0">
      <pane xSplit="2" ySplit="2" topLeftCell="C3" activePane="bottomRight" state="frozen"/>
      <selection pane="topRight"/>
      <selection pane="bottomLeft"/>
      <selection pane="bottomRight"/>
    </sheetView>
  </sheetViews>
  <sheetFormatPr defaultRowHeight="18.75"/>
  <cols>
    <col min="1" max="1" width="4.875" style="11" customWidth="1"/>
    <col min="2" max="2" width="46.125" customWidth="1"/>
    <col min="3" max="23" width="5.625" customWidth="1"/>
    <col min="24" max="24" width="5.625" style="1" customWidth="1"/>
  </cols>
  <sheetData>
    <row r="1" spans="1:24" ht="44.25" customHeight="1">
      <c r="A1" s="717"/>
      <c r="B1" s="718" t="s">
        <v>0</v>
      </c>
      <c r="C1" s="719"/>
      <c r="D1" s="719"/>
      <c r="E1" s="719"/>
      <c r="F1" s="719"/>
      <c r="G1" s="719"/>
      <c r="H1" s="719"/>
      <c r="I1" s="719"/>
      <c r="J1" s="719"/>
      <c r="K1" s="719"/>
      <c r="L1" s="719"/>
      <c r="M1" s="719"/>
      <c r="N1" s="719"/>
      <c r="O1" s="719"/>
      <c r="P1" s="719"/>
      <c r="Q1" s="719"/>
      <c r="R1" s="719"/>
      <c r="S1" s="719"/>
      <c r="T1" s="719"/>
      <c r="U1" s="719"/>
      <c r="V1" s="719"/>
      <c r="W1" s="719"/>
      <c r="X1" s="720"/>
    </row>
    <row r="2" spans="1:24" s="4" customFormat="1" ht="323.25" customHeight="1">
      <c r="A2" s="721" t="s">
        <v>1050</v>
      </c>
      <c r="B2" s="2"/>
      <c r="C2" s="3" t="s">
        <v>1</v>
      </c>
      <c r="D2" s="722" t="s">
        <v>2</v>
      </c>
      <c r="E2" s="3" t="s">
        <v>3</v>
      </c>
      <c r="F2" s="722" t="s">
        <v>4</v>
      </c>
      <c r="G2" s="3" t="s">
        <v>5</v>
      </c>
      <c r="H2" s="722" t="s">
        <v>6</v>
      </c>
      <c r="I2" s="3" t="s">
        <v>7</v>
      </c>
      <c r="J2" s="722" t="s">
        <v>8</v>
      </c>
      <c r="K2" s="3" t="s">
        <v>9</v>
      </c>
      <c r="L2" s="722" t="s">
        <v>10</v>
      </c>
      <c r="M2" s="3" t="s">
        <v>11</v>
      </c>
      <c r="N2" s="722" t="s">
        <v>12</v>
      </c>
      <c r="O2" s="3" t="s">
        <v>13</v>
      </c>
      <c r="P2" s="722" t="s">
        <v>14</v>
      </c>
      <c r="Q2" s="3" t="s">
        <v>15</v>
      </c>
      <c r="R2" s="722" t="s">
        <v>16</v>
      </c>
      <c r="S2" s="3" t="s">
        <v>17</v>
      </c>
      <c r="T2" s="722" t="s">
        <v>18</v>
      </c>
      <c r="U2" s="3" t="s">
        <v>19</v>
      </c>
      <c r="V2" s="722" t="s">
        <v>20</v>
      </c>
      <c r="W2" s="3" t="s">
        <v>21</v>
      </c>
      <c r="X2" s="722" t="s">
        <v>22</v>
      </c>
    </row>
    <row r="3" spans="1:24" ht="30" customHeight="1">
      <c r="A3" s="723">
        <v>1</v>
      </c>
      <c r="B3" s="5" t="s">
        <v>23</v>
      </c>
      <c r="C3" s="6" t="s">
        <v>24</v>
      </c>
      <c r="D3" s="7" t="s">
        <v>24</v>
      </c>
      <c r="E3" s="6" t="s">
        <v>24</v>
      </c>
      <c r="F3" s="7" t="s">
        <v>24</v>
      </c>
      <c r="G3" s="6" t="s">
        <v>24</v>
      </c>
      <c r="H3" s="7" t="s">
        <v>24</v>
      </c>
      <c r="I3" s="6" t="s">
        <v>24</v>
      </c>
      <c r="J3" s="7" t="s">
        <v>24</v>
      </c>
      <c r="K3" s="6" t="s">
        <v>24</v>
      </c>
      <c r="L3" s="7" t="s">
        <v>24</v>
      </c>
      <c r="M3" s="6" t="s">
        <v>24</v>
      </c>
      <c r="N3" s="7" t="s">
        <v>24</v>
      </c>
      <c r="O3" s="6" t="s">
        <v>24</v>
      </c>
      <c r="P3" s="7" t="s">
        <v>24</v>
      </c>
      <c r="Q3" s="6" t="s">
        <v>24</v>
      </c>
      <c r="R3" s="7" t="s">
        <v>24</v>
      </c>
      <c r="S3" s="6" t="s">
        <v>24</v>
      </c>
      <c r="T3" s="7" t="s">
        <v>24</v>
      </c>
      <c r="U3" s="6" t="s">
        <v>24</v>
      </c>
      <c r="V3" s="7" t="s">
        <v>24</v>
      </c>
      <c r="W3" s="6" t="s">
        <v>24</v>
      </c>
      <c r="X3" s="7" t="s">
        <v>24</v>
      </c>
    </row>
    <row r="4" spans="1:24" ht="30" customHeight="1">
      <c r="A4" s="723">
        <v>2</v>
      </c>
      <c r="B4" s="5" t="s">
        <v>25</v>
      </c>
      <c r="C4" s="6" t="s">
        <v>24</v>
      </c>
      <c r="D4" s="7" t="s">
        <v>24</v>
      </c>
      <c r="E4" s="6" t="s">
        <v>24</v>
      </c>
      <c r="F4" s="7" t="s">
        <v>24</v>
      </c>
      <c r="G4" s="6" t="s">
        <v>24</v>
      </c>
      <c r="H4" s="7" t="s">
        <v>24</v>
      </c>
      <c r="I4" s="6" t="s">
        <v>24</v>
      </c>
      <c r="J4" s="7" t="s">
        <v>24</v>
      </c>
      <c r="K4" s="6" t="s">
        <v>24</v>
      </c>
      <c r="L4" s="7" t="s">
        <v>24</v>
      </c>
      <c r="M4" s="6" t="s">
        <v>24</v>
      </c>
      <c r="N4" s="7" t="s">
        <v>24</v>
      </c>
      <c r="O4" s="6" t="s">
        <v>24</v>
      </c>
      <c r="P4" s="7" t="s">
        <v>24</v>
      </c>
      <c r="Q4" s="6" t="s">
        <v>24</v>
      </c>
      <c r="R4" s="7" t="s">
        <v>24</v>
      </c>
      <c r="S4" s="6" t="s">
        <v>24</v>
      </c>
      <c r="T4" s="7" t="s">
        <v>24</v>
      </c>
      <c r="U4" s="6" t="s">
        <v>24</v>
      </c>
      <c r="V4" s="7" t="s">
        <v>24</v>
      </c>
      <c r="W4" s="6" t="s">
        <v>24</v>
      </c>
      <c r="X4" s="7" t="s">
        <v>24</v>
      </c>
    </row>
    <row r="5" spans="1:24" ht="30" customHeight="1">
      <c r="A5" s="723">
        <v>3</v>
      </c>
      <c r="B5" s="5" t="s">
        <v>26</v>
      </c>
      <c r="C5" s="6" t="s">
        <v>24</v>
      </c>
      <c r="D5" s="7" t="s">
        <v>24</v>
      </c>
      <c r="E5" s="6"/>
      <c r="F5" s="7" t="s">
        <v>24</v>
      </c>
      <c r="G5" s="6" t="s">
        <v>24</v>
      </c>
      <c r="H5" s="7"/>
      <c r="I5" s="6"/>
      <c r="J5" s="7"/>
      <c r="K5" s="6" t="s">
        <v>24</v>
      </c>
      <c r="L5" s="7"/>
      <c r="M5" s="6" t="s">
        <v>24</v>
      </c>
      <c r="N5" s="7" t="s">
        <v>24</v>
      </c>
      <c r="O5" s="6"/>
      <c r="P5" s="7" t="s">
        <v>24</v>
      </c>
      <c r="Q5" s="6" t="s">
        <v>24</v>
      </c>
      <c r="R5" s="7" t="s">
        <v>24</v>
      </c>
      <c r="S5" s="6"/>
      <c r="T5" s="7" t="s">
        <v>24</v>
      </c>
      <c r="U5" s="6"/>
      <c r="V5" s="7"/>
      <c r="W5" s="6"/>
      <c r="X5" s="7"/>
    </row>
    <row r="6" spans="1:24" ht="30" customHeight="1">
      <c r="A6" s="787">
        <v>4</v>
      </c>
      <c r="B6" s="788" t="s">
        <v>1054</v>
      </c>
      <c r="C6" s="788"/>
      <c r="D6" s="788"/>
      <c r="E6" s="788"/>
      <c r="F6" s="788"/>
      <c r="G6" s="788"/>
      <c r="H6" s="788"/>
      <c r="I6" s="788"/>
      <c r="J6" s="788"/>
      <c r="K6" s="788"/>
      <c r="L6" s="788"/>
      <c r="M6" s="788"/>
      <c r="N6" s="788"/>
      <c r="O6" s="788"/>
      <c r="P6" s="788"/>
      <c r="Q6" s="788"/>
      <c r="R6" s="788"/>
      <c r="S6" s="788"/>
      <c r="T6" s="788"/>
      <c r="U6" s="788"/>
      <c r="V6" s="788"/>
      <c r="W6" s="788"/>
      <c r="X6" s="788"/>
    </row>
    <row r="7" spans="1:24" ht="30" customHeight="1">
      <c r="A7" s="723">
        <v>5</v>
      </c>
      <c r="B7" s="5" t="s">
        <v>27</v>
      </c>
      <c r="C7" s="6"/>
      <c r="D7" s="7"/>
      <c r="E7" s="6" t="s">
        <v>24</v>
      </c>
      <c r="F7" s="7" t="s">
        <v>24</v>
      </c>
      <c r="G7" s="6"/>
      <c r="H7" s="7"/>
      <c r="I7" s="6"/>
      <c r="J7" s="7"/>
      <c r="K7" s="6"/>
      <c r="L7" s="7"/>
      <c r="M7" s="6"/>
      <c r="N7" s="7"/>
      <c r="O7" s="6"/>
      <c r="P7" s="7"/>
      <c r="Q7" s="6"/>
      <c r="R7" s="7"/>
      <c r="S7" s="6"/>
      <c r="T7" s="7"/>
      <c r="U7" s="6"/>
      <c r="V7" s="7"/>
      <c r="W7" s="6"/>
      <c r="X7" s="7"/>
    </row>
    <row r="8" spans="1:24" ht="30" customHeight="1">
      <c r="A8" s="723">
        <v>6</v>
      </c>
      <c r="B8" s="7" t="s">
        <v>1051</v>
      </c>
      <c r="C8" s="6"/>
      <c r="D8" s="7"/>
      <c r="E8" s="6" t="s">
        <v>24</v>
      </c>
      <c r="F8" s="7" t="s">
        <v>24</v>
      </c>
      <c r="G8" s="6"/>
      <c r="H8" s="7"/>
      <c r="I8" s="6"/>
      <c r="J8" s="7"/>
      <c r="K8" s="6"/>
      <c r="L8" s="7"/>
      <c r="M8" s="6"/>
      <c r="N8" s="7"/>
      <c r="O8" s="6"/>
      <c r="P8" s="7"/>
      <c r="Q8" s="6"/>
      <c r="R8" s="7"/>
      <c r="S8" s="6"/>
      <c r="T8" s="7"/>
      <c r="U8" s="6"/>
      <c r="V8" s="7"/>
      <c r="W8" s="6"/>
      <c r="X8" s="7"/>
    </row>
    <row r="9" spans="1:24" ht="30" customHeight="1">
      <c r="A9" s="723">
        <v>7</v>
      </c>
      <c r="B9" s="7" t="s">
        <v>1052</v>
      </c>
      <c r="C9" s="6"/>
      <c r="D9" s="7"/>
      <c r="E9" s="6" t="s">
        <v>24</v>
      </c>
      <c r="F9" s="7" t="s">
        <v>24</v>
      </c>
      <c r="G9" s="6"/>
      <c r="H9" s="7"/>
      <c r="I9" s="6"/>
      <c r="J9" s="7"/>
      <c r="K9" s="6"/>
      <c r="L9" s="7"/>
      <c r="M9" s="6"/>
      <c r="N9" s="7"/>
      <c r="O9" s="6"/>
      <c r="P9" s="7"/>
      <c r="Q9" s="6"/>
      <c r="R9" s="7"/>
      <c r="S9" s="6"/>
      <c r="T9" s="7"/>
      <c r="U9" s="6"/>
      <c r="V9" s="7"/>
      <c r="W9" s="6"/>
      <c r="X9" s="7"/>
    </row>
    <row r="10" spans="1:24" ht="30" customHeight="1">
      <c r="A10" s="723">
        <v>8</v>
      </c>
      <c r="B10" s="7" t="s">
        <v>1053</v>
      </c>
      <c r="C10" s="6"/>
      <c r="D10" s="7"/>
      <c r="E10" s="6"/>
      <c r="F10" s="7"/>
      <c r="G10" s="6" t="s">
        <v>24</v>
      </c>
      <c r="H10" s="7"/>
      <c r="I10" s="6"/>
      <c r="J10" s="7"/>
      <c r="K10" s="6"/>
      <c r="L10" s="7"/>
      <c r="M10" s="6"/>
      <c r="N10" s="7"/>
      <c r="O10" s="6"/>
      <c r="P10" s="7"/>
      <c r="Q10" s="6"/>
      <c r="R10" s="7"/>
      <c r="S10" s="6"/>
      <c r="T10" s="7"/>
      <c r="U10" s="6"/>
      <c r="V10" s="7"/>
      <c r="W10" s="6"/>
      <c r="X10" s="7"/>
    </row>
    <row r="11" spans="1:24" ht="30" customHeight="1">
      <c r="A11" s="723">
        <v>9</v>
      </c>
      <c r="B11" s="5" t="s">
        <v>28</v>
      </c>
      <c r="C11" s="6"/>
      <c r="D11" s="7"/>
      <c r="E11" s="6"/>
      <c r="F11" s="7"/>
      <c r="G11" s="6"/>
      <c r="H11" s="7"/>
      <c r="I11" s="6"/>
      <c r="J11" s="7"/>
      <c r="K11" s="6" t="s">
        <v>24</v>
      </c>
      <c r="L11" s="7"/>
      <c r="M11" s="6"/>
      <c r="N11" s="7"/>
      <c r="O11" s="6"/>
      <c r="P11" s="7"/>
      <c r="Q11" s="6"/>
      <c r="R11" s="7"/>
      <c r="S11" s="6"/>
      <c r="T11" s="7"/>
      <c r="U11" s="6"/>
      <c r="V11" s="7"/>
      <c r="W11" s="6"/>
      <c r="X11" s="7"/>
    </row>
    <row r="12" spans="1:24" ht="30" customHeight="1">
      <c r="A12" s="723">
        <v>10</v>
      </c>
      <c r="B12" s="5" t="s">
        <v>29</v>
      </c>
      <c r="C12" s="6"/>
      <c r="D12" s="7"/>
      <c r="E12" s="6"/>
      <c r="F12" s="7"/>
      <c r="G12" s="6"/>
      <c r="H12" s="7"/>
      <c r="I12" s="6"/>
      <c r="J12" s="7"/>
      <c r="K12" s="6"/>
      <c r="L12" s="7" t="s">
        <v>24</v>
      </c>
      <c r="M12" s="6"/>
      <c r="N12" s="7"/>
      <c r="O12" s="6"/>
      <c r="P12" s="7"/>
      <c r="Q12" s="6"/>
      <c r="R12" s="7"/>
      <c r="S12" s="6"/>
      <c r="T12" s="7"/>
      <c r="U12" s="6"/>
      <c r="V12" s="7"/>
      <c r="W12" s="6"/>
      <c r="X12" s="7"/>
    </row>
    <row r="13" spans="1:24" ht="30" customHeight="1">
      <c r="A13" s="723">
        <v>11</v>
      </c>
      <c r="B13" s="5" t="s">
        <v>30</v>
      </c>
      <c r="C13" s="6"/>
      <c r="D13" s="7"/>
      <c r="E13" s="6"/>
      <c r="F13" s="7"/>
      <c r="G13" s="6"/>
      <c r="H13" s="7"/>
      <c r="I13" s="6"/>
      <c r="J13" s="7"/>
      <c r="K13" s="6"/>
      <c r="L13" s="7"/>
      <c r="M13" s="6" t="s">
        <v>24</v>
      </c>
      <c r="N13" s="7"/>
      <c r="O13" s="6"/>
      <c r="P13" s="7"/>
      <c r="Q13" s="6"/>
      <c r="R13" s="7"/>
      <c r="S13" s="6"/>
      <c r="T13" s="7"/>
      <c r="U13" s="6"/>
      <c r="V13" s="7"/>
      <c r="W13" s="6"/>
      <c r="X13" s="7"/>
    </row>
    <row r="14" spans="1:24" ht="30" customHeight="1">
      <c r="A14" s="723">
        <v>12</v>
      </c>
      <c r="B14" s="5" t="s">
        <v>31</v>
      </c>
      <c r="C14" s="6"/>
      <c r="D14" s="7"/>
      <c r="E14" s="6"/>
      <c r="F14" s="7"/>
      <c r="G14" s="6"/>
      <c r="H14" s="7"/>
      <c r="I14" s="6"/>
      <c r="J14" s="7"/>
      <c r="K14" s="6"/>
      <c r="L14" s="7"/>
      <c r="M14" s="6"/>
      <c r="N14" s="7" t="s">
        <v>24</v>
      </c>
      <c r="O14" s="6"/>
      <c r="P14" s="7"/>
      <c r="Q14" s="6"/>
      <c r="R14" s="7"/>
      <c r="S14" s="6"/>
      <c r="T14" s="7"/>
      <c r="U14" s="6"/>
      <c r="V14" s="7"/>
      <c r="W14" s="6"/>
      <c r="X14" s="7"/>
    </row>
    <row r="15" spans="1:24" ht="30" customHeight="1">
      <c r="A15" s="723">
        <v>13</v>
      </c>
      <c r="B15" s="5" t="s">
        <v>32</v>
      </c>
      <c r="C15" s="6"/>
      <c r="D15" s="7"/>
      <c r="E15" s="6"/>
      <c r="F15" s="7"/>
      <c r="G15" s="6"/>
      <c r="H15" s="7"/>
      <c r="I15" s="6"/>
      <c r="J15" s="7"/>
      <c r="K15" s="6"/>
      <c r="L15" s="7"/>
      <c r="M15" s="6"/>
      <c r="N15" s="7"/>
      <c r="O15" s="6"/>
      <c r="P15" s="7" t="s">
        <v>24</v>
      </c>
      <c r="Q15" s="6"/>
      <c r="R15" s="7"/>
      <c r="S15" s="6"/>
      <c r="T15" s="7"/>
      <c r="U15" s="6"/>
      <c r="V15" s="7"/>
      <c r="W15" s="6"/>
      <c r="X15" s="7"/>
    </row>
    <row r="16" spans="1:24" ht="30" customHeight="1">
      <c r="A16" s="723">
        <v>14</v>
      </c>
      <c r="B16" s="5" t="s">
        <v>33</v>
      </c>
      <c r="C16" s="6"/>
      <c r="D16" s="7"/>
      <c r="E16" s="6"/>
      <c r="F16" s="7"/>
      <c r="G16" s="6"/>
      <c r="H16" s="7"/>
      <c r="I16" s="6"/>
      <c r="J16" s="7"/>
      <c r="K16" s="6"/>
      <c r="L16" s="7"/>
      <c r="M16" s="6"/>
      <c r="N16" s="7"/>
      <c r="O16" s="6"/>
      <c r="P16" s="7"/>
      <c r="Q16" s="6" t="s">
        <v>24</v>
      </c>
      <c r="R16" s="7"/>
      <c r="S16" s="6"/>
      <c r="T16" s="7"/>
      <c r="U16" s="6"/>
      <c r="V16" s="7"/>
      <c r="W16" s="6"/>
      <c r="X16" s="7"/>
    </row>
    <row r="17" spans="1:24" ht="30" customHeight="1">
      <c r="A17" s="723">
        <v>15</v>
      </c>
      <c r="B17" s="5" t="s">
        <v>34</v>
      </c>
      <c r="C17" s="6"/>
      <c r="D17" s="7"/>
      <c r="E17" s="6"/>
      <c r="F17" s="7"/>
      <c r="G17" s="6"/>
      <c r="H17" s="7"/>
      <c r="I17" s="6"/>
      <c r="J17" s="7"/>
      <c r="K17" s="6"/>
      <c r="L17" s="7"/>
      <c r="M17" s="6"/>
      <c r="N17" s="7"/>
      <c r="O17" s="6"/>
      <c r="P17" s="7"/>
      <c r="Q17" s="6"/>
      <c r="R17" s="7" t="s">
        <v>24</v>
      </c>
      <c r="S17" s="6"/>
      <c r="T17" s="7"/>
      <c r="U17" s="6"/>
      <c r="V17" s="7"/>
      <c r="W17" s="6"/>
      <c r="X17" s="7"/>
    </row>
    <row r="18" spans="1:24" ht="30" customHeight="1">
      <c r="A18" s="723">
        <v>16</v>
      </c>
      <c r="B18" s="5" t="s">
        <v>35</v>
      </c>
      <c r="C18" s="6"/>
      <c r="D18" s="7"/>
      <c r="E18" s="6"/>
      <c r="F18" s="7"/>
      <c r="G18" s="6"/>
      <c r="H18" s="7"/>
      <c r="I18" s="6"/>
      <c r="J18" s="7"/>
      <c r="K18" s="6"/>
      <c r="L18" s="7"/>
      <c r="M18" s="6"/>
      <c r="N18" s="7"/>
      <c r="O18" s="6"/>
      <c r="P18" s="7"/>
      <c r="Q18" s="6"/>
      <c r="R18" s="7"/>
      <c r="S18" s="6" t="s">
        <v>24</v>
      </c>
      <c r="T18" s="7"/>
      <c r="U18" s="6"/>
      <c r="V18" s="7"/>
      <c r="W18" s="6"/>
      <c r="X18" s="7"/>
    </row>
    <row r="19" spans="1:24" ht="30" customHeight="1">
      <c r="A19" s="723">
        <v>17</v>
      </c>
      <c r="B19" s="5" t="s">
        <v>36</v>
      </c>
      <c r="C19" s="6"/>
      <c r="D19" s="7"/>
      <c r="E19" s="6"/>
      <c r="F19" s="7"/>
      <c r="G19" s="6"/>
      <c r="H19" s="7"/>
      <c r="I19" s="6"/>
      <c r="J19" s="7"/>
      <c r="K19" s="6"/>
      <c r="L19" s="7"/>
      <c r="M19" s="6"/>
      <c r="N19" s="7"/>
      <c r="O19" s="6"/>
      <c r="P19" s="7"/>
      <c r="Q19" s="6"/>
      <c r="R19" s="7"/>
      <c r="S19" s="6"/>
      <c r="T19" s="7" t="s">
        <v>24</v>
      </c>
      <c r="U19" s="6"/>
      <c r="V19" s="7"/>
      <c r="W19" s="6"/>
      <c r="X19" s="7"/>
    </row>
    <row r="20" spans="1:24" ht="30" customHeight="1">
      <c r="A20" s="723">
        <v>18</v>
      </c>
      <c r="B20" s="7" t="s">
        <v>946</v>
      </c>
      <c r="C20" s="6"/>
      <c r="D20" s="7"/>
      <c r="E20" s="6"/>
      <c r="F20" s="7"/>
      <c r="G20" s="6"/>
      <c r="H20" s="7"/>
      <c r="I20" s="6"/>
      <c r="J20" s="7"/>
      <c r="K20" s="6"/>
      <c r="L20" s="7"/>
      <c r="M20" s="6"/>
      <c r="N20" s="7"/>
      <c r="O20" s="6"/>
      <c r="P20" s="7"/>
      <c r="Q20" s="6"/>
      <c r="R20" s="7"/>
      <c r="S20" s="6"/>
      <c r="T20" s="7"/>
      <c r="U20" s="6" t="s">
        <v>24</v>
      </c>
      <c r="V20" s="7"/>
      <c r="W20" s="6"/>
      <c r="X20" s="7"/>
    </row>
    <row r="21" spans="1:24" ht="30" customHeight="1">
      <c r="A21" s="723">
        <v>19</v>
      </c>
      <c r="B21" s="5" t="s">
        <v>37</v>
      </c>
      <c r="C21" s="6"/>
      <c r="D21" s="7"/>
      <c r="E21" s="6"/>
      <c r="F21" s="7"/>
      <c r="G21" s="6"/>
      <c r="H21" s="7"/>
      <c r="I21" s="6"/>
      <c r="J21" s="7"/>
      <c r="K21" s="6"/>
      <c r="L21" s="7"/>
      <c r="M21" s="6"/>
      <c r="N21" s="7"/>
      <c r="O21" s="6"/>
      <c r="P21" s="7"/>
      <c r="Q21" s="6"/>
      <c r="R21" s="7"/>
      <c r="S21" s="6"/>
      <c r="T21" s="7"/>
      <c r="U21" s="6"/>
      <c r="V21" s="7" t="s">
        <v>24</v>
      </c>
      <c r="W21" s="6"/>
      <c r="X21" s="7"/>
    </row>
    <row r="22" spans="1:24" ht="30" customHeight="1">
      <c r="A22" s="723">
        <v>20</v>
      </c>
      <c r="B22" s="7" t="s">
        <v>38</v>
      </c>
      <c r="C22" s="6"/>
      <c r="D22" s="7"/>
      <c r="E22" s="6" t="s">
        <v>24</v>
      </c>
      <c r="F22" s="7"/>
      <c r="G22" s="6"/>
      <c r="H22" s="7"/>
      <c r="I22" s="6"/>
      <c r="J22" s="7"/>
      <c r="K22" s="6" t="s">
        <v>24</v>
      </c>
      <c r="L22" s="7"/>
      <c r="M22" s="6"/>
      <c r="N22" s="7"/>
      <c r="O22" s="6"/>
      <c r="P22" s="7" t="s">
        <v>24</v>
      </c>
      <c r="Q22" s="6" t="s">
        <v>24</v>
      </c>
      <c r="R22" s="7"/>
      <c r="S22" s="6"/>
      <c r="T22" s="7" t="s">
        <v>24</v>
      </c>
      <c r="U22" s="6"/>
      <c r="V22" s="7"/>
      <c r="W22" s="6"/>
      <c r="X22" s="7"/>
    </row>
    <row r="23" spans="1:24" ht="30" customHeight="1">
      <c r="A23" s="723">
        <v>21</v>
      </c>
      <c r="B23" s="8" t="s">
        <v>39</v>
      </c>
      <c r="C23" s="9"/>
      <c r="D23" s="8"/>
      <c r="E23" s="9"/>
      <c r="F23" s="8"/>
      <c r="G23" s="9"/>
      <c r="H23" s="8"/>
      <c r="I23" s="9"/>
      <c r="J23" s="8"/>
      <c r="K23" s="9"/>
      <c r="L23" s="8"/>
      <c r="M23" s="9"/>
      <c r="N23" s="8" t="s">
        <v>24</v>
      </c>
      <c r="O23" s="9"/>
      <c r="P23" s="8"/>
      <c r="Q23" s="9"/>
      <c r="R23" s="8" t="s">
        <v>24</v>
      </c>
      <c r="S23" s="9"/>
      <c r="T23" s="8"/>
      <c r="U23" s="9"/>
      <c r="V23" s="8"/>
      <c r="W23" s="9"/>
      <c r="X23" s="8"/>
    </row>
    <row r="24" spans="1:24" ht="30" customHeight="1">
      <c r="A24" s="723">
        <v>22</v>
      </c>
      <c r="B24" s="7" t="s">
        <v>40</v>
      </c>
      <c r="C24" s="6"/>
      <c r="D24" s="7" t="s">
        <v>24</v>
      </c>
      <c r="E24" s="6"/>
      <c r="F24" s="7"/>
      <c r="G24" s="6"/>
      <c r="H24" s="7"/>
      <c r="I24" s="6"/>
      <c r="J24" s="7"/>
      <c r="K24" s="6"/>
      <c r="L24" s="7"/>
      <c r="M24" s="6"/>
      <c r="N24" s="7"/>
      <c r="O24" s="6"/>
      <c r="P24" s="7"/>
      <c r="Q24" s="6"/>
      <c r="R24" s="7"/>
      <c r="S24" s="6"/>
      <c r="T24" s="7"/>
      <c r="U24" s="6"/>
      <c r="V24" s="7"/>
      <c r="W24" s="6"/>
      <c r="X24" s="7"/>
    </row>
    <row r="25" spans="1:24" ht="30" customHeight="1">
      <c r="A25" s="723">
        <v>23</v>
      </c>
      <c r="B25" s="7" t="s">
        <v>41</v>
      </c>
      <c r="C25" s="6"/>
      <c r="D25" s="7" t="s">
        <v>24</v>
      </c>
      <c r="E25" s="6"/>
      <c r="F25" s="7"/>
      <c r="G25" s="6"/>
      <c r="H25" s="7"/>
      <c r="I25" s="6"/>
      <c r="J25" s="7"/>
      <c r="K25" s="6"/>
      <c r="L25" s="7"/>
      <c r="M25" s="6"/>
      <c r="N25" s="7"/>
      <c r="O25" s="6"/>
      <c r="P25" s="7"/>
      <c r="Q25" s="6"/>
      <c r="R25" s="7"/>
      <c r="S25" s="6"/>
      <c r="T25" s="7"/>
      <c r="U25" s="6"/>
      <c r="V25" s="7"/>
      <c r="W25" s="6"/>
      <c r="X25" s="7"/>
    </row>
    <row r="26" spans="1:24" ht="30" customHeight="1">
      <c r="A26" s="723">
        <v>24</v>
      </c>
      <c r="B26" s="7" t="s">
        <v>42</v>
      </c>
      <c r="C26" s="6"/>
      <c r="D26" s="7"/>
      <c r="E26" s="6"/>
      <c r="F26" s="7"/>
      <c r="G26" s="6"/>
      <c r="H26" s="7"/>
      <c r="I26" s="6" t="s">
        <v>24</v>
      </c>
      <c r="J26" s="7"/>
      <c r="K26" s="6"/>
      <c r="L26" s="7"/>
      <c r="M26" s="6"/>
      <c r="N26" s="7"/>
      <c r="O26" s="6"/>
      <c r="P26" s="7"/>
      <c r="Q26" s="6"/>
      <c r="R26" s="7"/>
      <c r="S26" s="6"/>
      <c r="T26" s="7"/>
      <c r="U26" s="6"/>
      <c r="V26" s="7"/>
      <c r="W26" s="6"/>
      <c r="X26" s="7"/>
    </row>
    <row r="27" spans="1:24" ht="30" customHeight="1">
      <c r="A27" s="723">
        <v>25</v>
      </c>
      <c r="B27" s="7" t="s">
        <v>43</v>
      </c>
      <c r="C27" s="6"/>
      <c r="D27" s="7"/>
      <c r="E27" s="6"/>
      <c r="F27" s="7"/>
      <c r="G27" s="6"/>
      <c r="H27" s="7"/>
      <c r="I27" s="6"/>
      <c r="J27" s="7" t="s">
        <v>24</v>
      </c>
      <c r="K27" s="6"/>
      <c r="L27" s="7"/>
      <c r="M27" s="6"/>
      <c r="N27" s="7"/>
      <c r="O27" s="6"/>
      <c r="P27" s="7"/>
      <c r="Q27" s="6"/>
      <c r="R27" s="7"/>
      <c r="S27" s="6"/>
      <c r="T27" s="7"/>
      <c r="U27" s="6"/>
      <c r="V27" s="7"/>
      <c r="W27" s="6"/>
      <c r="X27" s="7"/>
    </row>
    <row r="28" spans="1:24" ht="30" customHeight="1">
      <c r="A28" s="723">
        <v>26</v>
      </c>
      <c r="B28" s="7" t="s">
        <v>44</v>
      </c>
      <c r="C28" s="6"/>
      <c r="D28" s="7"/>
      <c r="E28" s="6"/>
      <c r="F28" s="7"/>
      <c r="G28" s="6"/>
      <c r="H28" s="7"/>
      <c r="I28" s="6"/>
      <c r="J28" s="7"/>
      <c r="K28" s="6"/>
      <c r="L28" s="7"/>
      <c r="M28" s="6"/>
      <c r="N28" s="7"/>
      <c r="O28" s="6" t="s">
        <v>45</v>
      </c>
      <c r="P28" s="7"/>
      <c r="Q28" s="6"/>
      <c r="R28" s="7"/>
      <c r="S28" s="6"/>
      <c r="T28" s="7"/>
      <c r="U28" s="6"/>
      <c r="V28" s="7"/>
      <c r="W28" s="6"/>
      <c r="X28" s="7"/>
    </row>
    <row r="29" spans="1:24" ht="30" customHeight="1">
      <c r="A29" s="723">
        <v>27</v>
      </c>
      <c r="B29" s="7" t="s">
        <v>46</v>
      </c>
      <c r="C29" s="6"/>
      <c r="D29" s="7"/>
      <c r="E29" s="6"/>
      <c r="F29" s="7"/>
      <c r="G29" s="6"/>
      <c r="H29" s="7" t="s">
        <v>24</v>
      </c>
      <c r="I29" s="6"/>
      <c r="J29" s="7"/>
      <c r="K29" s="6"/>
      <c r="L29" s="7"/>
      <c r="M29" s="6"/>
      <c r="N29" s="7"/>
      <c r="O29" s="6"/>
      <c r="P29" s="7"/>
      <c r="Q29" s="6"/>
      <c r="R29" s="7"/>
      <c r="S29" s="6"/>
      <c r="T29" s="7"/>
      <c r="U29" s="6"/>
      <c r="V29" s="7"/>
      <c r="W29" s="6"/>
      <c r="X29" s="7"/>
    </row>
    <row r="30" spans="1:24" ht="30" customHeight="1">
      <c r="A30" s="723">
        <v>28</v>
      </c>
      <c r="B30" s="7" t="s">
        <v>47</v>
      </c>
      <c r="C30" s="6"/>
      <c r="D30" s="7"/>
      <c r="E30" s="6"/>
      <c r="F30" s="7"/>
      <c r="G30" s="6"/>
      <c r="H30" s="7"/>
      <c r="I30" s="6"/>
      <c r="J30" s="7"/>
      <c r="K30" s="6"/>
      <c r="L30" s="7"/>
      <c r="M30" s="6"/>
      <c r="N30" s="7"/>
      <c r="O30" s="6"/>
      <c r="P30" s="7"/>
      <c r="Q30" s="6"/>
      <c r="R30" s="7"/>
      <c r="S30" s="6"/>
      <c r="T30" s="7"/>
      <c r="U30" s="6"/>
      <c r="V30" s="7"/>
      <c r="W30" s="6"/>
      <c r="X30" s="7" t="s">
        <v>24</v>
      </c>
    </row>
    <row r="31" spans="1:24">
      <c r="A31" s="717"/>
      <c r="B31" s="10" t="s">
        <v>48</v>
      </c>
      <c r="C31" s="719"/>
      <c r="D31" s="719"/>
      <c r="E31" s="719"/>
      <c r="F31" s="719"/>
      <c r="G31" s="719"/>
      <c r="H31" s="719"/>
      <c r="I31" s="719"/>
      <c r="J31" s="719"/>
      <c r="K31" s="719"/>
      <c r="L31" s="719"/>
      <c r="M31" s="719"/>
      <c r="N31" s="719"/>
      <c r="O31" s="719"/>
      <c r="P31" s="719"/>
      <c r="Q31" s="719"/>
      <c r="R31" s="719"/>
      <c r="S31" s="719"/>
      <c r="T31" s="719"/>
      <c r="U31" s="719"/>
      <c r="V31" s="719"/>
      <c r="W31" s="719"/>
      <c r="X31" s="720"/>
    </row>
    <row r="32" spans="1:24">
      <c r="A32" s="717"/>
      <c r="B32" s="10" t="s">
        <v>49</v>
      </c>
      <c r="C32" s="719"/>
      <c r="D32" s="719"/>
      <c r="E32" s="719"/>
      <c r="F32" s="719"/>
      <c r="G32" s="719"/>
      <c r="H32" s="719"/>
      <c r="I32" s="719"/>
      <c r="J32" s="719"/>
      <c r="K32" s="719"/>
      <c r="L32" s="719"/>
      <c r="M32" s="719"/>
      <c r="N32" s="719"/>
      <c r="O32" s="719"/>
      <c r="P32" s="719"/>
      <c r="Q32" s="719"/>
      <c r="R32" s="719"/>
      <c r="S32" s="719"/>
      <c r="T32" s="719"/>
      <c r="U32" s="719"/>
      <c r="V32" s="719"/>
      <c r="W32" s="719"/>
      <c r="X32" s="720"/>
    </row>
    <row r="33" spans="1:24">
      <c r="A33" s="717"/>
      <c r="B33" s="10" t="s">
        <v>50</v>
      </c>
      <c r="C33" s="719"/>
      <c r="D33" s="719"/>
      <c r="E33" s="719"/>
      <c r="F33" s="719"/>
      <c r="G33" s="719"/>
      <c r="H33" s="719"/>
      <c r="I33" s="719"/>
      <c r="J33" s="719"/>
      <c r="K33" s="719"/>
      <c r="L33" s="719"/>
      <c r="M33" s="719"/>
      <c r="N33" s="719"/>
      <c r="O33" s="719"/>
      <c r="P33" s="719"/>
      <c r="Q33" s="719"/>
      <c r="R33" s="719"/>
      <c r="S33" s="719"/>
      <c r="T33" s="719"/>
      <c r="U33" s="719"/>
      <c r="V33" s="719"/>
      <c r="W33" s="719"/>
      <c r="X33" s="720"/>
    </row>
    <row r="34" spans="1:24">
      <c r="A34" s="717"/>
      <c r="B34" s="10" t="s">
        <v>51</v>
      </c>
      <c r="C34" s="719"/>
      <c r="D34" s="719"/>
      <c r="E34" s="719"/>
      <c r="F34" s="719"/>
      <c r="G34" s="719"/>
      <c r="H34" s="719"/>
      <c r="I34" s="719"/>
      <c r="J34" s="719"/>
      <c r="K34" s="719"/>
      <c r="L34" s="719"/>
      <c r="M34" s="719"/>
      <c r="N34" s="719"/>
      <c r="O34" s="719"/>
      <c r="P34" s="719"/>
      <c r="Q34" s="719"/>
      <c r="R34" s="719"/>
      <c r="S34" s="719"/>
      <c r="T34" s="719"/>
      <c r="U34" s="719"/>
      <c r="V34" s="719"/>
      <c r="W34" s="719"/>
      <c r="X34" s="720"/>
    </row>
    <row r="35" spans="1:24">
      <c r="A35" s="717"/>
      <c r="B35" s="10" t="s">
        <v>52</v>
      </c>
      <c r="C35" s="719"/>
      <c r="D35" s="719"/>
      <c r="E35" s="719"/>
      <c r="F35" s="719"/>
      <c r="G35" s="719"/>
      <c r="H35" s="719"/>
      <c r="I35" s="719"/>
      <c r="J35" s="719"/>
      <c r="K35" s="719"/>
      <c r="L35" s="719"/>
      <c r="M35" s="719"/>
      <c r="N35" s="719"/>
      <c r="O35" s="719"/>
      <c r="P35" s="719"/>
      <c r="Q35" s="719"/>
      <c r="R35" s="719"/>
      <c r="S35" s="719"/>
      <c r="T35" s="719"/>
      <c r="U35" s="719"/>
      <c r="V35" s="719"/>
      <c r="W35" s="719"/>
      <c r="X35" s="720"/>
    </row>
    <row r="36" spans="1:24">
      <c r="A36" s="717"/>
      <c r="B36" s="10" t="s">
        <v>53</v>
      </c>
      <c r="C36" s="719"/>
      <c r="D36" s="719"/>
      <c r="E36" s="719"/>
      <c r="F36" s="719"/>
      <c r="G36" s="719"/>
      <c r="H36" s="719"/>
      <c r="I36" s="719"/>
      <c r="J36" s="719"/>
      <c r="K36" s="719"/>
      <c r="L36" s="719"/>
      <c r="M36" s="719"/>
      <c r="N36" s="719"/>
      <c r="O36" s="719"/>
      <c r="P36" s="719"/>
      <c r="Q36" s="719"/>
      <c r="R36" s="719"/>
      <c r="S36" s="719"/>
      <c r="T36" s="719"/>
      <c r="U36" s="719"/>
      <c r="V36" s="719"/>
      <c r="W36" s="719"/>
      <c r="X36" s="720"/>
    </row>
  </sheetData>
  <phoneticPr fontId="2"/>
  <dataValidations count="1">
    <dataValidation type="list" allowBlank="1" showInputMessage="1" showErrorMessage="1" sqref="X30 C3:W30 X3:X4" xr:uid="{7087481E-9558-4B79-8798-4868A3560AA7}">
      <formula1>"○"</formula1>
    </dataValidation>
  </dataValidations>
  <printOptions horizontalCentered="1" verticalCentered="1"/>
  <pageMargins left="0.43307086614173229" right="0.35433070866141736" top="0.35433070866141736" bottom="0" header="0.31496062992125984" footer="0.31496062992125984"/>
  <pageSetup paperSize="9" scale="51"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8A881-D270-4995-A3D7-BA9710B02079}">
  <dimension ref="A1:L31"/>
  <sheetViews>
    <sheetView workbookViewId="0"/>
  </sheetViews>
  <sheetFormatPr defaultRowHeight="18.75"/>
  <cols>
    <col min="1" max="1" width="26.375" style="737" customWidth="1"/>
    <col min="2" max="16384" width="9" style="737"/>
  </cols>
  <sheetData>
    <row r="1" spans="1:12">
      <c r="A1" s="737" t="s">
        <v>1143</v>
      </c>
      <c r="B1" s="737" t="s">
        <v>1144</v>
      </c>
      <c r="C1" s="737" t="s">
        <v>1145</v>
      </c>
      <c r="D1" s="737" t="s">
        <v>1146</v>
      </c>
      <c r="E1" s="737" t="s">
        <v>1147</v>
      </c>
      <c r="F1" s="737" t="s">
        <v>1148</v>
      </c>
      <c r="G1" s="737" t="s">
        <v>1149</v>
      </c>
      <c r="H1" s="737" t="s">
        <v>1150</v>
      </c>
      <c r="I1" s="737" t="s">
        <v>1151</v>
      </c>
      <c r="J1" s="737" t="s">
        <v>1152</v>
      </c>
      <c r="K1" s="737" t="s">
        <v>1153</v>
      </c>
    </row>
    <row r="2" spans="1:12">
      <c r="A2" s="737" t="s">
        <v>1154</v>
      </c>
      <c r="B2" s="737" t="s">
        <v>1155</v>
      </c>
      <c r="C2" s="737" t="s">
        <v>1156</v>
      </c>
      <c r="D2" s="737" t="s">
        <v>1157</v>
      </c>
    </row>
    <row r="3" spans="1:12">
      <c r="A3" s="737" t="s">
        <v>1158</v>
      </c>
      <c r="B3" s="737" t="s">
        <v>1155</v>
      </c>
      <c r="C3" s="737" t="s">
        <v>1156</v>
      </c>
      <c r="D3" s="737" t="s">
        <v>1157</v>
      </c>
    </row>
    <row r="4" spans="1:12">
      <c r="A4" s="737" t="s">
        <v>1159</v>
      </c>
      <c r="B4" s="737" t="s">
        <v>1155</v>
      </c>
      <c r="C4" s="737" t="s">
        <v>1156</v>
      </c>
      <c r="D4" s="737" t="s">
        <v>1157</v>
      </c>
    </row>
    <row r="5" spans="1:12">
      <c r="A5" s="737" t="s">
        <v>1160</v>
      </c>
      <c r="B5" s="737" t="s">
        <v>1155</v>
      </c>
      <c r="C5" s="737" t="s">
        <v>1156</v>
      </c>
      <c r="D5" s="737" t="s">
        <v>1157</v>
      </c>
    </row>
    <row r="6" spans="1:12">
      <c r="A6" s="2451" t="s">
        <v>86</v>
      </c>
      <c r="B6" s="2451" t="s">
        <v>1155</v>
      </c>
      <c r="C6" s="2451" t="s">
        <v>1095</v>
      </c>
      <c r="D6" s="2451" t="s">
        <v>1161</v>
      </c>
      <c r="E6" s="2451" t="s">
        <v>1162</v>
      </c>
      <c r="F6" s="2451" t="s">
        <v>1163</v>
      </c>
      <c r="G6" s="2451"/>
      <c r="H6" s="2451"/>
      <c r="I6" s="2451"/>
      <c r="J6" s="2451"/>
    </row>
    <row r="7" spans="1:12">
      <c r="A7" s="2451" t="s">
        <v>87</v>
      </c>
      <c r="B7" s="2451" t="s">
        <v>1155</v>
      </c>
      <c r="C7" s="2451" t="s">
        <v>1095</v>
      </c>
      <c r="D7" s="2451" t="s">
        <v>1161</v>
      </c>
      <c r="E7" s="2451" t="s">
        <v>1162</v>
      </c>
      <c r="F7" s="2451" t="s">
        <v>1164</v>
      </c>
      <c r="G7" s="2451" t="s">
        <v>1165</v>
      </c>
      <c r="H7" s="2451" t="s">
        <v>1166</v>
      </c>
      <c r="I7" s="2451" t="s">
        <v>1163</v>
      </c>
      <c r="J7" s="2451" t="s">
        <v>1167</v>
      </c>
    </row>
    <row r="8" spans="1:12">
      <c r="A8" s="2451" t="s">
        <v>1168</v>
      </c>
      <c r="B8" s="2451" t="s">
        <v>1155</v>
      </c>
      <c r="C8" s="2451" t="s">
        <v>1163</v>
      </c>
      <c r="D8" s="2451"/>
      <c r="E8" s="2451"/>
      <c r="F8" s="2451"/>
      <c r="G8" s="2451"/>
      <c r="H8" s="2451"/>
      <c r="I8" s="2451"/>
      <c r="J8" s="2451"/>
    </row>
    <row r="9" spans="1:12">
      <c r="A9" s="2451" t="s">
        <v>1169</v>
      </c>
      <c r="B9" s="2451" t="s">
        <v>1155</v>
      </c>
      <c r="C9" s="2451" t="s">
        <v>1163</v>
      </c>
      <c r="D9" s="2451"/>
      <c r="E9" s="2451"/>
      <c r="F9" s="2451"/>
      <c r="G9" s="2451"/>
      <c r="H9" s="2451"/>
      <c r="I9" s="2451"/>
      <c r="J9" s="2451"/>
    </row>
    <row r="10" spans="1:12">
      <c r="A10" s="2451" t="s">
        <v>1170</v>
      </c>
      <c r="B10" s="2451" t="s">
        <v>1155</v>
      </c>
      <c r="C10" s="2451" t="s">
        <v>1163</v>
      </c>
      <c r="D10" s="2451"/>
      <c r="E10" s="2451"/>
      <c r="F10" s="2451"/>
      <c r="G10" s="2451"/>
      <c r="H10" s="2451"/>
      <c r="I10" s="2451"/>
      <c r="J10" s="2451"/>
    </row>
    <row r="11" spans="1:12">
      <c r="A11" s="2451" t="s">
        <v>1171</v>
      </c>
      <c r="B11" s="2451" t="s">
        <v>1155</v>
      </c>
      <c r="C11" s="2451" t="s">
        <v>1156</v>
      </c>
      <c r="D11" s="2451"/>
      <c r="E11" s="2451"/>
      <c r="F11" s="2451"/>
      <c r="G11" s="2451"/>
      <c r="H11" s="2451"/>
      <c r="I11" s="2451"/>
      <c r="J11" s="2451"/>
    </row>
    <row r="12" spans="1:12">
      <c r="A12" s="2451" t="s">
        <v>1063</v>
      </c>
      <c r="B12" s="2451" t="s">
        <v>1155</v>
      </c>
      <c r="C12" s="2451" t="s">
        <v>1095</v>
      </c>
      <c r="D12" s="2451" t="s">
        <v>1096</v>
      </c>
      <c r="E12" s="2451" t="s">
        <v>1163</v>
      </c>
      <c r="F12" s="2451" t="s">
        <v>1167</v>
      </c>
      <c r="G12" s="2451"/>
      <c r="H12" s="2451"/>
      <c r="I12" s="2451"/>
      <c r="J12" s="2451"/>
    </row>
    <row r="13" spans="1:12">
      <c r="A13" s="2451" t="s">
        <v>1138</v>
      </c>
      <c r="B13" s="2451" t="s">
        <v>1155</v>
      </c>
      <c r="C13" s="2451" t="s">
        <v>1095</v>
      </c>
      <c r="D13" s="2451" t="s">
        <v>1096</v>
      </c>
      <c r="E13" s="2451" t="s">
        <v>1167</v>
      </c>
      <c r="F13" s="2451"/>
      <c r="G13" s="2451"/>
      <c r="H13" s="2451"/>
      <c r="I13" s="2451"/>
      <c r="J13" s="2451"/>
    </row>
    <row r="14" spans="1:12">
      <c r="A14" s="2451" t="s">
        <v>1139</v>
      </c>
      <c r="B14" s="2451" t="s">
        <v>1155</v>
      </c>
      <c r="C14" s="2451" t="s">
        <v>1095</v>
      </c>
      <c r="D14" s="2451" t="s">
        <v>1096</v>
      </c>
      <c r="E14" s="2451" t="s">
        <v>1163</v>
      </c>
      <c r="F14" s="2451" t="s">
        <v>1142</v>
      </c>
      <c r="G14" s="2451" t="s">
        <v>1167</v>
      </c>
      <c r="H14" s="2451"/>
      <c r="I14" s="2451"/>
      <c r="J14" s="2451"/>
    </row>
    <row r="15" spans="1:12">
      <c r="A15" s="2451" t="s">
        <v>1172</v>
      </c>
      <c r="B15" s="2451" t="s">
        <v>1155</v>
      </c>
      <c r="C15" s="2451" t="s">
        <v>1095</v>
      </c>
      <c r="D15" s="2451" t="s">
        <v>1161</v>
      </c>
      <c r="E15" s="2451" t="s">
        <v>1162</v>
      </c>
      <c r="F15" s="2451" t="s">
        <v>1164</v>
      </c>
      <c r="G15" s="2451" t="s">
        <v>1165</v>
      </c>
      <c r="H15" s="2451" t="s">
        <v>1166</v>
      </c>
      <c r="I15" s="2451" t="s">
        <v>1173</v>
      </c>
      <c r="J15" s="2451" t="s">
        <v>1174</v>
      </c>
      <c r="K15" s="737" t="s">
        <v>1163</v>
      </c>
      <c r="L15" s="2451" t="s">
        <v>1167</v>
      </c>
    </row>
    <row r="16" spans="1:12">
      <c r="A16" s="2451" t="s">
        <v>1175</v>
      </c>
      <c r="B16" s="2451" t="s">
        <v>1155</v>
      </c>
      <c r="C16" s="2451" t="s">
        <v>1095</v>
      </c>
      <c r="D16" s="2451" t="s">
        <v>1162</v>
      </c>
      <c r="E16" s="2451" t="s">
        <v>1164</v>
      </c>
      <c r="F16" s="2451" t="s">
        <v>1165</v>
      </c>
      <c r="G16" s="2451" t="s">
        <v>1166</v>
      </c>
      <c r="H16" s="2451" t="s">
        <v>1163</v>
      </c>
      <c r="I16" s="2451"/>
      <c r="J16" s="2451"/>
    </row>
    <row r="17" spans="1:11">
      <c r="A17" s="2451" t="s">
        <v>1176</v>
      </c>
      <c r="B17" s="2451" t="s">
        <v>1155</v>
      </c>
      <c r="C17" s="2451" t="s">
        <v>1095</v>
      </c>
      <c r="D17" s="2451" t="s">
        <v>1177</v>
      </c>
      <c r="E17" s="2451" t="s">
        <v>1163</v>
      </c>
      <c r="F17" s="2451" t="s">
        <v>1167</v>
      </c>
      <c r="G17" s="2451"/>
      <c r="H17" s="2451"/>
      <c r="I17" s="2451"/>
      <c r="J17" s="2451"/>
    </row>
    <row r="18" spans="1:11">
      <c r="A18" s="2451" t="s">
        <v>95</v>
      </c>
      <c r="B18" s="2451" t="s">
        <v>1155</v>
      </c>
      <c r="C18" s="2451" t="s">
        <v>1095</v>
      </c>
      <c r="D18" s="2451" t="s">
        <v>1178</v>
      </c>
      <c r="E18" s="2451" t="s">
        <v>1179</v>
      </c>
      <c r="F18" s="2451" t="s">
        <v>1180</v>
      </c>
      <c r="G18" s="2451"/>
      <c r="H18" s="2451"/>
      <c r="I18" s="2451"/>
      <c r="J18" s="2451"/>
    </row>
    <row r="19" spans="1:11">
      <c r="A19" s="2451" t="s">
        <v>1181</v>
      </c>
      <c r="B19" s="2451" t="s">
        <v>1155</v>
      </c>
      <c r="C19" s="2451" t="s">
        <v>1095</v>
      </c>
      <c r="D19" s="2451" t="s">
        <v>1179</v>
      </c>
      <c r="E19" s="2451" t="s">
        <v>1180</v>
      </c>
      <c r="F19" s="2451"/>
      <c r="G19" s="2451"/>
      <c r="H19" s="2451"/>
      <c r="I19" s="2451"/>
      <c r="J19" s="2451"/>
    </row>
    <row r="20" spans="1:11">
      <c r="A20" s="2451" t="s">
        <v>1182</v>
      </c>
      <c r="B20" s="2451" t="s">
        <v>1155</v>
      </c>
      <c r="C20" s="2451" t="s">
        <v>1095</v>
      </c>
      <c r="D20" s="2451" t="s">
        <v>1179</v>
      </c>
      <c r="E20" s="2451" t="s">
        <v>1180</v>
      </c>
      <c r="F20" s="2451" t="s">
        <v>1167</v>
      </c>
      <c r="G20" s="2451"/>
      <c r="H20" s="2451"/>
      <c r="I20" s="2451"/>
      <c r="J20" s="2451"/>
    </row>
    <row r="21" spans="1:11">
      <c r="A21" s="2451" t="s">
        <v>1183</v>
      </c>
      <c r="B21" s="2451" t="s">
        <v>1155</v>
      </c>
      <c r="C21" s="2451" t="s">
        <v>1157</v>
      </c>
      <c r="D21" s="2451"/>
      <c r="E21" s="2451"/>
      <c r="F21" s="2451"/>
      <c r="G21" s="2451"/>
      <c r="H21" s="2451"/>
      <c r="I21" s="2451"/>
      <c r="J21" s="2451"/>
    </row>
    <row r="22" spans="1:11">
      <c r="A22" s="2451" t="s">
        <v>98</v>
      </c>
      <c r="B22" s="2451" t="s">
        <v>1155</v>
      </c>
      <c r="C22" s="2451" t="s">
        <v>1095</v>
      </c>
      <c r="D22" s="2451" t="s">
        <v>1184</v>
      </c>
      <c r="E22" s="2451"/>
      <c r="F22" s="2451"/>
      <c r="G22" s="2451"/>
      <c r="H22" s="2451"/>
      <c r="I22" s="2451"/>
      <c r="J22" s="2451"/>
    </row>
    <row r="23" spans="1:11">
      <c r="A23" s="2451" t="s">
        <v>99</v>
      </c>
      <c r="B23" s="2451" t="s">
        <v>1155</v>
      </c>
      <c r="C23" s="2451" t="s">
        <v>1095</v>
      </c>
      <c r="D23" s="2451" t="s">
        <v>1185</v>
      </c>
      <c r="E23" s="2451"/>
      <c r="F23" s="2451"/>
      <c r="G23" s="2451"/>
      <c r="H23" s="2451"/>
      <c r="I23" s="2451"/>
      <c r="J23" s="2451"/>
    </row>
    <row r="24" spans="1:11">
      <c r="A24" s="2451" t="s">
        <v>1186</v>
      </c>
      <c r="B24" s="2451" t="s">
        <v>1155</v>
      </c>
      <c r="C24" s="2451" t="s">
        <v>1187</v>
      </c>
      <c r="D24" s="2451" t="s">
        <v>1188</v>
      </c>
      <c r="E24" s="2451"/>
      <c r="F24" s="2451"/>
      <c r="G24" s="2451"/>
      <c r="H24" s="2451"/>
      <c r="I24" s="2451"/>
      <c r="J24" s="2451"/>
    </row>
    <row r="25" spans="1:11">
      <c r="A25" s="2451" t="s">
        <v>1189</v>
      </c>
      <c r="B25" s="2451" t="s">
        <v>1155</v>
      </c>
      <c r="C25" s="2451" t="s">
        <v>1190</v>
      </c>
      <c r="D25" s="2451" t="s">
        <v>1191</v>
      </c>
      <c r="E25" s="2451" t="s">
        <v>1192</v>
      </c>
      <c r="F25" s="2451" t="s">
        <v>1193</v>
      </c>
      <c r="G25" s="2451" t="s">
        <v>1162</v>
      </c>
      <c r="H25" s="2451" t="s">
        <v>1167</v>
      </c>
      <c r="I25" s="2451"/>
      <c r="J25" s="2451"/>
    </row>
    <row r="26" spans="1:11">
      <c r="A26" s="2451" t="s">
        <v>1194</v>
      </c>
      <c r="B26" s="2451" t="s">
        <v>1155</v>
      </c>
      <c r="C26" s="2451" t="s">
        <v>1190</v>
      </c>
      <c r="D26" s="2451" t="s">
        <v>1195</v>
      </c>
      <c r="E26" s="2451" t="s">
        <v>1162</v>
      </c>
      <c r="F26" s="2451" t="s">
        <v>1191</v>
      </c>
      <c r="G26" s="2451" t="s">
        <v>1192</v>
      </c>
      <c r="H26" s="2451" t="s">
        <v>1193</v>
      </c>
      <c r="I26" s="2451" t="s">
        <v>1167</v>
      </c>
      <c r="J26" s="2451"/>
    </row>
    <row r="27" spans="1:11">
      <c r="A27" s="2451" t="s">
        <v>1196</v>
      </c>
      <c r="B27" s="2451" t="s">
        <v>1155</v>
      </c>
      <c r="C27" s="2451" t="s">
        <v>1190</v>
      </c>
      <c r="D27" s="2451" t="s">
        <v>1195</v>
      </c>
      <c r="E27" s="2451" t="s">
        <v>1191</v>
      </c>
      <c r="F27" s="2451" t="s">
        <v>1192</v>
      </c>
      <c r="G27" s="2451" t="s">
        <v>1197</v>
      </c>
      <c r="H27" s="2451" t="s">
        <v>1198</v>
      </c>
      <c r="I27" s="2451" t="s">
        <v>1193</v>
      </c>
      <c r="J27" s="2451" t="s">
        <v>1162</v>
      </c>
      <c r="K27" s="2451" t="s">
        <v>1167</v>
      </c>
    </row>
    <row r="28" spans="1:11">
      <c r="A28" s="2451" t="s">
        <v>1199</v>
      </c>
      <c r="B28" s="2451" t="s">
        <v>1155</v>
      </c>
      <c r="C28" s="2451" t="s">
        <v>1190</v>
      </c>
      <c r="D28" s="2451" t="s">
        <v>1200</v>
      </c>
      <c r="E28" s="2451"/>
      <c r="F28" s="2451"/>
      <c r="G28" s="2451"/>
      <c r="H28" s="2451"/>
      <c r="I28" s="2451"/>
      <c r="J28" s="2451"/>
      <c r="K28" s="2451"/>
    </row>
    <row r="29" spans="1:11">
      <c r="A29" s="2451" t="s">
        <v>1201</v>
      </c>
      <c r="B29" s="2451" t="s">
        <v>1155</v>
      </c>
      <c r="C29" s="2451" t="s">
        <v>1190</v>
      </c>
      <c r="D29" s="2451" t="s">
        <v>1200</v>
      </c>
      <c r="E29" s="2451"/>
      <c r="F29" s="2451"/>
      <c r="G29" s="2451"/>
      <c r="H29" s="2451"/>
      <c r="I29" s="2451"/>
      <c r="J29" s="2451"/>
      <c r="K29" s="2451"/>
    </row>
    <row r="30" spans="1:11">
      <c r="A30" s="2451" t="s">
        <v>1202</v>
      </c>
      <c r="B30" s="2451" t="s">
        <v>1155</v>
      </c>
      <c r="C30" s="2451" t="s">
        <v>1190</v>
      </c>
      <c r="D30" s="2451" t="s">
        <v>1161</v>
      </c>
      <c r="E30" s="2451" t="s">
        <v>1162</v>
      </c>
      <c r="F30" s="2451" t="s">
        <v>1191</v>
      </c>
      <c r="G30" s="2451" t="s">
        <v>1192</v>
      </c>
      <c r="H30" s="2451" t="s">
        <v>1197</v>
      </c>
      <c r="I30" s="2451" t="s">
        <v>1198</v>
      </c>
      <c r="J30" s="2451" t="s">
        <v>1203</v>
      </c>
      <c r="K30" s="2451" t="s">
        <v>1167</v>
      </c>
    </row>
    <row r="31" spans="1:11">
      <c r="A31" s="2451" t="s">
        <v>1204</v>
      </c>
      <c r="B31" s="2451" t="s">
        <v>1190</v>
      </c>
      <c r="C31" s="2451" t="s">
        <v>1161</v>
      </c>
      <c r="D31" s="2451" t="s">
        <v>1162</v>
      </c>
      <c r="E31" s="2451" t="s">
        <v>1191</v>
      </c>
      <c r="F31" s="2451" t="s">
        <v>1192</v>
      </c>
      <c r="G31" s="2451" t="s">
        <v>1203</v>
      </c>
      <c r="H31" s="2451" t="s">
        <v>1205</v>
      </c>
      <c r="I31" s="2451" t="s">
        <v>1206</v>
      </c>
      <c r="J31" s="2451" t="s">
        <v>1167</v>
      </c>
    </row>
  </sheetData>
  <phoneticPr fontId="2"/>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CEF2D-7E95-41E2-918B-FF828B68ECD4}">
  <sheetPr>
    <tabColor rgb="FF92D050"/>
  </sheetPr>
  <dimension ref="A1:AI52"/>
  <sheetViews>
    <sheetView showGridLines="0" view="pageBreakPreview" zoomScaleNormal="100" zoomScaleSheetLayoutView="100" workbookViewId="0"/>
  </sheetViews>
  <sheetFormatPr defaultColWidth="9" defaultRowHeight="13.5"/>
  <cols>
    <col min="1" max="1" width="28.625" style="445" customWidth="1"/>
    <col min="2" max="3" width="3.125" style="445" customWidth="1"/>
    <col min="4" max="4" width="23.625" style="445" customWidth="1"/>
    <col min="5" max="5" width="10.375" style="445" customWidth="1"/>
    <col min="6" max="6" width="7.5" style="445" customWidth="1"/>
    <col min="7" max="7" width="23.875" style="445" customWidth="1"/>
    <col min="8" max="8" width="13.75" style="445" customWidth="1"/>
    <col min="9" max="16384" width="9" style="445"/>
  </cols>
  <sheetData>
    <row r="1" spans="1:35" ht="17.25">
      <c r="A1" s="444"/>
    </row>
    <row r="2" spans="1:35" ht="27.75" customHeight="1">
      <c r="A2" s="444"/>
      <c r="G2" s="1165" t="s">
        <v>340</v>
      </c>
      <c r="H2" s="1165"/>
    </row>
    <row r="3" spans="1:35" ht="15" customHeight="1">
      <c r="A3" s="444"/>
      <c r="G3" s="446"/>
      <c r="H3" s="446"/>
    </row>
    <row r="4" spans="1:35" ht="81" customHeight="1">
      <c r="A4" s="1166" t="s">
        <v>662</v>
      </c>
      <c r="B4" s="1167"/>
      <c r="C4" s="1167"/>
      <c r="D4" s="1167"/>
      <c r="E4" s="1167"/>
      <c r="F4" s="1167"/>
      <c r="G4" s="1167"/>
      <c r="H4" s="1167"/>
      <c r="AI4" s="445" t="s">
        <v>663</v>
      </c>
    </row>
    <row r="5" spans="1:35" ht="12" customHeight="1">
      <c r="A5" s="447"/>
      <c r="B5" s="447"/>
      <c r="C5" s="447"/>
      <c r="D5" s="447"/>
      <c r="E5" s="447"/>
      <c r="F5" s="447"/>
      <c r="G5" s="447"/>
      <c r="H5" s="447"/>
    </row>
    <row r="6" spans="1:35" ht="36" customHeight="1">
      <c r="A6" s="448" t="s">
        <v>664</v>
      </c>
      <c r="B6" s="1168"/>
      <c r="C6" s="1169"/>
      <c r="D6" s="1169"/>
      <c r="E6" s="1169"/>
      <c r="F6" s="1169"/>
      <c r="G6" s="1169"/>
      <c r="H6" s="1170"/>
    </row>
    <row r="7" spans="1:35" ht="46.5" customHeight="1">
      <c r="A7" s="449" t="s">
        <v>343</v>
      </c>
      <c r="B7" s="1171" t="s">
        <v>665</v>
      </c>
      <c r="C7" s="1172"/>
      <c r="D7" s="1172"/>
      <c r="E7" s="1172"/>
      <c r="F7" s="1172"/>
      <c r="G7" s="1172"/>
      <c r="H7" s="1173"/>
    </row>
    <row r="8" spans="1:35" ht="84" customHeight="1">
      <c r="A8" s="450" t="s">
        <v>666</v>
      </c>
      <c r="B8" s="1174" t="s">
        <v>667</v>
      </c>
      <c r="C8" s="1175"/>
      <c r="D8" s="1175"/>
      <c r="E8" s="1175"/>
      <c r="F8" s="1175"/>
      <c r="G8" s="1175"/>
      <c r="H8" s="1176"/>
    </row>
    <row r="9" spans="1:35" ht="23.25" customHeight="1">
      <c r="A9" s="451"/>
      <c r="B9" s="452"/>
      <c r="C9" s="452"/>
      <c r="D9" s="452"/>
      <c r="E9" s="452"/>
      <c r="F9" s="452"/>
      <c r="G9" s="452"/>
    </row>
    <row r="10" spans="1:35">
      <c r="A10" s="1177" t="s">
        <v>668</v>
      </c>
      <c r="B10" s="453"/>
      <c r="C10" s="454"/>
      <c r="D10" s="454"/>
      <c r="E10" s="454"/>
      <c r="F10" s="454"/>
      <c r="G10" s="454"/>
      <c r="H10" s="1180" t="s">
        <v>669</v>
      </c>
    </row>
    <row r="11" spans="1:35">
      <c r="A11" s="1178"/>
      <c r="B11" s="455"/>
      <c r="H11" s="1181"/>
    </row>
    <row r="12" spans="1:35" ht="52.5" customHeight="1">
      <c r="A12" s="1178"/>
      <c r="B12" s="455"/>
      <c r="C12" s="456" t="s">
        <v>670</v>
      </c>
      <c r="D12" s="457" t="s">
        <v>671</v>
      </c>
      <c r="E12" s="458" t="s">
        <v>351</v>
      </c>
      <c r="F12" s="459"/>
      <c r="H12" s="1181"/>
    </row>
    <row r="13" spans="1:35" ht="52.5" customHeight="1">
      <c r="A13" s="1178"/>
      <c r="B13" s="455"/>
      <c r="C13" s="456" t="s">
        <v>672</v>
      </c>
      <c r="D13" s="457" t="s">
        <v>673</v>
      </c>
      <c r="E13" s="458" t="s">
        <v>351</v>
      </c>
      <c r="F13" s="459"/>
      <c r="G13" s="460" t="s">
        <v>674</v>
      </c>
      <c r="H13" s="1181"/>
    </row>
    <row r="14" spans="1:35" ht="13.5" customHeight="1">
      <c r="A14" s="1178"/>
      <c r="B14" s="455"/>
      <c r="H14" s="1181"/>
    </row>
    <row r="15" spans="1:35" ht="13.5" customHeight="1">
      <c r="A15" s="1179"/>
      <c r="B15" s="461"/>
      <c r="C15" s="452"/>
      <c r="D15" s="452"/>
      <c r="E15" s="452"/>
      <c r="F15" s="452"/>
      <c r="G15" s="452"/>
      <c r="H15" s="1182"/>
    </row>
    <row r="16" spans="1:35">
      <c r="A16" s="1183" t="s">
        <v>675</v>
      </c>
      <c r="B16" s="453"/>
      <c r="C16" s="454"/>
      <c r="D16" s="454"/>
      <c r="E16" s="454"/>
      <c r="F16" s="454"/>
      <c r="G16" s="462"/>
      <c r="H16" s="1186" t="s">
        <v>669</v>
      </c>
    </row>
    <row r="17" spans="1:8">
      <c r="A17" s="1184"/>
      <c r="B17" s="455"/>
      <c r="G17" s="463"/>
      <c r="H17" s="1187"/>
    </row>
    <row r="18" spans="1:8" ht="53.1" customHeight="1">
      <c r="A18" s="1184"/>
      <c r="B18" s="455"/>
      <c r="C18" s="456" t="s">
        <v>670</v>
      </c>
      <c r="D18" s="457" t="s">
        <v>676</v>
      </c>
      <c r="E18" s="458" t="s">
        <v>351</v>
      </c>
      <c r="F18" s="459"/>
      <c r="G18" s="463"/>
      <c r="H18" s="1187"/>
    </row>
    <row r="19" spans="1:8" ht="53.1" customHeight="1">
      <c r="A19" s="1184"/>
      <c r="B19" s="455"/>
      <c r="C19" s="456" t="s">
        <v>672</v>
      </c>
      <c r="D19" s="457" t="s">
        <v>677</v>
      </c>
      <c r="E19" s="458" t="s">
        <v>351</v>
      </c>
      <c r="F19" s="459"/>
      <c r="G19" s="464" t="s">
        <v>678</v>
      </c>
      <c r="H19" s="1187"/>
    </row>
    <row r="20" spans="1:8">
      <c r="A20" s="1184"/>
      <c r="B20" s="455"/>
      <c r="G20" s="463"/>
      <c r="H20" s="1187"/>
    </row>
    <row r="21" spans="1:8">
      <c r="A21" s="1185"/>
      <c r="B21" s="461"/>
      <c r="C21" s="452"/>
      <c r="D21" s="452"/>
      <c r="E21" s="452"/>
      <c r="F21" s="452"/>
      <c r="G21" s="465"/>
      <c r="H21" s="1187"/>
    </row>
    <row r="22" spans="1:8">
      <c r="A22" s="1184" t="s">
        <v>679</v>
      </c>
      <c r="B22" s="455"/>
      <c r="H22" s="1187"/>
    </row>
    <row r="23" spans="1:8">
      <c r="A23" s="1184"/>
      <c r="B23" s="455"/>
      <c r="H23" s="1187"/>
    </row>
    <row r="24" spans="1:8" ht="52.5" customHeight="1">
      <c r="A24" s="1184"/>
      <c r="B24" s="455"/>
      <c r="C24" s="456" t="s">
        <v>670</v>
      </c>
      <c r="D24" s="457" t="s">
        <v>671</v>
      </c>
      <c r="E24" s="458" t="s">
        <v>351</v>
      </c>
      <c r="F24" s="459"/>
      <c r="H24" s="1187"/>
    </row>
    <row r="25" spans="1:8" ht="52.5" customHeight="1">
      <c r="A25" s="1184"/>
      <c r="B25" s="455"/>
      <c r="C25" s="456" t="s">
        <v>672</v>
      </c>
      <c r="D25" s="457" t="s">
        <v>680</v>
      </c>
      <c r="E25" s="458" t="s">
        <v>351</v>
      </c>
      <c r="F25" s="459"/>
      <c r="G25" s="460" t="s">
        <v>681</v>
      </c>
      <c r="H25" s="1187"/>
    </row>
    <row r="26" spans="1:8">
      <c r="A26" s="1184"/>
      <c r="B26" s="455"/>
      <c r="H26" s="1187"/>
    </row>
    <row r="27" spans="1:8">
      <c r="A27" s="1185"/>
      <c r="B27" s="461"/>
      <c r="C27" s="452"/>
      <c r="D27" s="452"/>
      <c r="E27" s="452"/>
      <c r="F27" s="452"/>
      <c r="G27" s="452"/>
      <c r="H27" s="1188"/>
    </row>
    <row r="29" spans="1:8" ht="17.25" customHeight="1">
      <c r="A29" s="1163" t="s">
        <v>682</v>
      </c>
      <c r="B29" s="1163"/>
      <c r="C29" s="1163"/>
      <c r="D29" s="1163"/>
      <c r="E29" s="1163"/>
      <c r="F29" s="1163"/>
      <c r="G29" s="1163"/>
      <c r="H29" s="1163"/>
    </row>
    <row r="30" spans="1:8" ht="17.25" customHeight="1">
      <c r="A30" s="1163" t="s">
        <v>683</v>
      </c>
      <c r="B30" s="1163"/>
      <c r="C30" s="1163"/>
      <c r="D30" s="1163"/>
      <c r="E30" s="1163"/>
      <c r="F30" s="1163"/>
      <c r="G30" s="1163"/>
      <c r="H30" s="1163"/>
    </row>
    <row r="31" spans="1:8" ht="17.25" customHeight="1">
      <c r="A31" s="1163" t="s">
        <v>684</v>
      </c>
      <c r="B31" s="1163"/>
      <c r="C31" s="1163"/>
      <c r="D31" s="1163"/>
      <c r="E31" s="1163"/>
      <c r="F31" s="1163"/>
      <c r="G31" s="1163"/>
      <c r="H31" s="1163"/>
    </row>
    <row r="32" spans="1:8" ht="17.25" customHeight="1">
      <c r="A32" s="1163" t="s">
        <v>685</v>
      </c>
      <c r="B32" s="1163"/>
      <c r="C32" s="1163"/>
      <c r="D32" s="1163"/>
      <c r="E32" s="1163"/>
      <c r="F32" s="1163"/>
      <c r="G32" s="1163"/>
      <c r="H32" s="1163"/>
    </row>
    <row r="33" spans="1:8" ht="17.25" customHeight="1">
      <c r="A33" s="1163" t="s">
        <v>686</v>
      </c>
      <c r="B33" s="1163"/>
      <c r="C33" s="1163"/>
      <c r="D33" s="1163"/>
      <c r="E33" s="1163"/>
      <c r="F33" s="1163"/>
      <c r="G33" s="1163"/>
      <c r="H33" s="1163"/>
    </row>
    <row r="34" spans="1:8" ht="17.25" customHeight="1">
      <c r="A34" s="1163" t="s">
        <v>687</v>
      </c>
      <c r="B34" s="1163"/>
      <c r="C34" s="1163"/>
      <c r="D34" s="1163"/>
      <c r="E34" s="1163"/>
      <c r="F34" s="1163"/>
      <c r="G34" s="1163"/>
      <c r="H34" s="1163"/>
    </row>
    <row r="35" spans="1:8" ht="17.25" customHeight="1">
      <c r="A35" s="1162" t="s">
        <v>688</v>
      </c>
      <c r="B35" s="1162"/>
      <c r="C35" s="1162"/>
      <c r="D35" s="1162"/>
      <c r="E35" s="1162"/>
      <c r="F35" s="1162"/>
      <c r="G35" s="1162"/>
      <c r="H35" s="1162"/>
    </row>
    <row r="36" spans="1:8" ht="17.25" customHeight="1">
      <c r="A36" s="1162" t="s">
        <v>689</v>
      </c>
      <c r="B36" s="1162"/>
      <c r="C36" s="1162"/>
      <c r="D36" s="1162"/>
      <c r="E36" s="1162"/>
      <c r="F36" s="1162"/>
      <c r="G36" s="1162"/>
      <c r="H36" s="1162"/>
    </row>
    <row r="37" spans="1:8" ht="17.25" customHeight="1">
      <c r="A37" s="1163" t="s">
        <v>690</v>
      </c>
      <c r="B37" s="1163"/>
      <c r="C37" s="1163"/>
      <c r="D37" s="1163"/>
      <c r="E37" s="1163"/>
      <c r="F37" s="1163"/>
      <c r="G37" s="1163"/>
      <c r="H37" s="1163"/>
    </row>
    <row r="38" spans="1:8" ht="17.25" customHeight="1">
      <c r="A38" s="1163" t="s">
        <v>691</v>
      </c>
      <c r="B38" s="1163"/>
      <c r="C38" s="1163"/>
      <c r="D38" s="1163"/>
      <c r="E38" s="1163"/>
      <c r="F38" s="1163"/>
      <c r="G38" s="1163"/>
      <c r="H38" s="1163"/>
    </row>
    <row r="39" spans="1:8" ht="17.25" customHeight="1">
      <c r="A39" s="1163" t="s">
        <v>692</v>
      </c>
      <c r="B39" s="1163"/>
      <c r="C39" s="1163"/>
      <c r="D39" s="1163"/>
      <c r="E39" s="1163"/>
      <c r="F39" s="1163"/>
      <c r="G39" s="1163"/>
      <c r="H39" s="1163"/>
    </row>
    <row r="40" spans="1:8" ht="17.25" customHeight="1">
      <c r="A40" s="466" t="s">
        <v>693</v>
      </c>
      <c r="B40" s="467"/>
      <c r="C40" s="467"/>
      <c r="D40" s="467"/>
      <c r="E40" s="467"/>
      <c r="F40" s="467"/>
      <c r="G40" s="467"/>
      <c r="H40" s="467"/>
    </row>
    <row r="41" spans="1:8" ht="17.25" customHeight="1">
      <c r="A41" s="1163" t="s">
        <v>694</v>
      </c>
      <c r="B41" s="1163"/>
      <c r="C41" s="1163"/>
      <c r="D41" s="1163"/>
      <c r="E41" s="1163"/>
      <c r="F41" s="1163"/>
      <c r="G41" s="1163"/>
      <c r="H41" s="1163"/>
    </row>
    <row r="42" spans="1:8" ht="17.25" customHeight="1">
      <c r="A42" s="1164" t="s">
        <v>695</v>
      </c>
      <c r="B42" s="1162"/>
      <c r="C42" s="1162"/>
      <c r="D42" s="1162"/>
      <c r="E42" s="1162"/>
      <c r="F42" s="1162"/>
      <c r="G42" s="1162"/>
      <c r="H42" s="1162"/>
    </row>
    <row r="43" spans="1:8" ht="17.25" customHeight="1">
      <c r="A43" s="1162" t="s">
        <v>696</v>
      </c>
      <c r="B43" s="1162"/>
      <c r="C43" s="1162"/>
      <c r="D43" s="1162"/>
      <c r="E43" s="1162"/>
      <c r="F43" s="1162"/>
      <c r="G43" s="1162"/>
      <c r="H43" s="1162"/>
    </row>
    <row r="44" spans="1:8" ht="17.25" customHeight="1">
      <c r="A44" s="466" t="s">
        <v>697</v>
      </c>
      <c r="B44" s="466"/>
      <c r="C44" s="466"/>
      <c r="D44" s="466"/>
      <c r="E44" s="466"/>
      <c r="F44" s="466"/>
      <c r="G44" s="466"/>
      <c r="H44" s="466"/>
    </row>
    <row r="45" spans="1:8" ht="17.25" customHeight="1">
      <c r="A45" s="466" t="s">
        <v>698</v>
      </c>
      <c r="B45" s="466"/>
      <c r="C45" s="466"/>
      <c r="D45" s="466"/>
      <c r="E45" s="466"/>
      <c r="F45" s="466"/>
      <c r="G45" s="466"/>
      <c r="H45" s="466"/>
    </row>
    <row r="46" spans="1:8" ht="17.25" customHeight="1">
      <c r="A46" s="466" t="s">
        <v>699</v>
      </c>
      <c r="B46" s="466"/>
      <c r="C46" s="466"/>
      <c r="D46" s="466"/>
      <c r="E46" s="466"/>
      <c r="F46" s="466"/>
      <c r="G46" s="466"/>
      <c r="H46" s="466"/>
    </row>
    <row r="47" spans="1:8" ht="17.25" customHeight="1">
      <c r="A47" s="1164" t="s">
        <v>700</v>
      </c>
      <c r="B47" s="1162"/>
      <c r="C47" s="1162"/>
      <c r="D47" s="1162"/>
      <c r="E47" s="1162"/>
      <c r="F47" s="1162"/>
      <c r="G47" s="1162"/>
      <c r="H47" s="1162"/>
    </row>
    <row r="48" spans="1:8" ht="17.25" customHeight="1">
      <c r="A48" s="1162" t="s">
        <v>701</v>
      </c>
      <c r="B48" s="1162"/>
      <c r="C48" s="1162"/>
      <c r="D48" s="1162"/>
      <c r="E48" s="1162"/>
      <c r="F48" s="1162"/>
      <c r="G48" s="1162"/>
      <c r="H48" s="1162"/>
    </row>
    <row r="49" spans="1:8" ht="17.25" customHeight="1">
      <c r="A49" s="1163" t="s">
        <v>702</v>
      </c>
      <c r="B49" s="1163"/>
      <c r="C49" s="1163"/>
      <c r="D49" s="1163"/>
      <c r="E49" s="1163"/>
      <c r="F49" s="1163"/>
      <c r="G49" s="1163"/>
      <c r="H49" s="1163"/>
    </row>
    <row r="50" spans="1:8">
      <c r="A50" s="1163" t="s">
        <v>703</v>
      </c>
      <c r="B50" s="1163"/>
      <c r="C50" s="1163"/>
      <c r="D50" s="1163"/>
      <c r="E50" s="1163"/>
      <c r="F50" s="1163"/>
      <c r="G50" s="1163"/>
      <c r="H50" s="1163"/>
    </row>
    <row r="51" spans="1:8">
      <c r="A51" s="1163"/>
      <c r="B51" s="1163"/>
      <c r="C51" s="1163"/>
      <c r="D51" s="1163"/>
      <c r="E51" s="1163"/>
      <c r="F51" s="1163"/>
      <c r="G51" s="1163"/>
      <c r="H51" s="1163"/>
    </row>
    <row r="52" spans="1:8">
      <c r="A52" s="1163"/>
      <c r="B52" s="1163"/>
      <c r="C52" s="1163"/>
      <c r="D52" s="1163"/>
      <c r="E52" s="1163"/>
      <c r="F52" s="1163"/>
      <c r="G52" s="1163"/>
      <c r="H52" s="1163"/>
    </row>
  </sheetData>
  <mergeCells count="30">
    <mergeCell ref="A31:H31"/>
    <mergeCell ref="G2:H2"/>
    <mergeCell ref="A4:H4"/>
    <mergeCell ref="B6:H6"/>
    <mergeCell ref="B7:H7"/>
    <mergeCell ref="B8:H8"/>
    <mergeCell ref="A10:A15"/>
    <mergeCell ref="H10:H15"/>
    <mergeCell ref="A16:A21"/>
    <mergeCell ref="H16:H27"/>
    <mergeCell ref="A22:A27"/>
    <mergeCell ref="A29:H29"/>
    <mergeCell ref="A30:H30"/>
    <mergeCell ref="A47:H47"/>
    <mergeCell ref="A32:H32"/>
    <mergeCell ref="A33:H33"/>
    <mergeCell ref="A34:H34"/>
    <mergeCell ref="A35:H35"/>
    <mergeCell ref="A36:H36"/>
    <mergeCell ref="A37:H37"/>
    <mergeCell ref="A38:H38"/>
    <mergeCell ref="A39:H39"/>
    <mergeCell ref="A41:H41"/>
    <mergeCell ref="A42:H42"/>
    <mergeCell ref="A43:H43"/>
    <mergeCell ref="A48:H48"/>
    <mergeCell ref="A49:H49"/>
    <mergeCell ref="A50:H50"/>
    <mergeCell ref="A51:H51"/>
    <mergeCell ref="A52:H52"/>
  </mergeCells>
  <phoneticPr fontId="2"/>
  <pageMargins left="0.7" right="0.7" top="0.75" bottom="0.75" header="0.3" footer="0.3"/>
  <pageSetup paperSize="9" scale="70" orientation="portrait" r:id="rId1"/>
  <rowBreaks count="1" manualBreakCount="1">
    <brk id="27"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1A34C-04E8-4F20-83ED-A798F56529E2}">
  <sheetPr>
    <tabColor rgb="FF92D050"/>
  </sheetPr>
  <dimension ref="A1:AI38"/>
  <sheetViews>
    <sheetView view="pageBreakPreview" zoomScale="60" zoomScaleNormal="100" workbookViewId="0">
      <selection sqref="A1:G1"/>
    </sheetView>
  </sheetViews>
  <sheetFormatPr defaultColWidth="9" defaultRowHeight="13.5"/>
  <cols>
    <col min="1" max="1" width="4.375" style="474" customWidth="1"/>
    <col min="2" max="2" width="19" style="468" customWidth="1"/>
    <col min="3" max="4" width="12.5" style="468" customWidth="1"/>
    <col min="5" max="5" width="14.375" style="468" customWidth="1"/>
    <col min="6" max="7" width="12.75" style="468" customWidth="1"/>
    <col min="8" max="8" width="6.75" style="468" customWidth="1"/>
    <col min="9" max="16384" width="9" style="468"/>
  </cols>
  <sheetData>
    <row r="1" spans="1:35" ht="21" customHeight="1">
      <c r="A1" s="1189" t="s">
        <v>704</v>
      </c>
      <c r="B1" s="1190"/>
      <c r="C1" s="1190"/>
      <c r="D1" s="1190"/>
      <c r="E1" s="1190"/>
      <c r="F1" s="1190"/>
      <c r="G1" s="1190"/>
    </row>
    <row r="2" spans="1:35" ht="22.5" customHeight="1">
      <c r="A2" s="469"/>
      <c r="B2" s="469" t="s">
        <v>705</v>
      </c>
      <c r="C2" s="469" t="s">
        <v>706</v>
      </c>
      <c r="D2" s="469" t="s">
        <v>707</v>
      </c>
      <c r="E2" s="469" t="s">
        <v>708</v>
      </c>
      <c r="F2" s="469" t="s">
        <v>709</v>
      </c>
      <c r="G2" s="469" t="s">
        <v>710</v>
      </c>
    </row>
    <row r="3" spans="1:35" ht="21" customHeight="1">
      <c r="A3" s="469">
        <v>1</v>
      </c>
      <c r="B3" s="470"/>
      <c r="C3" s="469"/>
      <c r="D3" s="469"/>
      <c r="E3" s="469"/>
      <c r="F3" s="469"/>
      <c r="G3" s="469"/>
    </row>
    <row r="4" spans="1:35" ht="21" customHeight="1">
      <c r="A4" s="469">
        <v>2</v>
      </c>
      <c r="B4" s="470"/>
      <c r="C4" s="469"/>
      <c r="D4" s="469"/>
      <c r="E4" s="469"/>
      <c r="F4" s="469"/>
      <c r="G4" s="469"/>
      <c r="AI4" s="468" t="s">
        <v>340</v>
      </c>
    </row>
    <row r="5" spans="1:35" ht="21" customHeight="1">
      <c r="A5" s="469">
        <v>3</v>
      </c>
      <c r="B5" s="470"/>
      <c r="C5" s="469"/>
      <c r="D5" s="469"/>
      <c r="E5" s="469"/>
      <c r="F5" s="469"/>
      <c r="G5" s="469"/>
    </row>
    <row r="6" spans="1:35" ht="21" customHeight="1">
      <c r="A6" s="469">
        <v>4</v>
      </c>
      <c r="B6" s="470"/>
      <c r="C6" s="469"/>
      <c r="D6" s="469"/>
      <c r="E6" s="469"/>
      <c r="F6" s="469"/>
      <c r="G6" s="469"/>
    </row>
    <row r="7" spans="1:35" ht="21" customHeight="1">
      <c r="A7" s="469">
        <v>5</v>
      </c>
      <c r="B7" s="470"/>
      <c r="C7" s="469"/>
      <c r="D7" s="469"/>
      <c r="E7" s="469"/>
      <c r="F7" s="469"/>
      <c r="G7" s="469"/>
    </row>
    <row r="8" spans="1:35" ht="21" customHeight="1">
      <c r="A8" s="469">
        <v>6</v>
      </c>
      <c r="B8" s="470"/>
      <c r="C8" s="469"/>
      <c r="D8" s="469"/>
      <c r="E8" s="469"/>
      <c r="F8" s="469"/>
      <c r="G8" s="469"/>
    </row>
    <row r="9" spans="1:35" ht="21" customHeight="1">
      <c r="A9" s="469">
        <v>7</v>
      </c>
      <c r="B9" s="470"/>
      <c r="C9" s="469"/>
      <c r="D9" s="469"/>
      <c r="E9" s="469"/>
      <c r="F9" s="469"/>
      <c r="G9" s="469"/>
    </row>
    <row r="10" spans="1:35" ht="21" customHeight="1">
      <c r="A10" s="469">
        <v>8</v>
      </c>
      <c r="B10" s="470"/>
      <c r="C10" s="469"/>
      <c r="D10" s="469"/>
      <c r="E10" s="469"/>
      <c r="F10" s="469"/>
      <c r="G10" s="469"/>
    </row>
    <row r="11" spans="1:35" ht="21" customHeight="1">
      <c r="A11" s="469">
        <v>9</v>
      </c>
      <c r="B11" s="470"/>
      <c r="C11" s="469"/>
      <c r="D11" s="469"/>
      <c r="E11" s="469"/>
      <c r="F11" s="469"/>
      <c r="G11" s="469"/>
    </row>
    <row r="12" spans="1:35" ht="21" customHeight="1">
      <c r="A12" s="469">
        <v>10</v>
      </c>
      <c r="B12" s="470"/>
      <c r="C12" s="469"/>
      <c r="D12" s="469"/>
      <c r="E12" s="469"/>
      <c r="F12" s="469"/>
      <c r="G12" s="469"/>
    </row>
    <row r="13" spans="1:35" ht="21" customHeight="1">
      <c r="A13" s="469">
        <v>11</v>
      </c>
      <c r="B13" s="470"/>
      <c r="C13" s="469"/>
      <c r="D13" s="469"/>
      <c r="E13" s="469"/>
      <c r="F13" s="469"/>
      <c r="G13" s="469"/>
    </row>
    <row r="14" spans="1:35" ht="21" customHeight="1">
      <c r="A14" s="469">
        <v>12</v>
      </c>
      <c r="B14" s="470"/>
      <c r="C14" s="469"/>
      <c r="D14" s="469"/>
      <c r="E14" s="469"/>
      <c r="F14" s="469"/>
      <c r="G14" s="469"/>
    </row>
    <row r="15" spans="1:35" ht="21" customHeight="1">
      <c r="A15" s="469">
        <v>13</v>
      </c>
      <c r="B15" s="470"/>
      <c r="C15" s="469"/>
      <c r="D15" s="469"/>
      <c r="E15" s="469"/>
      <c r="F15" s="469"/>
      <c r="G15" s="469"/>
    </row>
    <row r="16" spans="1:35" ht="21" customHeight="1">
      <c r="A16" s="469">
        <v>14</v>
      </c>
      <c r="B16" s="470"/>
      <c r="C16" s="469"/>
      <c r="D16" s="469"/>
      <c r="E16" s="469"/>
      <c r="F16" s="469"/>
      <c r="G16" s="469"/>
    </row>
    <row r="17" spans="1:7" ht="21" customHeight="1">
      <c r="A17" s="469">
        <v>15</v>
      </c>
      <c r="B17" s="470"/>
      <c r="C17" s="469"/>
      <c r="D17" s="469"/>
      <c r="E17" s="469"/>
      <c r="F17" s="469"/>
      <c r="G17" s="469"/>
    </row>
    <row r="18" spans="1:7" ht="21" customHeight="1">
      <c r="A18" s="469">
        <v>16</v>
      </c>
      <c r="B18" s="470"/>
      <c r="C18" s="469"/>
      <c r="D18" s="469"/>
      <c r="E18" s="469"/>
      <c r="F18" s="469"/>
      <c r="G18" s="469"/>
    </row>
    <row r="19" spans="1:7" ht="21" customHeight="1">
      <c r="A19" s="469">
        <v>17</v>
      </c>
      <c r="B19" s="470"/>
      <c r="C19" s="469"/>
      <c r="D19" s="469"/>
      <c r="E19" s="469"/>
      <c r="F19" s="469"/>
      <c r="G19" s="469"/>
    </row>
    <row r="20" spans="1:7" ht="21" customHeight="1">
      <c r="A20" s="469">
        <v>18</v>
      </c>
      <c r="B20" s="470"/>
      <c r="C20" s="469"/>
      <c r="D20" s="469"/>
      <c r="E20" s="469"/>
      <c r="F20" s="469"/>
      <c r="G20" s="469"/>
    </row>
    <row r="21" spans="1:7" ht="21" customHeight="1">
      <c r="A21" s="469">
        <v>19</v>
      </c>
      <c r="B21" s="470"/>
      <c r="C21" s="469"/>
      <c r="D21" s="469"/>
      <c r="E21" s="469"/>
      <c r="F21" s="469"/>
      <c r="G21" s="469"/>
    </row>
    <row r="22" spans="1:7" ht="21" customHeight="1">
      <c r="A22" s="469">
        <v>20</v>
      </c>
      <c r="B22" s="470"/>
      <c r="C22" s="469"/>
      <c r="D22" s="469"/>
      <c r="E22" s="469"/>
      <c r="F22" s="469"/>
      <c r="G22" s="469"/>
    </row>
    <row r="23" spans="1:7" ht="21" customHeight="1">
      <c r="A23" s="469">
        <v>21</v>
      </c>
      <c r="B23" s="470"/>
      <c r="C23" s="469"/>
      <c r="D23" s="469"/>
      <c r="E23" s="469"/>
      <c r="F23" s="469"/>
      <c r="G23" s="469"/>
    </row>
    <row r="24" spans="1:7" ht="21" customHeight="1">
      <c r="A24" s="469">
        <v>22</v>
      </c>
      <c r="B24" s="470"/>
      <c r="C24" s="469"/>
      <c r="D24" s="469"/>
      <c r="E24" s="469"/>
      <c r="F24" s="469"/>
      <c r="G24" s="469"/>
    </row>
    <row r="25" spans="1:7" ht="21" customHeight="1">
      <c r="A25" s="469">
        <v>23</v>
      </c>
      <c r="B25" s="470"/>
      <c r="C25" s="469"/>
      <c r="D25" s="469"/>
      <c r="E25" s="469"/>
      <c r="F25" s="469"/>
      <c r="G25" s="469"/>
    </row>
    <row r="26" spans="1:7" ht="21" customHeight="1">
      <c r="A26" s="469">
        <v>24</v>
      </c>
      <c r="B26" s="470"/>
      <c r="C26" s="469"/>
      <c r="D26" s="469"/>
      <c r="E26" s="469"/>
      <c r="F26" s="469"/>
      <c r="G26" s="469"/>
    </row>
    <row r="27" spans="1:7" ht="21" customHeight="1">
      <c r="A27" s="469">
        <v>25</v>
      </c>
      <c r="B27" s="470"/>
      <c r="C27" s="471"/>
      <c r="D27" s="471"/>
      <c r="E27" s="471"/>
      <c r="F27" s="471"/>
      <c r="G27" s="471"/>
    </row>
    <row r="28" spans="1:7" ht="21" customHeight="1">
      <c r="A28" s="469">
        <v>26</v>
      </c>
      <c r="B28" s="470"/>
      <c r="C28" s="469"/>
      <c r="D28" s="469"/>
      <c r="E28" s="469"/>
      <c r="F28" s="469"/>
      <c r="G28" s="469"/>
    </row>
    <row r="29" spans="1:7" ht="21" customHeight="1">
      <c r="A29" s="469">
        <v>27</v>
      </c>
      <c r="B29" s="470"/>
      <c r="C29" s="469"/>
      <c r="D29" s="469"/>
      <c r="E29" s="469"/>
      <c r="F29" s="469"/>
      <c r="G29" s="469"/>
    </row>
    <row r="30" spans="1:7" ht="21" customHeight="1">
      <c r="A30" s="469">
        <v>28</v>
      </c>
      <c r="B30" s="470"/>
      <c r="C30" s="469"/>
      <c r="D30" s="469"/>
      <c r="E30" s="469"/>
      <c r="F30" s="469"/>
      <c r="G30" s="469"/>
    </row>
    <row r="31" spans="1:7" ht="21" customHeight="1">
      <c r="A31" s="469">
        <v>29</v>
      </c>
      <c r="B31" s="470"/>
      <c r="C31" s="469"/>
      <c r="D31" s="469"/>
      <c r="E31" s="469"/>
      <c r="F31" s="469"/>
      <c r="G31" s="469"/>
    </row>
    <row r="32" spans="1:7" ht="21" customHeight="1" thickBot="1">
      <c r="A32" s="469">
        <v>30</v>
      </c>
      <c r="B32" s="470"/>
      <c r="C32" s="471"/>
      <c r="D32" s="471"/>
      <c r="E32" s="471"/>
      <c r="F32" s="471"/>
      <c r="G32" s="471"/>
    </row>
    <row r="33" spans="1:7" ht="29.25" customHeight="1" thickBot="1">
      <c r="A33" s="469"/>
      <c r="B33" s="472" t="s">
        <v>370</v>
      </c>
      <c r="C33" s="473"/>
      <c r="D33" s="473"/>
      <c r="E33" s="473"/>
      <c r="F33" s="473"/>
      <c r="G33" s="473"/>
    </row>
    <row r="34" spans="1:7" ht="9" customHeight="1"/>
    <row r="35" spans="1:7">
      <c r="A35" s="475" t="s">
        <v>711</v>
      </c>
    </row>
    <row r="36" spans="1:7">
      <c r="A36" s="475" t="s">
        <v>712</v>
      </c>
    </row>
    <row r="37" spans="1:7">
      <c r="A37" s="476" t="s">
        <v>713</v>
      </c>
    </row>
    <row r="38" spans="1:7">
      <c r="A38" s="477"/>
    </row>
  </sheetData>
  <mergeCells count="1">
    <mergeCell ref="A1:G1"/>
  </mergeCells>
  <phoneticPr fontId="2"/>
  <pageMargins left="0.75" right="0.48" top="0.89" bottom="0.75" header="0.51200000000000001" footer="0.51200000000000001"/>
  <pageSetup paperSize="9" scale="93" orientation="portrait" r:id="rId1"/>
  <headerFooter alignWithMargins="0">
    <oddHeader>&amp;L&amp;"ＭＳ ゴシック,標準"（新別紙３補足様式１）</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5A59D-5E17-4ECA-A0ED-D2D8E64B76E2}">
  <sheetPr>
    <tabColor rgb="FF92D050"/>
  </sheetPr>
  <dimension ref="A1:BD26"/>
  <sheetViews>
    <sheetView view="pageBreakPreview" zoomScaleNormal="100" workbookViewId="0">
      <selection activeCell="A2" sqref="A2:BC2"/>
    </sheetView>
  </sheetViews>
  <sheetFormatPr defaultColWidth="9" defaultRowHeight="21" customHeight="1"/>
  <cols>
    <col min="1" max="4" width="2.625" style="498" customWidth="1"/>
    <col min="5" max="18" width="2.625" style="150" customWidth="1"/>
    <col min="19" max="46" width="2.875" style="150" customWidth="1"/>
    <col min="47" max="70" width="2.625" style="150" customWidth="1"/>
    <col min="71" max="16384" width="9" style="150"/>
  </cols>
  <sheetData>
    <row r="1" spans="1:55" ht="21" customHeight="1">
      <c r="A1" s="1238" t="s">
        <v>714</v>
      </c>
      <c r="B1" s="1238"/>
      <c r="C1" s="1238"/>
      <c r="D1" s="1238"/>
      <c r="E1" s="1238"/>
      <c r="F1" s="1238"/>
      <c r="G1" s="1238"/>
      <c r="H1" s="1238"/>
      <c r="I1" s="1238"/>
      <c r="J1" s="1238"/>
      <c r="K1" s="1238"/>
      <c r="L1" s="1238"/>
      <c r="M1" s="1238"/>
      <c r="N1" s="1238"/>
      <c r="O1" s="1238"/>
      <c r="P1" s="1238"/>
      <c r="Q1" s="1238"/>
      <c r="R1" s="1238"/>
      <c r="S1" s="1238"/>
      <c r="T1" s="1238"/>
      <c r="U1" s="1238"/>
      <c r="V1" s="1238"/>
      <c r="W1" s="1238"/>
      <c r="X1" s="1238"/>
      <c r="Y1" s="1238"/>
      <c r="Z1" s="1238"/>
      <c r="AA1" s="1238"/>
      <c r="AB1" s="1238"/>
      <c r="AC1" s="1238"/>
      <c r="AD1" s="1238"/>
      <c r="AE1" s="1238"/>
      <c r="AF1" s="1238"/>
      <c r="AG1" s="1238"/>
      <c r="AH1" s="1238"/>
      <c r="AI1" s="1238"/>
      <c r="AJ1" s="1238"/>
      <c r="AK1" s="1238"/>
      <c r="AL1" s="1238"/>
      <c r="AM1" s="1238"/>
      <c r="AN1" s="1238"/>
      <c r="AO1" s="1238"/>
      <c r="AP1" s="1238"/>
      <c r="AQ1" s="1238"/>
      <c r="AR1" s="1238"/>
      <c r="AS1" s="1238"/>
      <c r="AT1" s="1238"/>
      <c r="AU1" s="1238"/>
      <c r="AV1" s="1238"/>
      <c r="AW1" s="1238"/>
    </row>
    <row r="2" spans="1:55" ht="21" customHeight="1">
      <c r="A2" s="1239" t="s">
        <v>715</v>
      </c>
      <c r="B2" s="1239"/>
      <c r="C2" s="1239"/>
      <c r="D2" s="1239"/>
      <c r="E2" s="1239"/>
      <c r="F2" s="1239"/>
      <c r="G2" s="1239"/>
      <c r="H2" s="1239"/>
      <c r="I2" s="1239"/>
      <c r="J2" s="1239"/>
      <c r="K2" s="1239"/>
      <c r="L2" s="1239"/>
      <c r="M2" s="1239"/>
      <c r="N2" s="1239"/>
      <c r="O2" s="1239"/>
      <c r="P2" s="1239"/>
      <c r="Q2" s="1239"/>
      <c r="R2" s="1239"/>
      <c r="S2" s="1239"/>
      <c r="T2" s="1239"/>
      <c r="U2" s="1239"/>
      <c r="V2" s="1239"/>
      <c r="W2" s="1239"/>
      <c r="X2" s="1239"/>
      <c r="Y2" s="1239"/>
      <c r="Z2" s="1239"/>
      <c r="AA2" s="1239"/>
      <c r="AB2" s="1239"/>
      <c r="AC2" s="1239"/>
      <c r="AD2" s="1239"/>
      <c r="AE2" s="1239"/>
      <c r="AF2" s="1239"/>
      <c r="AG2" s="1239"/>
      <c r="AH2" s="1239"/>
      <c r="AI2" s="1239"/>
      <c r="AJ2" s="1239"/>
      <c r="AK2" s="1239"/>
      <c r="AL2" s="1239"/>
      <c r="AM2" s="1239"/>
      <c r="AN2" s="1239"/>
      <c r="AO2" s="1239"/>
      <c r="AP2" s="1239"/>
      <c r="AQ2" s="1239"/>
      <c r="AR2" s="1239"/>
      <c r="AS2" s="1239"/>
      <c r="AT2" s="1239"/>
      <c r="AU2" s="1239"/>
      <c r="AV2" s="1239"/>
      <c r="AW2" s="1239"/>
      <c r="AX2" s="1239"/>
      <c r="AY2" s="1239"/>
      <c r="AZ2" s="1239"/>
      <c r="BA2" s="1239"/>
      <c r="BB2" s="1239"/>
      <c r="BC2" s="1239"/>
    </row>
    <row r="3" spans="1:55" ht="21" customHeight="1" thickBot="1">
      <c r="A3" s="150"/>
      <c r="B3" s="150"/>
      <c r="C3" s="150"/>
      <c r="D3" s="150"/>
    </row>
    <row r="4" spans="1:55" ht="21" customHeight="1" thickBot="1">
      <c r="A4" s="1240" t="s">
        <v>716</v>
      </c>
      <c r="B4" s="1241"/>
      <c r="C4" s="1241"/>
      <c r="D4" s="1241"/>
      <c r="E4" s="1241"/>
      <c r="F4" s="1241"/>
      <c r="G4" s="1241"/>
      <c r="H4" s="1241"/>
      <c r="I4" s="1241"/>
      <c r="J4" s="1241"/>
      <c r="K4" s="1241"/>
      <c r="L4" s="1241"/>
      <c r="M4" s="1241"/>
      <c r="N4" s="1241"/>
      <c r="O4" s="1241"/>
      <c r="P4" s="1241"/>
      <c r="Q4" s="1241"/>
      <c r="R4" s="1241"/>
      <c r="S4" s="1241" t="s">
        <v>134</v>
      </c>
      <c r="T4" s="1241"/>
      <c r="U4" s="1241"/>
      <c r="V4" s="1241"/>
      <c r="W4" s="1241"/>
      <c r="X4" s="1241"/>
      <c r="Y4" s="1241"/>
      <c r="Z4" s="1241"/>
      <c r="AA4" s="1241"/>
      <c r="AB4" s="1241"/>
      <c r="AC4" s="1241"/>
      <c r="AD4" s="1241"/>
      <c r="AE4" s="1241"/>
      <c r="AF4" s="1241" t="s">
        <v>717</v>
      </c>
      <c r="AG4" s="1241"/>
      <c r="AH4" s="1241"/>
      <c r="AI4" s="1241"/>
      <c r="AJ4" s="1241"/>
      <c r="AK4" s="1241"/>
      <c r="AL4" s="1241"/>
      <c r="AM4" s="1241"/>
      <c r="AN4" s="1241" t="s">
        <v>134</v>
      </c>
      <c r="AO4" s="1241"/>
      <c r="AP4" s="1241"/>
      <c r="AQ4" s="1241"/>
      <c r="AR4" s="1241"/>
      <c r="AS4" s="1241"/>
      <c r="AT4" s="1241"/>
      <c r="AU4" s="1241"/>
      <c r="AV4" s="1241"/>
      <c r="AW4" s="1241"/>
      <c r="AX4" s="1241"/>
      <c r="AY4" s="1241"/>
      <c r="AZ4" s="1241"/>
      <c r="BA4" s="1241"/>
      <c r="BB4" s="1241"/>
      <c r="BC4" s="1242"/>
    </row>
    <row r="5" spans="1:55" ht="21" customHeight="1" thickBot="1">
      <c r="A5" s="1231" t="s">
        <v>719</v>
      </c>
      <c r="B5" s="1232"/>
      <c r="C5" s="1232"/>
      <c r="D5" s="1232"/>
      <c r="E5" s="1232"/>
      <c r="F5" s="1232"/>
      <c r="G5" s="1232"/>
      <c r="H5" s="1233" t="s">
        <v>134</v>
      </c>
      <c r="I5" s="1196"/>
      <c r="J5" s="1196"/>
      <c r="K5" s="1196"/>
      <c r="L5" s="1196"/>
      <c r="M5" s="1196"/>
      <c r="N5" s="1196"/>
      <c r="O5" s="1196"/>
      <c r="P5" s="1196"/>
      <c r="Q5" s="1196"/>
      <c r="R5" s="1196"/>
      <c r="S5" s="1195" t="s">
        <v>720</v>
      </c>
      <c r="T5" s="1234"/>
      <c r="U5" s="1234"/>
      <c r="V5" s="1234"/>
      <c r="W5" s="1234"/>
      <c r="X5" s="1234"/>
      <c r="Y5" s="1234"/>
      <c r="Z5" s="1234"/>
      <c r="AA5" s="1234"/>
      <c r="AB5" s="1234"/>
      <c r="AC5" s="1235"/>
      <c r="AD5" s="1233" t="s">
        <v>134</v>
      </c>
      <c r="AE5" s="1234"/>
      <c r="AF5" s="1234"/>
      <c r="AG5" s="1234"/>
      <c r="AH5" s="1234"/>
      <c r="AI5" s="1234"/>
      <c r="AJ5" s="1235"/>
      <c r="AK5" s="1233" t="s">
        <v>721</v>
      </c>
      <c r="AL5" s="1234"/>
      <c r="AM5" s="1234"/>
      <c r="AN5" s="1234"/>
      <c r="AO5" s="1234"/>
      <c r="AP5" s="1234"/>
      <c r="AQ5" s="1234"/>
      <c r="AR5" s="1234"/>
      <c r="AS5" s="1234"/>
      <c r="AT5" s="1234"/>
      <c r="AU5" s="1234"/>
      <c r="AV5" s="1235"/>
      <c r="AW5" s="1233" t="s">
        <v>134</v>
      </c>
      <c r="AX5" s="1234"/>
      <c r="AY5" s="1234"/>
      <c r="AZ5" s="1234"/>
      <c r="BA5" s="1234"/>
      <c r="BB5" s="1234"/>
      <c r="BC5" s="1237"/>
    </row>
    <row r="6" spans="1:55" ht="21" customHeight="1">
      <c r="A6" s="1230" t="s">
        <v>432</v>
      </c>
      <c r="B6" s="1223"/>
      <c r="C6" s="1223"/>
      <c r="D6" s="1223"/>
      <c r="E6" s="1223"/>
      <c r="F6" s="1223"/>
      <c r="G6" s="1226" t="s">
        <v>433</v>
      </c>
      <c r="H6" s="1226"/>
      <c r="I6" s="1226"/>
      <c r="J6" s="1226"/>
      <c r="K6" s="1226"/>
      <c r="L6" s="1223" t="s">
        <v>434</v>
      </c>
      <c r="M6" s="1223"/>
      <c r="N6" s="1223"/>
      <c r="O6" s="1223"/>
      <c r="P6" s="1223"/>
      <c r="Q6" s="1223"/>
      <c r="R6" s="1236"/>
      <c r="S6" s="1230" t="s">
        <v>435</v>
      </c>
      <c r="T6" s="1223"/>
      <c r="U6" s="1223"/>
      <c r="V6" s="1223"/>
      <c r="W6" s="1223"/>
      <c r="X6" s="1223"/>
      <c r="Y6" s="1224"/>
      <c r="Z6" s="1230" t="s">
        <v>436</v>
      </c>
      <c r="AA6" s="1223"/>
      <c r="AB6" s="1223"/>
      <c r="AC6" s="1223"/>
      <c r="AD6" s="1223"/>
      <c r="AE6" s="1223"/>
      <c r="AF6" s="1224"/>
      <c r="AG6" s="1230" t="s">
        <v>437</v>
      </c>
      <c r="AH6" s="1223"/>
      <c r="AI6" s="1223"/>
      <c r="AJ6" s="1223"/>
      <c r="AK6" s="1223"/>
      <c r="AL6" s="1223"/>
      <c r="AM6" s="1224"/>
      <c r="AN6" s="1222" t="s">
        <v>438</v>
      </c>
      <c r="AO6" s="1223"/>
      <c r="AP6" s="1223"/>
      <c r="AQ6" s="1223"/>
      <c r="AR6" s="1223"/>
      <c r="AS6" s="1223"/>
      <c r="AT6" s="1224"/>
      <c r="AU6" s="1225" t="s">
        <v>439</v>
      </c>
      <c r="AV6" s="1226"/>
      <c r="AW6" s="1226"/>
      <c r="AX6" s="1226" t="s">
        <v>440</v>
      </c>
      <c r="AY6" s="1226"/>
      <c r="AZ6" s="1226"/>
      <c r="BA6" s="1226" t="s">
        <v>441</v>
      </c>
      <c r="BB6" s="1226"/>
      <c r="BC6" s="1228"/>
    </row>
    <row r="7" spans="1:55" ht="21" customHeight="1">
      <c r="A7" s="1221"/>
      <c r="B7" s="1215"/>
      <c r="C7" s="1215"/>
      <c r="D7" s="1215"/>
      <c r="E7" s="1215"/>
      <c r="F7" s="1215"/>
      <c r="G7" s="1140"/>
      <c r="H7" s="1140"/>
      <c r="I7" s="1140"/>
      <c r="J7" s="1140"/>
      <c r="K7" s="1140"/>
      <c r="L7" s="1215"/>
      <c r="M7" s="1215"/>
      <c r="N7" s="1215"/>
      <c r="O7" s="1215"/>
      <c r="P7" s="1215"/>
      <c r="Q7" s="1215"/>
      <c r="R7" s="1217"/>
      <c r="S7" s="478">
        <v>1</v>
      </c>
      <c r="T7" s="479">
        <v>2</v>
      </c>
      <c r="U7" s="479">
        <v>3</v>
      </c>
      <c r="V7" s="479">
        <v>4</v>
      </c>
      <c r="W7" s="479">
        <v>5</v>
      </c>
      <c r="X7" s="479">
        <v>6</v>
      </c>
      <c r="Y7" s="480">
        <v>7</v>
      </c>
      <c r="Z7" s="478">
        <v>8</v>
      </c>
      <c r="AA7" s="479">
        <v>9</v>
      </c>
      <c r="AB7" s="479">
        <v>10</v>
      </c>
      <c r="AC7" s="479">
        <v>11</v>
      </c>
      <c r="AD7" s="479">
        <v>12</v>
      </c>
      <c r="AE7" s="479">
        <v>13</v>
      </c>
      <c r="AF7" s="480">
        <v>14</v>
      </c>
      <c r="AG7" s="478">
        <v>15</v>
      </c>
      <c r="AH7" s="479">
        <v>16</v>
      </c>
      <c r="AI7" s="479">
        <v>17</v>
      </c>
      <c r="AJ7" s="479">
        <v>18</v>
      </c>
      <c r="AK7" s="479">
        <v>19</v>
      </c>
      <c r="AL7" s="479">
        <v>20</v>
      </c>
      <c r="AM7" s="480">
        <v>21</v>
      </c>
      <c r="AN7" s="481">
        <v>22</v>
      </c>
      <c r="AO7" s="479">
        <v>23</v>
      </c>
      <c r="AP7" s="479">
        <v>24</v>
      </c>
      <c r="AQ7" s="479">
        <v>25</v>
      </c>
      <c r="AR7" s="479">
        <v>26</v>
      </c>
      <c r="AS7" s="479">
        <v>27</v>
      </c>
      <c r="AT7" s="480">
        <v>28</v>
      </c>
      <c r="AU7" s="1227"/>
      <c r="AV7" s="1140"/>
      <c r="AW7" s="1140"/>
      <c r="AX7" s="1140"/>
      <c r="AY7" s="1140"/>
      <c r="AZ7" s="1140"/>
      <c r="BA7" s="1140"/>
      <c r="BB7" s="1140"/>
      <c r="BC7" s="1229"/>
    </row>
    <row r="8" spans="1:55" ht="21" customHeight="1">
      <c r="A8" s="1221"/>
      <c r="B8" s="1215"/>
      <c r="C8" s="1215"/>
      <c r="D8" s="1215"/>
      <c r="E8" s="1215"/>
      <c r="F8" s="1215"/>
      <c r="G8" s="1140"/>
      <c r="H8" s="1140"/>
      <c r="I8" s="1140"/>
      <c r="J8" s="1140"/>
      <c r="K8" s="1140"/>
      <c r="L8" s="1215"/>
      <c r="M8" s="1215"/>
      <c r="N8" s="1215"/>
      <c r="O8" s="1215"/>
      <c r="P8" s="1215"/>
      <c r="Q8" s="1215"/>
      <c r="R8" s="1217"/>
      <c r="S8" s="482"/>
      <c r="T8" s="479"/>
      <c r="U8" s="479"/>
      <c r="V8" s="479"/>
      <c r="W8" s="479"/>
      <c r="X8" s="479"/>
      <c r="Y8" s="480"/>
      <c r="Z8" s="478"/>
      <c r="AA8" s="479"/>
      <c r="AB8" s="479"/>
      <c r="AC8" s="479"/>
      <c r="AD8" s="479"/>
      <c r="AE8" s="479"/>
      <c r="AF8" s="480"/>
      <c r="AG8" s="478"/>
      <c r="AH8" s="479"/>
      <c r="AI8" s="479"/>
      <c r="AJ8" s="479"/>
      <c r="AK8" s="479"/>
      <c r="AL8" s="479"/>
      <c r="AM8" s="480"/>
      <c r="AN8" s="481"/>
      <c r="AO8" s="479"/>
      <c r="AP8" s="479"/>
      <c r="AQ8" s="479"/>
      <c r="AR8" s="479"/>
      <c r="AS8" s="479"/>
      <c r="AT8" s="480"/>
      <c r="AU8" s="1227"/>
      <c r="AV8" s="1140"/>
      <c r="AW8" s="1140"/>
      <c r="AX8" s="1140"/>
      <c r="AY8" s="1140"/>
      <c r="AZ8" s="1140"/>
      <c r="BA8" s="1140"/>
      <c r="BB8" s="1140"/>
      <c r="BC8" s="1229"/>
    </row>
    <row r="9" spans="1:55" ht="26.25" customHeight="1">
      <c r="A9" s="1214"/>
      <c r="B9" s="1215"/>
      <c r="C9" s="1215"/>
      <c r="D9" s="1215"/>
      <c r="E9" s="1215"/>
      <c r="F9" s="1215"/>
      <c r="G9" s="1216"/>
      <c r="H9" s="1216"/>
      <c r="I9" s="1216"/>
      <c r="J9" s="1216"/>
      <c r="K9" s="1216"/>
      <c r="L9" s="1215"/>
      <c r="M9" s="1215"/>
      <c r="N9" s="1215"/>
      <c r="O9" s="1215"/>
      <c r="P9" s="1215"/>
      <c r="Q9" s="1215"/>
      <c r="R9" s="1217"/>
      <c r="S9" s="483"/>
      <c r="T9" s="484"/>
      <c r="U9" s="484"/>
      <c r="V9" s="484"/>
      <c r="W9" s="484"/>
      <c r="X9" s="485"/>
      <c r="Y9" s="486"/>
      <c r="Z9" s="483"/>
      <c r="AA9" s="485"/>
      <c r="AB9" s="485"/>
      <c r="AC9" s="485"/>
      <c r="AD9" s="485"/>
      <c r="AE9" s="485"/>
      <c r="AF9" s="486"/>
      <c r="AG9" s="483"/>
      <c r="AH9" s="485"/>
      <c r="AI9" s="485"/>
      <c r="AJ9" s="485"/>
      <c r="AK9" s="485"/>
      <c r="AL9" s="485"/>
      <c r="AM9" s="486"/>
      <c r="AN9" s="487"/>
      <c r="AO9" s="485"/>
      <c r="AP9" s="485"/>
      <c r="AQ9" s="485"/>
      <c r="AR9" s="485"/>
      <c r="AS9" s="485"/>
      <c r="AT9" s="486"/>
      <c r="AU9" s="1218">
        <f t="shared" ref="AU9:AU18" si="0">SUM(S9:AT9)</f>
        <v>0</v>
      </c>
      <c r="AV9" s="1218"/>
      <c r="AW9" s="1219"/>
      <c r="AX9" s="1211">
        <f t="shared" ref="AX9:AX18" si="1">ROUND(AU9/4,1)</f>
        <v>0</v>
      </c>
      <c r="AY9" s="1212"/>
      <c r="AZ9" s="1220"/>
      <c r="BA9" s="1211">
        <f t="shared" ref="BA9:BA18" si="2">ROUND(AX9/$AU$20,1)</f>
        <v>0</v>
      </c>
      <c r="BB9" s="1212"/>
      <c r="BC9" s="1213"/>
    </row>
    <row r="10" spans="1:55" ht="26.25" customHeight="1">
      <c r="A10" s="1221"/>
      <c r="B10" s="1215"/>
      <c r="C10" s="1215"/>
      <c r="D10" s="1215"/>
      <c r="E10" s="1215"/>
      <c r="F10" s="1215"/>
      <c r="G10" s="1216"/>
      <c r="H10" s="1216"/>
      <c r="I10" s="1216"/>
      <c r="J10" s="1216"/>
      <c r="K10" s="1216"/>
      <c r="L10" s="1215"/>
      <c r="M10" s="1215"/>
      <c r="N10" s="1215"/>
      <c r="O10" s="1215"/>
      <c r="P10" s="1215"/>
      <c r="Q10" s="1215"/>
      <c r="R10" s="1217"/>
      <c r="S10" s="483"/>
      <c r="T10" s="484"/>
      <c r="U10" s="484"/>
      <c r="V10" s="484"/>
      <c r="W10" s="484"/>
      <c r="X10" s="485"/>
      <c r="Y10" s="486"/>
      <c r="Z10" s="483"/>
      <c r="AA10" s="485"/>
      <c r="AB10" s="485"/>
      <c r="AC10" s="485"/>
      <c r="AD10" s="485"/>
      <c r="AE10" s="485"/>
      <c r="AF10" s="486"/>
      <c r="AG10" s="483"/>
      <c r="AH10" s="485"/>
      <c r="AI10" s="485"/>
      <c r="AJ10" s="485"/>
      <c r="AK10" s="485"/>
      <c r="AL10" s="485"/>
      <c r="AM10" s="486"/>
      <c r="AN10" s="487"/>
      <c r="AO10" s="485"/>
      <c r="AP10" s="485"/>
      <c r="AQ10" s="485"/>
      <c r="AR10" s="485"/>
      <c r="AS10" s="485"/>
      <c r="AT10" s="486"/>
      <c r="AU10" s="1218">
        <f t="shared" si="0"/>
        <v>0</v>
      </c>
      <c r="AV10" s="1218"/>
      <c r="AW10" s="1219"/>
      <c r="AX10" s="1211">
        <f t="shared" si="1"/>
        <v>0</v>
      </c>
      <c r="AY10" s="1212"/>
      <c r="AZ10" s="1220"/>
      <c r="BA10" s="1211">
        <f t="shared" si="2"/>
        <v>0</v>
      </c>
      <c r="BB10" s="1212"/>
      <c r="BC10" s="1213"/>
    </row>
    <row r="11" spans="1:55" ht="26.25" customHeight="1">
      <c r="A11" s="1214"/>
      <c r="B11" s="1215"/>
      <c r="C11" s="1215"/>
      <c r="D11" s="1215"/>
      <c r="E11" s="1215"/>
      <c r="F11" s="1215"/>
      <c r="G11" s="1216"/>
      <c r="H11" s="1216"/>
      <c r="I11" s="1216"/>
      <c r="J11" s="1216"/>
      <c r="K11" s="1216"/>
      <c r="L11" s="1215"/>
      <c r="M11" s="1215"/>
      <c r="N11" s="1215"/>
      <c r="O11" s="1215"/>
      <c r="P11" s="1215"/>
      <c r="Q11" s="1215"/>
      <c r="R11" s="1217"/>
      <c r="S11" s="483"/>
      <c r="T11" s="484"/>
      <c r="U11" s="484"/>
      <c r="V11" s="484"/>
      <c r="W11" s="484"/>
      <c r="X11" s="485"/>
      <c r="Y11" s="486"/>
      <c r="Z11" s="483"/>
      <c r="AA11" s="485"/>
      <c r="AB11" s="485"/>
      <c r="AC11" s="485"/>
      <c r="AD11" s="485"/>
      <c r="AE11" s="485"/>
      <c r="AF11" s="486"/>
      <c r="AG11" s="483"/>
      <c r="AH11" s="485"/>
      <c r="AI11" s="485"/>
      <c r="AJ11" s="485"/>
      <c r="AK11" s="485"/>
      <c r="AL11" s="485"/>
      <c r="AM11" s="486"/>
      <c r="AN11" s="487"/>
      <c r="AO11" s="485"/>
      <c r="AP11" s="485"/>
      <c r="AQ11" s="485"/>
      <c r="AR11" s="485"/>
      <c r="AS11" s="485"/>
      <c r="AT11" s="486"/>
      <c r="AU11" s="1218">
        <f t="shared" si="0"/>
        <v>0</v>
      </c>
      <c r="AV11" s="1218"/>
      <c r="AW11" s="1219"/>
      <c r="AX11" s="1211">
        <f t="shared" si="1"/>
        <v>0</v>
      </c>
      <c r="AY11" s="1212"/>
      <c r="AZ11" s="1220"/>
      <c r="BA11" s="1211">
        <f t="shared" si="2"/>
        <v>0</v>
      </c>
      <c r="BB11" s="1212"/>
      <c r="BC11" s="1213"/>
    </row>
    <row r="12" spans="1:55" ht="26.25" customHeight="1">
      <c r="A12" s="1221"/>
      <c r="B12" s="1215"/>
      <c r="C12" s="1215"/>
      <c r="D12" s="1215"/>
      <c r="E12" s="1215"/>
      <c r="F12" s="1215"/>
      <c r="G12" s="1216"/>
      <c r="H12" s="1216"/>
      <c r="I12" s="1216"/>
      <c r="J12" s="1216"/>
      <c r="K12" s="1216"/>
      <c r="L12" s="1215"/>
      <c r="M12" s="1215"/>
      <c r="N12" s="1215"/>
      <c r="O12" s="1215"/>
      <c r="P12" s="1215"/>
      <c r="Q12" s="1215"/>
      <c r="R12" s="1217"/>
      <c r="S12" s="483"/>
      <c r="T12" s="484"/>
      <c r="U12" s="484"/>
      <c r="V12" s="484"/>
      <c r="W12" s="484"/>
      <c r="X12" s="485"/>
      <c r="Y12" s="486"/>
      <c r="Z12" s="483"/>
      <c r="AA12" s="485"/>
      <c r="AB12" s="485"/>
      <c r="AC12" s="485"/>
      <c r="AD12" s="485"/>
      <c r="AE12" s="485"/>
      <c r="AF12" s="486"/>
      <c r="AG12" s="483"/>
      <c r="AH12" s="485"/>
      <c r="AI12" s="485"/>
      <c r="AJ12" s="485"/>
      <c r="AK12" s="485"/>
      <c r="AL12" s="485"/>
      <c r="AM12" s="486"/>
      <c r="AN12" s="487"/>
      <c r="AO12" s="485"/>
      <c r="AP12" s="485"/>
      <c r="AQ12" s="485"/>
      <c r="AR12" s="485"/>
      <c r="AS12" s="485"/>
      <c r="AT12" s="486"/>
      <c r="AU12" s="1218">
        <f t="shared" si="0"/>
        <v>0</v>
      </c>
      <c r="AV12" s="1218"/>
      <c r="AW12" s="1219"/>
      <c r="AX12" s="1211">
        <f t="shared" si="1"/>
        <v>0</v>
      </c>
      <c r="AY12" s="1212"/>
      <c r="AZ12" s="1220"/>
      <c r="BA12" s="1211">
        <f t="shared" si="2"/>
        <v>0</v>
      </c>
      <c r="BB12" s="1212"/>
      <c r="BC12" s="1213"/>
    </row>
    <row r="13" spans="1:55" ht="26.25" customHeight="1">
      <c r="A13" s="1214"/>
      <c r="B13" s="1215"/>
      <c r="C13" s="1215"/>
      <c r="D13" s="1215"/>
      <c r="E13" s="1215"/>
      <c r="F13" s="1215"/>
      <c r="G13" s="1216"/>
      <c r="H13" s="1216"/>
      <c r="I13" s="1216"/>
      <c r="J13" s="1216"/>
      <c r="K13" s="1216"/>
      <c r="L13" s="1215"/>
      <c r="M13" s="1215"/>
      <c r="N13" s="1215"/>
      <c r="O13" s="1215"/>
      <c r="P13" s="1215"/>
      <c r="Q13" s="1215"/>
      <c r="R13" s="1217"/>
      <c r="S13" s="483"/>
      <c r="T13" s="485"/>
      <c r="U13" s="485"/>
      <c r="V13" s="485"/>
      <c r="W13" s="485"/>
      <c r="X13" s="485"/>
      <c r="Y13" s="486"/>
      <c r="Z13" s="483"/>
      <c r="AA13" s="485"/>
      <c r="AB13" s="485"/>
      <c r="AC13" s="485"/>
      <c r="AD13" s="485"/>
      <c r="AE13" s="485"/>
      <c r="AF13" s="486"/>
      <c r="AG13" s="483"/>
      <c r="AH13" s="485"/>
      <c r="AI13" s="485"/>
      <c r="AJ13" s="485"/>
      <c r="AK13" s="485"/>
      <c r="AL13" s="485"/>
      <c r="AM13" s="486"/>
      <c r="AN13" s="487"/>
      <c r="AO13" s="485"/>
      <c r="AP13" s="485"/>
      <c r="AQ13" s="485"/>
      <c r="AR13" s="485"/>
      <c r="AS13" s="485"/>
      <c r="AT13" s="486"/>
      <c r="AU13" s="1218">
        <f t="shared" si="0"/>
        <v>0</v>
      </c>
      <c r="AV13" s="1218"/>
      <c r="AW13" s="1219"/>
      <c r="AX13" s="1211">
        <f t="shared" si="1"/>
        <v>0</v>
      </c>
      <c r="AY13" s="1212"/>
      <c r="AZ13" s="1220"/>
      <c r="BA13" s="1211">
        <f t="shared" si="2"/>
        <v>0</v>
      </c>
      <c r="BB13" s="1212"/>
      <c r="BC13" s="1213"/>
    </row>
    <row r="14" spans="1:55" ht="26.25" customHeight="1">
      <c r="A14" s="1214"/>
      <c r="B14" s="1215"/>
      <c r="C14" s="1215"/>
      <c r="D14" s="1215"/>
      <c r="E14" s="1215"/>
      <c r="F14" s="1215"/>
      <c r="G14" s="1216"/>
      <c r="H14" s="1216"/>
      <c r="I14" s="1216"/>
      <c r="J14" s="1216"/>
      <c r="K14" s="1216"/>
      <c r="L14" s="1215"/>
      <c r="M14" s="1215"/>
      <c r="N14" s="1215"/>
      <c r="O14" s="1215"/>
      <c r="P14" s="1215"/>
      <c r="Q14" s="1215"/>
      <c r="R14" s="1217"/>
      <c r="S14" s="483"/>
      <c r="T14" s="485"/>
      <c r="U14" s="485"/>
      <c r="V14" s="485"/>
      <c r="W14" s="485"/>
      <c r="X14" s="485"/>
      <c r="Y14" s="486"/>
      <c r="Z14" s="483"/>
      <c r="AA14" s="485"/>
      <c r="AB14" s="485"/>
      <c r="AC14" s="485"/>
      <c r="AD14" s="485"/>
      <c r="AE14" s="485"/>
      <c r="AF14" s="486"/>
      <c r="AG14" s="483"/>
      <c r="AH14" s="485"/>
      <c r="AI14" s="485"/>
      <c r="AJ14" s="485"/>
      <c r="AK14" s="485"/>
      <c r="AL14" s="485"/>
      <c r="AM14" s="486"/>
      <c r="AN14" s="487"/>
      <c r="AO14" s="485"/>
      <c r="AP14" s="485"/>
      <c r="AQ14" s="485"/>
      <c r="AR14" s="485"/>
      <c r="AS14" s="485"/>
      <c r="AT14" s="486"/>
      <c r="AU14" s="1218">
        <f t="shared" si="0"/>
        <v>0</v>
      </c>
      <c r="AV14" s="1218"/>
      <c r="AW14" s="1219"/>
      <c r="AX14" s="1211">
        <f t="shared" si="1"/>
        <v>0</v>
      </c>
      <c r="AY14" s="1212"/>
      <c r="AZ14" s="1220"/>
      <c r="BA14" s="1211">
        <f t="shared" si="2"/>
        <v>0</v>
      </c>
      <c r="BB14" s="1212"/>
      <c r="BC14" s="1213"/>
    </row>
    <row r="15" spans="1:55" ht="26.25" customHeight="1">
      <c r="A15" s="1214"/>
      <c r="B15" s="1215"/>
      <c r="C15" s="1215"/>
      <c r="D15" s="1215"/>
      <c r="E15" s="1215"/>
      <c r="F15" s="1215"/>
      <c r="G15" s="1216"/>
      <c r="H15" s="1216"/>
      <c r="I15" s="1216"/>
      <c r="J15" s="1216"/>
      <c r="K15" s="1216"/>
      <c r="L15" s="1215"/>
      <c r="M15" s="1215"/>
      <c r="N15" s="1215"/>
      <c r="O15" s="1215"/>
      <c r="P15" s="1215"/>
      <c r="Q15" s="1215"/>
      <c r="R15" s="1217"/>
      <c r="S15" s="483"/>
      <c r="T15" s="484"/>
      <c r="U15" s="484"/>
      <c r="V15" s="484"/>
      <c r="W15" s="484"/>
      <c r="X15" s="485"/>
      <c r="Y15" s="486"/>
      <c r="Z15" s="483"/>
      <c r="AA15" s="485"/>
      <c r="AB15" s="485"/>
      <c r="AC15" s="485"/>
      <c r="AD15" s="485"/>
      <c r="AE15" s="485"/>
      <c r="AF15" s="486"/>
      <c r="AG15" s="483"/>
      <c r="AH15" s="485"/>
      <c r="AI15" s="485"/>
      <c r="AJ15" s="485"/>
      <c r="AK15" s="485"/>
      <c r="AL15" s="485"/>
      <c r="AM15" s="486"/>
      <c r="AN15" s="487"/>
      <c r="AO15" s="485"/>
      <c r="AP15" s="485"/>
      <c r="AQ15" s="485"/>
      <c r="AR15" s="485"/>
      <c r="AS15" s="485"/>
      <c r="AT15" s="486"/>
      <c r="AU15" s="1218">
        <f t="shared" si="0"/>
        <v>0</v>
      </c>
      <c r="AV15" s="1218"/>
      <c r="AW15" s="1219"/>
      <c r="AX15" s="1211">
        <f t="shared" si="1"/>
        <v>0</v>
      </c>
      <c r="AY15" s="1212"/>
      <c r="AZ15" s="1220"/>
      <c r="BA15" s="1211">
        <f t="shared" si="2"/>
        <v>0</v>
      </c>
      <c r="BB15" s="1212"/>
      <c r="BC15" s="1213"/>
    </row>
    <row r="16" spans="1:55" ht="26.25" customHeight="1">
      <c r="A16" s="1221"/>
      <c r="B16" s="1215"/>
      <c r="C16" s="1215"/>
      <c r="D16" s="1215"/>
      <c r="E16" s="1215"/>
      <c r="F16" s="1215"/>
      <c r="G16" s="1216"/>
      <c r="H16" s="1216"/>
      <c r="I16" s="1216"/>
      <c r="J16" s="1216"/>
      <c r="K16" s="1216"/>
      <c r="L16" s="1215"/>
      <c r="M16" s="1215"/>
      <c r="N16" s="1215"/>
      <c r="O16" s="1215"/>
      <c r="P16" s="1215"/>
      <c r="Q16" s="1215"/>
      <c r="R16" s="1217"/>
      <c r="S16" s="483"/>
      <c r="T16" s="484"/>
      <c r="U16" s="484"/>
      <c r="V16" s="484"/>
      <c r="W16" s="484"/>
      <c r="X16" s="485"/>
      <c r="Y16" s="486"/>
      <c r="Z16" s="483"/>
      <c r="AA16" s="485"/>
      <c r="AB16" s="485"/>
      <c r="AC16" s="485"/>
      <c r="AD16" s="485"/>
      <c r="AE16" s="485"/>
      <c r="AF16" s="486"/>
      <c r="AG16" s="483"/>
      <c r="AH16" s="485"/>
      <c r="AI16" s="485"/>
      <c r="AJ16" s="485"/>
      <c r="AK16" s="485"/>
      <c r="AL16" s="485"/>
      <c r="AM16" s="486"/>
      <c r="AN16" s="487"/>
      <c r="AO16" s="485"/>
      <c r="AP16" s="485"/>
      <c r="AQ16" s="485"/>
      <c r="AR16" s="485"/>
      <c r="AS16" s="485"/>
      <c r="AT16" s="486"/>
      <c r="AU16" s="1218">
        <f t="shared" si="0"/>
        <v>0</v>
      </c>
      <c r="AV16" s="1218"/>
      <c r="AW16" s="1219"/>
      <c r="AX16" s="1211">
        <f t="shared" si="1"/>
        <v>0</v>
      </c>
      <c r="AY16" s="1212"/>
      <c r="AZ16" s="1220"/>
      <c r="BA16" s="1211">
        <f t="shared" si="2"/>
        <v>0</v>
      </c>
      <c r="BB16" s="1212"/>
      <c r="BC16" s="1213"/>
    </row>
    <row r="17" spans="1:56" ht="26.25" customHeight="1">
      <c r="A17" s="1214"/>
      <c r="B17" s="1215"/>
      <c r="C17" s="1215"/>
      <c r="D17" s="1215"/>
      <c r="E17" s="1215"/>
      <c r="F17" s="1215"/>
      <c r="G17" s="1216"/>
      <c r="H17" s="1216"/>
      <c r="I17" s="1216"/>
      <c r="J17" s="1216"/>
      <c r="K17" s="1216"/>
      <c r="L17" s="1215"/>
      <c r="M17" s="1215"/>
      <c r="N17" s="1215"/>
      <c r="O17" s="1215"/>
      <c r="P17" s="1215"/>
      <c r="Q17" s="1215"/>
      <c r="R17" s="1217"/>
      <c r="S17" s="483"/>
      <c r="T17" s="484"/>
      <c r="U17" s="484"/>
      <c r="V17" s="484"/>
      <c r="W17" s="484"/>
      <c r="X17" s="485"/>
      <c r="Y17" s="486"/>
      <c r="Z17" s="483"/>
      <c r="AA17" s="485"/>
      <c r="AB17" s="485"/>
      <c r="AC17" s="485"/>
      <c r="AD17" s="485"/>
      <c r="AE17" s="485"/>
      <c r="AF17" s="486"/>
      <c r="AG17" s="483"/>
      <c r="AH17" s="485"/>
      <c r="AI17" s="485"/>
      <c r="AJ17" s="485"/>
      <c r="AK17" s="485"/>
      <c r="AL17" s="485"/>
      <c r="AM17" s="486"/>
      <c r="AN17" s="487"/>
      <c r="AO17" s="485"/>
      <c r="AP17" s="485"/>
      <c r="AQ17" s="485"/>
      <c r="AR17" s="485"/>
      <c r="AS17" s="485"/>
      <c r="AT17" s="486"/>
      <c r="AU17" s="1218">
        <f t="shared" si="0"/>
        <v>0</v>
      </c>
      <c r="AV17" s="1218"/>
      <c r="AW17" s="1219"/>
      <c r="AX17" s="1211">
        <f t="shared" si="1"/>
        <v>0</v>
      </c>
      <c r="AY17" s="1212"/>
      <c r="AZ17" s="1220"/>
      <c r="BA17" s="1211">
        <f t="shared" si="2"/>
        <v>0</v>
      </c>
      <c r="BB17" s="1212"/>
      <c r="BC17" s="1213"/>
    </row>
    <row r="18" spans="1:56" ht="21" customHeight="1" thickBot="1">
      <c r="A18" s="1221"/>
      <c r="B18" s="1215"/>
      <c r="C18" s="1215"/>
      <c r="D18" s="1215"/>
      <c r="E18" s="1215"/>
      <c r="F18" s="1215"/>
      <c r="G18" s="1215"/>
      <c r="H18" s="1215"/>
      <c r="I18" s="1215"/>
      <c r="J18" s="1215"/>
      <c r="K18" s="1215"/>
      <c r="L18" s="1215"/>
      <c r="M18" s="1215"/>
      <c r="N18" s="1215"/>
      <c r="O18" s="1215"/>
      <c r="P18" s="1215"/>
      <c r="Q18" s="1215"/>
      <c r="R18" s="1217"/>
      <c r="S18" s="483"/>
      <c r="T18" s="485"/>
      <c r="U18" s="485"/>
      <c r="V18" s="485"/>
      <c r="W18" s="485"/>
      <c r="X18" s="485"/>
      <c r="Y18" s="486"/>
      <c r="Z18" s="483"/>
      <c r="AA18" s="485"/>
      <c r="AB18" s="485"/>
      <c r="AC18" s="485"/>
      <c r="AD18" s="485"/>
      <c r="AE18" s="485"/>
      <c r="AF18" s="486"/>
      <c r="AG18" s="483"/>
      <c r="AH18" s="485"/>
      <c r="AI18" s="485"/>
      <c r="AJ18" s="485"/>
      <c r="AK18" s="485"/>
      <c r="AL18" s="485"/>
      <c r="AM18" s="486"/>
      <c r="AN18" s="487"/>
      <c r="AO18" s="485"/>
      <c r="AP18" s="485"/>
      <c r="AQ18" s="485"/>
      <c r="AR18" s="485"/>
      <c r="AS18" s="485"/>
      <c r="AT18" s="486"/>
      <c r="AU18" s="1218">
        <f t="shared" si="0"/>
        <v>0</v>
      </c>
      <c r="AV18" s="1218"/>
      <c r="AW18" s="1219"/>
      <c r="AX18" s="1211">
        <f t="shared" si="1"/>
        <v>0</v>
      </c>
      <c r="AY18" s="1212"/>
      <c r="AZ18" s="1220"/>
      <c r="BA18" s="1211">
        <f t="shared" si="2"/>
        <v>0</v>
      </c>
      <c r="BB18" s="1212"/>
      <c r="BC18" s="1213"/>
    </row>
    <row r="19" spans="1:56" ht="21" customHeight="1" thickBot="1">
      <c r="A19" s="1203" t="s">
        <v>370</v>
      </c>
      <c r="B19" s="1196"/>
      <c r="C19" s="1196"/>
      <c r="D19" s="1196"/>
      <c r="E19" s="1196"/>
      <c r="F19" s="1196"/>
      <c r="G19" s="1196"/>
      <c r="H19" s="1196"/>
      <c r="I19" s="1196"/>
      <c r="J19" s="1196"/>
      <c r="K19" s="1196"/>
      <c r="L19" s="1196"/>
      <c r="M19" s="1196"/>
      <c r="N19" s="1196"/>
      <c r="O19" s="1196"/>
      <c r="P19" s="1196"/>
      <c r="Q19" s="1196"/>
      <c r="R19" s="1204"/>
      <c r="S19" s="488">
        <f t="shared" ref="S19:AT19" si="3">SUM(S9:S18)</f>
        <v>0</v>
      </c>
      <c r="T19" s="489">
        <f t="shared" si="3"/>
        <v>0</v>
      </c>
      <c r="U19" s="489">
        <f t="shared" si="3"/>
        <v>0</v>
      </c>
      <c r="V19" s="489">
        <f t="shared" si="3"/>
        <v>0</v>
      </c>
      <c r="W19" s="489">
        <f t="shared" si="3"/>
        <v>0</v>
      </c>
      <c r="X19" s="489">
        <f t="shared" si="3"/>
        <v>0</v>
      </c>
      <c r="Y19" s="490">
        <f t="shared" si="3"/>
        <v>0</v>
      </c>
      <c r="Z19" s="491">
        <f t="shared" si="3"/>
        <v>0</v>
      </c>
      <c r="AA19" s="489">
        <f t="shared" si="3"/>
        <v>0</v>
      </c>
      <c r="AB19" s="489">
        <f t="shared" si="3"/>
        <v>0</v>
      </c>
      <c r="AC19" s="489">
        <f t="shared" si="3"/>
        <v>0</v>
      </c>
      <c r="AD19" s="489">
        <f t="shared" si="3"/>
        <v>0</v>
      </c>
      <c r="AE19" s="489">
        <f t="shared" si="3"/>
        <v>0</v>
      </c>
      <c r="AF19" s="490">
        <f t="shared" si="3"/>
        <v>0</v>
      </c>
      <c r="AG19" s="491">
        <f t="shared" si="3"/>
        <v>0</v>
      </c>
      <c r="AH19" s="489">
        <f t="shared" si="3"/>
        <v>0</v>
      </c>
      <c r="AI19" s="489">
        <f t="shared" si="3"/>
        <v>0</v>
      </c>
      <c r="AJ19" s="489">
        <f t="shared" si="3"/>
        <v>0</v>
      </c>
      <c r="AK19" s="489">
        <f t="shared" si="3"/>
        <v>0</v>
      </c>
      <c r="AL19" s="489">
        <f t="shared" si="3"/>
        <v>0</v>
      </c>
      <c r="AM19" s="490">
        <f t="shared" si="3"/>
        <v>0</v>
      </c>
      <c r="AN19" s="491">
        <f t="shared" si="3"/>
        <v>0</v>
      </c>
      <c r="AO19" s="489">
        <f t="shared" si="3"/>
        <v>0</v>
      </c>
      <c r="AP19" s="489">
        <f t="shared" si="3"/>
        <v>0</v>
      </c>
      <c r="AQ19" s="489">
        <f t="shared" si="3"/>
        <v>0</v>
      </c>
      <c r="AR19" s="489">
        <f t="shared" si="3"/>
        <v>0</v>
      </c>
      <c r="AS19" s="489">
        <f t="shared" si="3"/>
        <v>0</v>
      </c>
      <c r="AT19" s="490">
        <f t="shared" si="3"/>
        <v>0</v>
      </c>
      <c r="AU19" s="1196">
        <f>SUM(AU9:AW18)</f>
        <v>0</v>
      </c>
      <c r="AV19" s="1196"/>
      <c r="AW19" s="1197"/>
      <c r="AX19" s="1205">
        <f>SUM(AX9:AZ18)</f>
        <v>0</v>
      </c>
      <c r="AY19" s="1206"/>
      <c r="AZ19" s="1207"/>
      <c r="BA19" s="1205">
        <f>SUM(BA9:BC18)</f>
        <v>0</v>
      </c>
      <c r="BB19" s="1206"/>
      <c r="BC19" s="1208"/>
    </row>
    <row r="20" spans="1:56" ht="21" customHeight="1" thickBot="1">
      <c r="A20" s="1203" t="s">
        <v>737</v>
      </c>
      <c r="B20" s="1196"/>
      <c r="C20" s="1196"/>
      <c r="D20" s="1196"/>
      <c r="E20" s="1196"/>
      <c r="F20" s="1196"/>
      <c r="G20" s="1196"/>
      <c r="H20" s="1196"/>
      <c r="I20" s="1196"/>
      <c r="J20" s="1196"/>
      <c r="K20" s="1196"/>
      <c r="L20" s="1196"/>
      <c r="M20" s="1196"/>
      <c r="N20" s="1196"/>
      <c r="O20" s="1196"/>
      <c r="P20" s="1196"/>
      <c r="Q20" s="1196"/>
      <c r="R20" s="1196"/>
      <c r="S20" s="1209"/>
      <c r="T20" s="1209"/>
      <c r="U20" s="1209"/>
      <c r="V20" s="1209"/>
      <c r="W20" s="1209"/>
      <c r="X20" s="1209"/>
      <c r="Y20" s="1209"/>
      <c r="Z20" s="1209"/>
      <c r="AA20" s="1209"/>
      <c r="AB20" s="1209"/>
      <c r="AC20" s="1209"/>
      <c r="AD20" s="1209"/>
      <c r="AE20" s="1209"/>
      <c r="AF20" s="1209"/>
      <c r="AG20" s="1209"/>
      <c r="AH20" s="1209"/>
      <c r="AI20" s="1209"/>
      <c r="AJ20" s="1209"/>
      <c r="AK20" s="1209"/>
      <c r="AL20" s="1209"/>
      <c r="AM20" s="1209"/>
      <c r="AN20" s="1209"/>
      <c r="AO20" s="1209"/>
      <c r="AP20" s="1209"/>
      <c r="AQ20" s="1209"/>
      <c r="AR20" s="1209"/>
      <c r="AS20" s="1209"/>
      <c r="AT20" s="1210"/>
      <c r="AU20" s="1203">
        <v>40</v>
      </c>
      <c r="AV20" s="1196"/>
      <c r="AW20" s="1196"/>
      <c r="AX20" s="1196"/>
      <c r="AY20" s="1196"/>
      <c r="AZ20" s="1196"/>
      <c r="BA20" s="1196"/>
      <c r="BB20" s="1196"/>
      <c r="BC20" s="1204"/>
    </row>
    <row r="21" spans="1:56" ht="21" customHeight="1" thickBot="1">
      <c r="A21" s="1193" t="s">
        <v>738</v>
      </c>
      <c r="B21" s="1194"/>
      <c r="C21" s="1194"/>
      <c r="D21" s="1194"/>
      <c r="E21" s="1194"/>
      <c r="F21" s="1194"/>
      <c r="G21" s="1194"/>
      <c r="H21" s="1194"/>
      <c r="I21" s="1194"/>
      <c r="J21" s="1194"/>
      <c r="K21" s="1194"/>
      <c r="L21" s="1194"/>
      <c r="M21" s="1194"/>
      <c r="N21" s="1194"/>
      <c r="O21" s="1194"/>
      <c r="P21" s="1194"/>
      <c r="Q21" s="1194"/>
      <c r="R21" s="1195"/>
      <c r="S21" s="492"/>
      <c r="T21" s="493"/>
      <c r="U21" s="493"/>
      <c r="V21" s="493"/>
      <c r="W21" s="493"/>
      <c r="X21" s="493"/>
      <c r="Y21" s="494"/>
      <c r="Z21" s="492"/>
      <c r="AA21" s="493"/>
      <c r="AB21" s="493"/>
      <c r="AC21" s="493"/>
      <c r="AD21" s="493"/>
      <c r="AE21" s="493"/>
      <c r="AF21" s="495"/>
      <c r="AG21" s="492"/>
      <c r="AH21" s="493"/>
      <c r="AI21" s="493"/>
      <c r="AJ21" s="493"/>
      <c r="AK21" s="493"/>
      <c r="AL21" s="493"/>
      <c r="AM21" s="495"/>
      <c r="AN21" s="492"/>
      <c r="AO21" s="493"/>
      <c r="AP21" s="493"/>
      <c r="AQ21" s="493"/>
      <c r="AR21" s="493"/>
      <c r="AS21" s="493"/>
      <c r="AT21" s="495"/>
      <c r="AU21" s="1196">
        <f>SUM(S21:AT21)</f>
        <v>0</v>
      </c>
      <c r="AV21" s="1196"/>
      <c r="AW21" s="1197"/>
      <c r="AX21" s="1198"/>
      <c r="AY21" s="1199"/>
      <c r="AZ21" s="1200"/>
      <c r="BA21" s="1198"/>
      <c r="BB21" s="1199"/>
      <c r="BC21" s="1201"/>
    </row>
    <row r="22" spans="1:56" ht="21" customHeight="1">
      <c r="A22" s="1202" t="s">
        <v>739</v>
      </c>
      <c r="B22" s="1202"/>
      <c r="C22" s="1202"/>
      <c r="D22" s="1202"/>
      <c r="E22" s="1202"/>
      <c r="F22" s="1202"/>
      <c r="G22" s="1202"/>
      <c r="H22" s="1202"/>
      <c r="I22" s="1202"/>
      <c r="J22" s="1202"/>
      <c r="K22" s="1202"/>
      <c r="L22" s="1202"/>
      <c r="M22" s="1202"/>
      <c r="N22" s="1202"/>
      <c r="O22" s="1202"/>
      <c r="P22" s="1202"/>
      <c r="Q22" s="1202"/>
      <c r="R22" s="1202"/>
      <c r="S22" s="1202"/>
      <c r="T22" s="1202"/>
      <c r="U22" s="1202"/>
      <c r="V22" s="1202"/>
      <c r="W22" s="1202"/>
      <c r="X22" s="1202"/>
      <c r="Y22" s="1202"/>
      <c r="Z22" s="1202"/>
      <c r="AA22" s="1202"/>
      <c r="AB22" s="1202"/>
      <c r="AC22" s="1202"/>
      <c r="AD22" s="1202"/>
      <c r="AE22" s="1202"/>
      <c r="AF22" s="1202"/>
      <c r="AG22" s="1202"/>
      <c r="AH22" s="1202"/>
      <c r="AI22" s="1202"/>
      <c r="AJ22" s="1202"/>
      <c r="AK22" s="1202"/>
      <c r="AL22" s="1202"/>
      <c r="AM22" s="1202"/>
      <c r="AN22" s="1202"/>
      <c r="AO22" s="1202"/>
      <c r="AP22" s="1202"/>
      <c r="AQ22" s="1202"/>
      <c r="AR22" s="1202"/>
      <c r="AS22" s="1202"/>
      <c r="AT22" s="1202"/>
      <c r="AU22" s="1202"/>
      <c r="AV22" s="1202"/>
      <c r="AW22" s="1202"/>
      <c r="AX22" s="1202"/>
      <c r="AY22" s="1202"/>
      <c r="AZ22" s="1202"/>
      <c r="BA22" s="1202"/>
      <c r="BB22" s="1202"/>
      <c r="BC22" s="1202"/>
      <c r="BD22" s="496"/>
    </row>
    <row r="23" spans="1:56" ht="21" customHeight="1">
      <c r="A23" s="1192" t="s">
        <v>740</v>
      </c>
      <c r="B23" s="1192"/>
      <c r="C23" s="1192"/>
      <c r="D23" s="1192"/>
      <c r="E23" s="1192"/>
      <c r="F23" s="1192"/>
      <c r="G23" s="1192"/>
      <c r="H23" s="1192"/>
      <c r="I23" s="1192"/>
      <c r="J23" s="1192"/>
      <c r="K23" s="1192"/>
      <c r="L23" s="1192"/>
      <c r="M23" s="1192"/>
      <c r="N23" s="1192"/>
      <c r="O23" s="1192"/>
      <c r="P23" s="1192"/>
      <c r="Q23" s="1192"/>
      <c r="R23" s="1192"/>
      <c r="S23" s="1192"/>
      <c r="T23" s="1192"/>
      <c r="U23" s="1192"/>
      <c r="V23" s="1192"/>
      <c r="W23" s="1192"/>
      <c r="X23" s="1192"/>
      <c r="Y23" s="1192"/>
      <c r="Z23" s="1192"/>
      <c r="AA23" s="1192"/>
      <c r="AB23" s="1192"/>
      <c r="AC23" s="1192"/>
      <c r="AD23" s="1192"/>
      <c r="AE23" s="1192"/>
      <c r="AF23" s="1192"/>
      <c r="AG23" s="1192"/>
      <c r="AH23" s="1192"/>
      <c r="AI23" s="1192"/>
      <c r="AJ23" s="1192"/>
      <c r="AK23" s="1192"/>
      <c r="AL23" s="1192"/>
      <c r="AM23" s="1192"/>
      <c r="AN23" s="1192"/>
      <c r="AO23" s="1192"/>
      <c r="AP23" s="1192"/>
      <c r="AQ23" s="1192"/>
      <c r="AR23" s="1192"/>
      <c r="AS23" s="1192"/>
      <c r="AT23" s="1192"/>
      <c r="AU23" s="1192"/>
      <c r="AV23" s="1192"/>
      <c r="AW23" s="1192"/>
      <c r="AX23" s="1192"/>
      <c r="AY23" s="1192"/>
      <c r="AZ23" s="1192"/>
      <c r="BA23" s="1192"/>
      <c r="BB23" s="1192"/>
      <c r="BC23" s="1192"/>
      <c r="BD23" s="496"/>
    </row>
    <row r="24" spans="1:56" ht="21" customHeight="1">
      <c r="A24" s="1191" t="s">
        <v>741</v>
      </c>
      <c r="B24" s="1191"/>
      <c r="C24" s="1191"/>
      <c r="D24" s="1191"/>
      <c r="E24" s="1191"/>
      <c r="F24" s="1191"/>
      <c r="G24" s="1191"/>
      <c r="H24" s="1191"/>
      <c r="I24" s="1191"/>
      <c r="J24" s="1191"/>
      <c r="K24" s="1191"/>
      <c r="L24" s="1191"/>
      <c r="M24" s="1191"/>
      <c r="N24" s="1191"/>
      <c r="O24" s="1191"/>
      <c r="P24" s="1191"/>
      <c r="Q24" s="1191"/>
      <c r="R24" s="1191"/>
      <c r="S24" s="1191"/>
      <c r="T24" s="1191"/>
      <c r="U24" s="1191"/>
      <c r="V24" s="1191"/>
      <c r="W24" s="1191"/>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191"/>
      <c r="AS24" s="1191"/>
      <c r="AT24" s="1191"/>
      <c r="AU24" s="1191"/>
      <c r="AV24" s="1191"/>
      <c r="AW24" s="1191"/>
      <c r="AX24" s="1191"/>
      <c r="AY24" s="1191"/>
      <c r="AZ24" s="1191"/>
      <c r="BA24" s="1191"/>
      <c r="BB24" s="1191"/>
      <c r="BC24" s="1191"/>
      <c r="BD24" s="497"/>
    </row>
    <row r="25" spans="1:56" ht="30.75" customHeight="1">
      <c r="A25" s="1192" t="s">
        <v>742</v>
      </c>
      <c r="B25" s="1192"/>
      <c r="C25" s="1192"/>
      <c r="D25" s="1192"/>
      <c r="E25" s="1192"/>
      <c r="F25" s="1192"/>
      <c r="G25" s="1192"/>
      <c r="H25" s="1192"/>
      <c r="I25" s="1192"/>
      <c r="J25" s="1192"/>
      <c r="K25" s="1192"/>
      <c r="L25" s="1192"/>
      <c r="M25" s="1192"/>
      <c r="N25" s="1192"/>
      <c r="O25" s="1192"/>
      <c r="P25" s="1192"/>
      <c r="Q25" s="1192"/>
      <c r="R25" s="1192"/>
      <c r="S25" s="1192"/>
      <c r="T25" s="1192"/>
      <c r="U25" s="1192"/>
      <c r="V25" s="1192"/>
      <c r="W25" s="1192"/>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192"/>
      <c r="AS25" s="1192"/>
      <c r="AT25" s="1192"/>
      <c r="AU25" s="1192"/>
      <c r="AV25" s="1192"/>
      <c r="AW25" s="1192"/>
      <c r="AX25" s="1192"/>
      <c r="AY25" s="1192"/>
      <c r="AZ25" s="1192"/>
      <c r="BA25" s="1192"/>
      <c r="BB25" s="1192"/>
      <c r="BC25" s="1192"/>
      <c r="BD25" s="496"/>
    </row>
    <row r="26" spans="1:56" ht="18.75" customHeight="1">
      <c r="A26" s="496"/>
      <c r="B26" s="496"/>
      <c r="C26" s="496"/>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6"/>
      <c r="AI26" s="496"/>
      <c r="AJ26" s="496"/>
      <c r="AK26" s="496"/>
      <c r="AL26" s="496"/>
      <c r="AM26" s="496"/>
      <c r="AN26" s="496"/>
      <c r="AO26" s="496"/>
      <c r="AP26" s="496"/>
      <c r="AQ26" s="496"/>
      <c r="AR26" s="496"/>
      <c r="AS26" s="496"/>
      <c r="AT26" s="496"/>
      <c r="AU26" s="496"/>
      <c r="AV26" s="496"/>
      <c r="AW26" s="496"/>
      <c r="AX26" s="496"/>
      <c r="AY26" s="496"/>
      <c r="AZ26" s="496"/>
      <c r="BA26" s="496"/>
      <c r="BB26" s="496"/>
      <c r="BC26" s="496"/>
      <c r="BD26" s="496"/>
    </row>
  </sheetData>
  <mergeCells count="96">
    <mergeCell ref="AW5:BC5"/>
    <mergeCell ref="A1:AW1"/>
    <mergeCell ref="A2:BC2"/>
    <mergeCell ref="A4:R4"/>
    <mergeCell ref="S4:AE4"/>
    <mergeCell ref="AF4:AM4"/>
    <mergeCell ref="AN4:BC4"/>
    <mergeCell ref="AG6:AM6"/>
    <mergeCell ref="A5:G5"/>
    <mergeCell ref="H5:R5"/>
    <mergeCell ref="S5:AC5"/>
    <mergeCell ref="AD5:AJ5"/>
    <mergeCell ref="AK5:AV5"/>
    <mergeCell ref="A6:F8"/>
    <mergeCell ref="G6:K8"/>
    <mergeCell ref="L6:R8"/>
    <mergeCell ref="S6:Y6"/>
    <mergeCell ref="Z6:AF6"/>
    <mergeCell ref="A9:F9"/>
    <mergeCell ref="G9:K9"/>
    <mergeCell ref="L9:R9"/>
    <mergeCell ref="AU9:AW9"/>
    <mergeCell ref="AX9:AZ9"/>
    <mergeCell ref="BA10:BC10"/>
    <mergeCell ref="AN6:AT6"/>
    <mergeCell ref="AU6:AW8"/>
    <mergeCell ref="AX6:AZ8"/>
    <mergeCell ref="BA6:BC8"/>
    <mergeCell ref="BA9:BC9"/>
    <mergeCell ref="A10:F10"/>
    <mergeCell ref="G10:K10"/>
    <mergeCell ref="L10:R10"/>
    <mergeCell ref="AU10:AW10"/>
    <mergeCell ref="AX10:AZ10"/>
    <mergeCell ref="BA12:BC12"/>
    <mergeCell ref="A11:F11"/>
    <mergeCell ref="G11:K11"/>
    <mergeCell ref="L11:R11"/>
    <mergeCell ref="AU11:AW11"/>
    <mergeCell ref="AX11:AZ11"/>
    <mergeCell ref="BA11:BC11"/>
    <mergeCell ref="A12:F12"/>
    <mergeCell ref="G12:K12"/>
    <mergeCell ref="L12:R12"/>
    <mergeCell ref="AU12:AW12"/>
    <mergeCell ref="AX12:AZ12"/>
    <mergeCell ref="BA14:BC14"/>
    <mergeCell ref="A13:F13"/>
    <mergeCell ref="G13:K13"/>
    <mergeCell ref="L13:R13"/>
    <mergeCell ref="AU13:AW13"/>
    <mergeCell ref="AX13:AZ13"/>
    <mergeCell ref="BA13:BC13"/>
    <mergeCell ref="A14:F14"/>
    <mergeCell ref="G14:K14"/>
    <mergeCell ref="L14:R14"/>
    <mergeCell ref="AU14:AW14"/>
    <mergeCell ref="AX14:AZ14"/>
    <mergeCell ref="BA16:BC16"/>
    <mergeCell ref="A15:F15"/>
    <mergeCell ref="G15:K15"/>
    <mergeCell ref="L15:R15"/>
    <mergeCell ref="AU15:AW15"/>
    <mergeCell ref="AX15:AZ15"/>
    <mergeCell ref="BA15:BC15"/>
    <mergeCell ref="A16:F16"/>
    <mergeCell ref="G16:K16"/>
    <mergeCell ref="L16:R16"/>
    <mergeCell ref="AU16:AW16"/>
    <mergeCell ref="AX16:AZ16"/>
    <mergeCell ref="BA18:BC18"/>
    <mergeCell ref="A17:F17"/>
    <mergeCell ref="G17:K17"/>
    <mergeCell ref="L17:R17"/>
    <mergeCell ref="AU17:AW17"/>
    <mergeCell ref="AX17:AZ17"/>
    <mergeCell ref="BA17:BC17"/>
    <mergeCell ref="A18:F18"/>
    <mergeCell ref="G18:K18"/>
    <mergeCell ref="L18:R18"/>
    <mergeCell ref="AU18:AW18"/>
    <mergeCell ref="AX18:AZ18"/>
    <mergeCell ref="A19:R19"/>
    <mergeCell ref="AU19:AW19"/>
    <mergeCell ref="AX19:AZ19"/>
    <mergeCell ref="BA19:BC19"/>
    <mergeCell ref="A20:AT20"/>
    <mergeCell ref="AU20:BC20"/>
    <mergeCell ref="A24:BC24"/>
    <mergeCell ref="A25:BC25"/>
    <mergeCell ref="A21:R21"/>
    <mergeCell ref="AU21:AW21"/>
    <mergeCell ref="AX21:AZ21"/>
    <mergeCell ref="BA21:BC21"/>
    <mergeCell ref="A22:BC22"/>
    <mergeCell ref="A23:BC23"/>
  </mergeCells>
  <phoneticPr fontId="2"/>
  <printOptions horizontalCentered="1"/>
  <pageMargins left="0.39370078740157483" right="0.39370078740157483" top="0.71" bottom="0.19685039370078741" header="0.49" footer="0.39370078740157483"/>
  <pageSetup paperSize="9" scale="8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0B3D5-B007-4DE3-B022-EF1779D547FE}">
  <sheetPr>
    <tabColor rgb="FF92D050"/>
  </sheetPr>
  <dimension ref="A1:BD26"/>
  <sheetViews>
    <sheetView view="pageBreakPreview" zoomScaleNormal="100" workbookViewId="0">
      <selection sqref="A1:AW1"/>
    </sheetView>
  </sheetViews>
  <sheetFormatPr defaultColWidth="9" defaultRowHeight="21" customHeight="1"/>
  <cols>
    <col min="1" max="4" width="2.625" style="498" customWidth="1"/>
    <col min="5" max="18" width="2.625" style="150" customWidth="1"/>
    <col min="19" max="46" width="2.875" style="150" customWidth="1"/>
    <col min="47" max="70" width="2.625" style="150" customWidth="1"/>
    <col min="71" max="16384" width="9" style="150"/>
  </cols>
  <sheetData>
    <row r="1" spans="1:55" ht="21" customHeight="1">
      <c r="A1" s="1238" t="s">
        <v>714</v>
      </c>
      <c r="B1" s="1238"/>
      <c r="C1" s="1238"/>
      <c r="D1" s="1238"/>
      <c r="E1" s="1238"/>
      <c r="F1" s="1238"/>
      <c r="G1" s="1238"/>
      <c r="H1" s="1238"/>
      <c r="I1" s="1238"/>
      <c r="J1" s="1238"/>
      <c r="K1" s="1238"/>
      <c r="L1" s="1238"/>
      <c r="M1" s="1238"/>
      <c r="N1" s="1238"/>
      <c r="O1" s="1238"/>
      <c r="P1" s="1238"/>
      <c r="Q1" s="1238"/>
      <c r="R1" s="1238"/>
      <c r="S1" s="1238"/>
      <c r="T1" s="1238"/>
      <c r="U1" s="1238"/>
      <c r="V1" s="1238"/>
      <c r="W1" s="1238"/>
      <c r="X1" s="1238"/>
      <c r="Y1" s="1238"/>
      <c r="Z1" s="1238"/>
      <c r="AA1" s="1238"/>
      <c r="AB1" s="1238"/>
      <c r="AC1" s="1238"/>
      <c r="AD1" s="1238"/>
      <c r="AE1" s="1238"/>
      <c r="AF1" s="1238"/>
      <c r="AG1" s="1238"/>
      <c r="AH1" s="1238"/>
      <c r="AI1" s="1238"/>
      <c r="AJ1" s="1238"/>
      <c r="AK1" s="1238"/>
      <c r="AL1" s="1238"/>
      <c r="AM1" s="1238"/>
      <c r="AN1" s="1238"/>
      <c r="AO1" s="1238"/>
      <c r="AP1" s="1238"/>
      <c r="AQ1" s="1238"/>
      <c r="AR1" s="1238"/>
      <c r="AS1" s="1238"/>
      <c r="AT1" s="1238"/>
      <c r="AU1" s="1238"/>
      <c r="AV1" s="1238"/>
      <c r="AW1" s="1238"/>
    </row>
    <row r="2" spans="1:55" ht="21" customHeight="1">
      <c r="A2" s="1239" t="s">
        <v>715</v>
      </c>
      <c r="B2" s="1239"/>
      <c r="C2" s="1239"/>
      <c r="D2" s="1239"/>
      <c r="E2" s="1239"/>
      <c r="F2" s="1239"/>
      <c r="G2" s="1239"/>
      <c r="H2" s="1239"/>
      <c r="I2" s="1239"/>
      <c r="J2" s="1239"/>
      <c r="K2" s="1239"/>
      <c r="L2" s="1239"/>
      <c r="M2" s="1239"/>
      <c r="N2" s="1239"/>
      <c r="O2" s="1239"/>
      <c r="P2" s="1239"/>
      <c r="Q2" s="1239"/>
      <c r="R2" s="1239"/>
      <c r="S2" s="1239"/>
      <c r="T2" s="1239"/>
      <c r="U2" s="1239"/>
      <c r="V2" s="1239"/>
      <c r="W2" s="1239"/>
      <c r="X2" s="1239"/>
      <c r="Y2" s="1239"/>
      <c r="Z2" s="1239"/>
      <c r="AA2" s="1239"/>
      <c r="AB2" s="1239"/>
      <c r="AC2" s="1239"/>
      <c r="AD2" s="1239"/>
      <c r="AE2" s="1239"/>
      <c r="AF2" s="1239"/>
      <c r="AG2" s="1239"/>
      <c r="AH2" s="1239"/>
      <c r="AI2" s="1239"/>
      <c r="AJ2" s="1239"/>
      <c r="AK2" s="1239"/>
      <c r="AL2" s="1239"/>
      <c r="AM2" s="1239"/>
      <c r="AN2" s="1239"/>
      <c r="AO2" s="1239"/>
      <c r="AP2" s="1239"/>
      <c r="AQ2" s="1239"/>
      <c r="AR2" s="1239"/>
      <c r="AS2" s="1239"/>
      <c r="AT2" s="1239"/>
      <c r="AU2" s="1239"/>
      <c r="AV2" s="1239"/>
      <c r="AW2" s="1239"/>
      <c r="AX2" s="1239"/>
      <c r="AY2" s="1239"/>
      <c r="AZ2" s="1239"/>
      <c r="BA2" s="1239"/>
      <c r="BB2" s="1239"/>
      <c r="BC2" s="1239"/>
    </row>
    <row r="3" spans="1:55" ht="21" customHeight="1" thickBot="1">
      <c r="A3" s="150"/>
      <c r="B3" s="150"/>
      <c r="C3" s="150"/>
      <c r="D3" s="150"/>
    </row>
    <row r="4" spans="1:55" ht="21" customHeight="1" thickBot="1">
      <c r="A4" s="1240" t="s">
        <v>716</v>
      </c>
      <c r="B4" s="1241"/>
      <c r="C4" s="1241"/>
      <c r="D4" s="1241"/>
      <c r="E4" s="1241"/>
      <c r="F4" s="1241"/>
      <c r="G4" s="1241"/>
      <c r="H4" s="1241"/>
      <c r="I4" s="1241"/>
      <c r="J4" s="1241"/>
      <c r="K4" s="1241"/>
      <c r="L4" s="1241"/>
      <c r="M4" s="1241"/>
      <c r="N4" s="1241"/>
      <c r="O4" s="1241"/>
      <c r="P4" s="1241"/>
      <c r="Q4" s="1241"/>
      <c r="R4" s="1241"/>
      <c r="S4" s="1241" t="s">
        <v>87</v>
      </c>
      <c r="T4" s="1241"/>
      <c r="U4" s="1241"/>
      <c r="V4" s="1241"/>
      <c r="W4" s="1241"/>
      <c r="X4" s="1241"/>
      <c r="Y4" s="1241"/>
      <c r="Z4" s="1241"/>
      <c r="AA4" s="1241"/>
      <c r="AB4" s="1241"/>
      <c r="AC4" s="1241"/>
      <c r="AD4" s="1241"/>
      <c r="AE4" s="1241"/>
      <c r="AF4" s="1241" t="s">
        <v>717</v>
      </c>
      <c r="AG4" s="1241"/>
      <c r="AH4" s="1241"/>
      <c r="AI4" s="1241"/>
      <c r="AJ4" s="1241"/>
      <c r="AK4" s="1241"/>
      <c r="AL4" s="1241"/>
      <c r="AM4" s="1241"/>
      <c r="AN4" s="1241" t="s">
        <v>718</v>
      </c>
      <c r="AO4" s="1241"/>
      <c r="AP4" s="1241"/>
      <c r="AQ4" s="1241"/>
      <c r="AR4" s="1241"/>
      <c r="AS4" s="1241"/>
      <c r="AT4" s="1241"/>
      <c r="AU4" s="1241"/>
      <c r="AV4" s="1241"/>
      <c r="AW4" s="1241"/>
      <c r="AX4" s="1241"/>
      <c r="AY4" s="1241"/>
      <c r="AZ4" s="1241"/>
      <c r="BA4" s="1241"/>
      <c r="BB4" s="1241"/>
      <c r="BC4" s="1242"/>
    </row>
    <row r="5" spans="1:55" ht="21" customHeight="1" thickBot="1">
      <c r="A5" s="1231" t="s">
        <v>719</v>
      </c>
      <c r="B5" s="1232"/>
      <c r="C5" s="1232"/>
      <c r="D5" s="1232"/>
      <c r="E5" s="1232"/>
      <c r="F5" s="1232"/>
      <c r="G5" s="1232"/>
      <c r="H5" s="1233">
        <v>25</v>
      </c>
      <c r="I5" s="1196"/>
      <c r="J5" s="1196"/>
      <c r="K5" s="1196"/>
      <c r="L5" s="1196"/>
      <c r="M5" s="1196"/>
      <c r="N5" s="1196"/>
      <c r="O5" s="1196"/>
      <c r="P5" s="1196"/>
      <c r="Q5" s="1196"/>
      <c r="R5" s="1196"/>
      <c r="S5" s="1195" t="s">
        <v>720</v>
      </c>
      <c r="T5" s="1234"/>
      <c r="U5" s="1234"/>
      <c r="V5" s="1234"/>
      <c r="W5" s="1234"/>
      <c r="X5" s="1234"/>
      <c r="Y5" s="1234"/>
      <c r="Z5" s="1234"/>
      <c r="AA5" s="1234"/>
      <c r="AB5" s="1234"/>
      <c r="AC5" s="1235"/>
      <c r="AD5" s="1233">
        <v>7.7</v>
      </c>
      <c r="AE5" s="1234"/>
      <c r="AF5" s="1234"/>
      <c r="AG5" s="1234"/>
      <c r="AH5" s="1234"/>
      <c r="AI5" s="1234"/>
      <c r="AJ5" s="1235"/>
      <c r="AK5" s="1233" t="s">
        <v>721</v>
      </c>
      <c r="AL5" s="1234"/>
      <c r="AM5" s="1234"/>
      <c r="AN5" s="1234"/>
      <c r="AO5" s="1234"/>
      <c r="AP5" s="1234"/>
      <c r="AQ5" s="1234"/>
      <c r="AR5" s="1234"/>
      <c r="AS5" s="1234"/>
      <c r="AT5" s="1234"/>
      <c r="AU5" s="1234"/>
      <c r="AV5" s="1235"/>
      <c r="AW5" s="1233">
        <v>6</v>
      </c>
      <c r="AX5" s="1234"/>
      <c r="AY5" s="1234"/>
      <c r="AZ5" s="1234"/>
      <c r="BA5" s="1234"/>
      <c r="BB5" s="1234"/>
      <c r="BC5" s="1237"/>
    </row>
    <row r="6" spans="1:55" ht="21" customHeight="1">
      <c r="A6" s="1230" t="s">
        <v>432</v>
      </c>
      <c r="B6" s="1223"/>
      <c r="C6" s="1223"/>
      <c r="D6" s="1223"/>
      <c r="E6" s="1223"/>
      <c r="F6" s="1223"/>
      <c r="G6" s="1226" t="s">
        <v>433</v>
      </c>
      <c r="H6" s="1226"/>
      <c r="I6" s="1226"/>
      <c r="J6" s="1226"/>
      <c r="K6" s="1226"/>
      <c r="L6" s="1223" t="s">
        <v>434</v>
      </c>
      <c r="M6" s="1223"/>
      <c r="N6" s="1223"/>
      <c r="O6" s="1223"/>
      <c r="P6" s="1223"/>
      <c r="Q6" s="1223"/>
      <c r="R6" s="1236"/>
      <c r="S6" s="1230" t="s">
        <v>435</v>
      </c>
      <c r="T6" s="1223"/>
      <c r="U6" s="1223"/>
      <c r="V6" s="1223"/>
      <c r="W6" s="1223"/>
      <c r="X6" s="1223"/>
      <c r="Y6" s="1224"/>
      <c r="Z6" s="1230" t="s">
        <v>436</v>
      </c>
      <c r="AA6" s="1223"/>
      <c r="AB6" s="1223"/>
      <c r="AC6" s="1223"/>
      <c r="AD6" s="1223"/>
      <c r="AE6" s="1223"/>
      <c r="AF6" s="1224"/>
      <c r="AG6" s="1230" t="s">
        <v>437</v>
      </c>
      <c r="AH6" s="1223"/>
      <c r="AI6" s="1223"/>
      <c r="AJ6" s="1223"/>
      <c r="AK6" s="1223"/>
      <c r="AL6" s="1223"/>
      <c r="AM6" s="1224"/>
      <c r="AN6" s="1222" t="s">
        <v>438</v>
      </c>
      <c r="AO6" s="1223"/>
      <c r="AP6" s="1223"/>
      <c r="AQ6" s="1223"/>
      <c r="AR6" s="1223"/>
      <c r="AS6" s="1223"/>
      <c r="AT6" s="1224"/>
      <c r="AU6" s="1225" t="s">
        <v>439</v>
      </c>
      <c r="AV6" s="1226"/>
      <c r="AW6" s="1226"/>
      <c r="AX6" s="1226" t="s">
        <v>440</v>
      </c>
      <c r="AY6" s="1226"/>
      <c r="AZ6" s="1226"/>
      <c r="BA6" s="1226" t="s">
        <v>441</v>
      </c>
      <c r="BB6" s="1226"/>
      <c r="BC6" s="1228"/>
    </row>
    <row r="7" spans="1:55" ht="21" customHeight="1">
      <c r="A7" s="1221"/>
      <c r="B7" s="1215"/>
      <c r="C7" s="1215"/>
      <c r="D7" s="1215"/>
      <c r="E7" s="1215"/>
      <c r="F7" s="1215"/>
      <c r="G7" s="1140"/>
      <c r="H7" s="1140"/>
      <c r="I7" s="1140"/>
      <c r="J7" s="1140"/>
      <c r="K7" s="1140"/>
      <c r="L7" s="1215"/>
      <c r="M7" s="1215"/>
      <c r="N7" s="1215"/>
      <c r="O7" s="1215"/>
      <c r="P7" s="1215"/>
      <c r="Q7" s="1215"/>
      <c r="R7" s="1217"/>
      <c r="S7" s="478">
        <v>1</v>
      </c>
      <c r="T7" s="479">
        <v>2</v>
      </c>
      <c r="U7" s="479">
        <v>3</v>
      </c>
      <c r="V7" s="479">
        <v>4</v>
      </c>
      <c r="W7" s="479">
        <v>5</v>
      </c>
      <c r="X7" s="479">
        <v>6</v>
      </c>
      <c r="Y7" s="480">
        <v>7</v>
      </c>
      <c r="Z7" s="478">
        <v>8</v>
      </c>
      <c r="AA7" s="479">
        <v>9</v>
      </c>
      <c r="AB7" s="479">
        <v>10</v>
      </c>
      <c r="AC7" s="479">
        <v>11</v>
      </c>
      <c r="AD7" s="479">
        <v>12</v>
      </c>
      <c r="AE7" s="479">
        <v>13</v>
      </c>
      <c r="AF7" s="480">
        <v>14</v>
      </c>
      <c r="AG7" s="478">
        <v>15</v>
      </c>
      <c r="AH7" s="479">
        <v>16</v>
      </c>
      <c r="AI7" s="479">
        <v>17</v>
      </c>
      <c r="AJ7" s="479">
        <v>18</v>
      </c>
      <c r="AK7" s="479">
        <v>19</v>
      </c>
      <c r="AL7" s="479">
        <v>20</v>
      </c>
      <c r="AM7" s="480">
        <v>21</v>
      </c>
      <c r="AN7" s="481">
        <v>22</v>
      </c>
      <c r="AO7" s="479">
        <v>23</v>
      </c>
      <c r="AP7" s="479">
        <v>24</v>
      </c>
      <c r="AQ7" s="479">
        <v>25</v>
      </c>
      <c r="AR7" s="479">
        <v>26</v>
      </c>
      <c r="AS7" s="479">
        <v>27</v>
      </c>
      <c r="AT7" s="480">
        <v>28</v>
      </c>
      <c r="AU7" s="1227"/>
      <c r="AV7" s="1140"/>
      <c r="AW7" s="1140"/>
      <c r="AX7" s="1140"/>
      <c r="AY7" s="1140"/>
      <c r="AZ7" s="1140"/>
      <c r="BA7" s="1140"/>
      <c r="BB7" s="1140"/>
      <c r="BC7" s="1229"/>
    </row>
    <row r="8" spans="1:55" ht="21" customHeight="1">
      <c r="A8" s="1221"/>
      <c r="B8" s="1215"/>
      <c r="C8" s="1215"/>
      <c r="D8" s="1215"/>
      <c r="E8" s="1215"/>
      <c r="F8" s="1215"/>
      <c r="G8" s="1140"/>
      <c r="H8" s="1140"/>
      <c r="I8" s="1140"/>
      <c r="J8" s="1140"/>
      <c r="K8" s="1140"/>
      <c r="L8" s="1215"/>
      <c r="M8" s="1215"/>
      <c r="N8" s="1215"/>
      <c r="O8" s="1215"/>
      <c r="P8" s="1215"/>
      <c r="Q8" s="1215"/>
      <c r="R8" s="1217"/>
      <c r="S8" s="482"/>
      <c r="T8" s="479"/>
      <c r="U8" s="479"/>
      <c r="V8" s="479"/>
      <c r="W8" s="479"/>
      <c r="X8" s="479"/>
      <c r="Y8" s="480"/>
      <c r="Z8" s="478"/>
      <c r="AA8" s="479"/>
      <c r="AB8" s="479"/>
      <c r="AC8" s="479"/>
      <c r="AD8" s="479"/>
      <c r="AE8" s="479"/>
      <c r="AF8" s="480"/>
      <c r="AG8" s="478"/>
      <c r="AH8" s="479"/>
      <c r="AI8" s="479"/>
      <c r="AJ8" s="479"/>
      <c r="AK8" s="479"/>
      <c r="AL8" s="479"/>
      <c r="AM8" s="480"/>
      <c r="AN8" s="481"/>
      <c r="AO8" s="479"/>
      <c r="AP8" s="479"/>
      <c r="AQ8" s="479"/>
      <c r="AR8" s="479"/>
      <c r="AS8" s="479"/>
      <c r="AT8" s="480"/>
      <c r="AU8" s="1227"/>
      <c r="AV8" s="1140"/>
      <c r="AW8" s="1140"/>
      <c r="AX8" s="1140"/>
      <c r="AY8" s="1140"/>
      <c r="AZ8" s="1140"/>
      <c r="BA8" s="1140"/>
      <c r="BB8" s="1140"/>
      <c r="BC8" s="1229"/>
    </row>
    <row r="9" spans="1:55" ht="26.25" customHeight="1">
      <c r="A9" s="1214" t="s">
        <v>722</v>
      </c>
      <c r="B9" s="1215"/>
      <c r="C9" s="1215"/>
      <c r="D9" s="1215"/>
      <c r="E9" s="1215"/>
      <c r="F9" s="1215"/>
      <c r="G9" s="1216" t="s">
        <v>723</v>
      </c>
      <c r="H9" s="1216"/>
      <c r="I9" s="1216"/>
      <c r="J9" s="1216"/>
      <c r="K9" s="1216"/>
      <c r="L9" s="1215" t="s">
        <v>724</v>
      </c>
      <c r="M9" s="1215"/>
      <c r="N9" s="1215"/>
      <c r="O9" s="1215"/>
      <c r="P9" s="1215"/>
      <c r="Q9" s="1215"/>
      <c r="R9" s="1217"/>
      <c r="S9" s="483">
        <v>8</v>
      </c>
      <c r="T9" s="484">
        <v>8</v>
      </c>
      <c r="U9" s="484">
        <v>8</v>
      </c>
      <c r="V9" s="484">
        <v>8</v>
      </c>
      <c r="W9" s="484">
        <v>8</v>
      </c>
      <c r="X9" s="485"/>
      <c r="Y9" s="486"/>
      <c r="Z9" s="483">
        <v>8</v>
      </c>
      <c r="AA9" s="485">
        <v>8</v>
      </c>
      <c r="AB9" s="485">
        <v>8</v>
      </c>
      <c r="AC9" s="485">
        <v>8</v>
      </c>
      <c r="AD9" s="485">
        <v>8</v>
      </c>
      <c r="AE9" s="485"/>
      <c r="AF9" s="486"/>
      <c r="AG9" s="483">
        <v>8</v>
      </c>
      <c r="AH9" s="485">
        <v>8</v>
      </c>
      <c r="AI9" s="485">
        <v>8</v>
      </c>
      <c r="AJ9" s="485">
        <v>8</v>
      </c>
      <c r="AK9" s="485">
        <v>8</v>
      </c>
      <c r="AL9" s="485"/>
      <c r="AM9" s="486"/>
      <c r="AN9" s="487">
        <v>8</v>
      </c>
      <c r="AO9" s="485">
        <v>8</v>
      </c>
      <c r="AP9" s="485">
        <v>8</v>
      </c>
      <c r="AQ9" s="485">
        <v>8</v>
      </c>
      <c r="AR9" s="485">
        <v>8</v>
      </c>
      <c r="AS9" s="485"/>
      <c r="AT9" s="486"/>
      <c r="AU9" s="1218">
        <f t="shared" ref="AU9:AU18" si="0">SUM(S9:AT9)</f>
        <v>160</v>
      </c>
      <c r="AV9" s="1218"/>
      <c r="AW9" s="1219"/>
      <c r="AX9" s="1211">
        <f t="shared" ref="AX9:AX18" si="1">ROUND(AU9/4,1)</f>
        <v>40</v>
      </c>
      <c r="AY9" s="1212"/>
      <c r="AZ9" s="1220"/>
      <c r="BA9" s="1211">
        <f t="shared" ref="BA9:BA18" si="2">ROUND(AX9/$AU$20,1)</f>
        <v>1</v>
      </c>
      <c r="BB9" s="1212"/>
      <c r="BC9" s="1213"/>
    </row>
    <row r="10" spans="1:55" ht="26.25" customHeight="1">
      <c r="A10" s="1221" t="s">
        <v>410</v>
      </c>
      <c r="B10" s="1215"/>
      <c r="C10" s="1215"/>
      <c r="D10" s="1215"/>
      <c r="E10" s="1215"/>
      <c r="F10" s="1215"/>
      <c r="G10" s="1216" t="s">
        <v>723</v>
      </c>
      <c r="H10" s="1216"/>
      <c r="I10" s="1216"/>
      <c r="J10" s="1216"/>
      <c r="K10" s="1216"/>
      <c r="L10" s="1215" t="s">
        <v>725</v>
      </c>
      <c r="M10" s="1215"/>
      <c r="N10" s="1215"/>
      <c r="O10" s="1215"/>
      <c r="P10" s="1215"/>
      <c r="Q10" s="1215"/>
      <c r="R10" s="1217"/>
      <c r="S10" s="483">
        <v>8</v>
      </c>
      <c r="T10" s="484">
        <v>8</v>
      </c>
      <c r="U10" s="484">
        <v>8</v>
      </c>
      <c r="V10" s="484">
        <v>8</v>
      </c>
      <c r="W10" s="484">
        <v>8</v>
      </c>
      <c r="X10" s="485"/>
      <c r="Y10" s="486"/>
      <c r="Z10" s="483">
        <v>8</v>
      </c>
      <c r="AA10" s="485">
        <v>8</v>
      </c>
      <c r="AB10" s="485">
        <v>8</v>
      </c>
      <c r="AC10" s="485">
        <v>8</v>
      </c>
      <c r="AD10" s="485">
        <v>8</v>
      </c>
      <c r="AE10" s="485"/>
      <c r="AF10" s="486"/>
      <c r="AG10" s="483">
        <v>8</v>
      </c>
      <c r="AH10" s="485">
        <v>8</v>
      </c>
      <c r="AI10" s="485">
        <v>8</v>
      </c>
      <c r="AJ10" s="485">
        <v>8</v>
      </c>
      <c r="AK10" s="485">
        <v>8</v>
      </c>
      <c r="AL10" s="485"/>
      <c r="AM10" s="486"/>
      <c r="AN10" s="487">
        <v>8</v>
      </c>
      <c r="AO10" s="485">
        <v>8</v>
      </c>
      <c r="AP10" s="485">
        <v>8</v>
      </c>
      <c r="AQ10" s="485">
        <v>8</v>
      </c>
      <c r="AR10" s="485">
        <v>8</v>
      </c>
      <c r="AS10" s="485"/>
      <c r="AT10" s="486"/>
      <c r="AU10" s="1218">
        <f t="shared" si="0"/>
        <v>160</v>
      </c>
      <c r="AV10" s="1218"/>
      <c r="AW10" s="1219"/>
      <c r="AX10" s="1211">
        <f t="shared" si="1"/>
        <v>40</v>
      </c>
      <c r="AY10" s="1212"/>
      <c r="AZ10" s="1220"/>
      <c r="BA10" s="1211">
        <f t="shared" si="2"/>
        <v>1</v>
      </c>
      <c r="BB10" s="1212"/>
      <c r="BC10" s="1213"/>
    </row>
    <row r="11" spans="1:55" ht="26.25" customHeight="1">
      <c r="A11" s="1214" t="s">
        <v>726</v>
      </c>
      <c r="B11" s="1215"/>
      <c r="C11" s="1215"/>
      <c r="D11" s="1215"/>
      <c r="E11" s="1215"/>
      <c r="F11" s="1215"/>
      <c r="G11" s="1216" t="s">
        <v>723</v>
      </c>
      <c r="H11" s="1216"/>
      <c r="I11" s="1216"/>
      <c r="J11" s="1216"/>
      <c r="K11" s="1216"/>
      <c r="L11" s="1215" t="s">
        <v>727</v>
      </c>
      <c r="M11" s="1215"/>
      <c r="N11" s="1215"/>
      <c r="O11" s="1215"/>
      <c r="P11" s="1215"/>
      <c r="Q11" s="1215"/>
      <c r="R11" s="1217"/>
      <c r="S11" s="483">
        <v>8</v>
      </c>
      <c r="T11" s="484">
        <v>8</v>
      </c>
      <c r="U11" s="484">
        <v>8</v>
      </c>
      <c r="V11" s="484">
        <v>8</v>
      </c>
      <c r="W11" s="484">
        <v>8</v>
      </c>
      <c r="X11" s="485"/>
      <c r="Y11" s="486"/>
      <c r="Z11" s="483">
        <v>8</v>
      </c>
      <c r="AA11" s="485">
        <v>8</v>
      </c>
      <c r="AB11" s="485">
        <v>8</v>
      </c>
      <c r="AC11" s="485">
        <v>8</v>
      </c>
      <c r="AD11" s="485">
        <v>8</v>
      </c>
      <c r="AE11" s="485"/>
      <c r="AF11" s="486"/>
      <c r="AG11" s="483">
        <v>8</v>
      </c>
      <c r="AH11" s="485">
        <v>8</v>
      </c>
      <c r="AI11" s="485">
        <v>8</v>
      </c>
      <c r="AJ11" s="485">
        <v>8</v>
      </c>
      <c r="AK11" s="485">
        <v>8</v>
      </c>
      <c r="AL11" s="485"/>
      <c r="AM11" s="486"/>
      <c r="AN11" s="487">
        <v>8</v>
      </c>
      <c r="AO11" s="485">
        <v>8</v>
      </c>
      <c r="AP11" s="485">
        <v>8</v>
      </c>
      <c r="AQ11" s="485">
        <v>8</v>
      </c>
      <c r="AR11" s="485">
        <v>8</v>
      </c>
      <c r="AS11" s="485"/>
      <c r="AT11" s="486"/>
      <c r="AU11" s="1218">
        <f t="shared" si="0"/>
        <v>160</v>
      </c>
      <c r="AV11" s="1218"/>
      <c r="AW11" s="1219"/>
      <c r="AX11" s="1211">
        <f t="shared" si="1"/>
        <v>40</v>
      </c>
      <c r="AY11" s="1212"/>
      <c r="AZ11" s="1220"/>
      <c r="BA11" s="1211">
        <f t="shared" si="2"/>
        <v>1</v>
      </c>
      <c r="BB11" s="1212"/>
      <c r="BC11" s="1213"/>
    </row>
    <row r="12" spans="1:55" ht="26.25" customHeight="1">
      <c r="A12" s="1221" t="s">
        <v>410</v>
      </c>
      <c r="B12" s="1215"/>
      <c r="C12" s="1215"/>
      <c r="D12" s="1215"/>
      <c r="E12" s="1215"/>
      <c r="F12" s="1215"/>
      <c r="G12" s="1216" t="s">
        <v>728</v>
      </c>
      <c r="H12" s="1216"/>
      <c r="I12" s="1216"/>
      <c r="J12" s="1216"/>
      <c r="K12" s="1216"/>
      <c r="L12" s="1215" t="s">
        <v>729</v>
      </c>
      <c r="M12" s="1215"/>
      <c r="N12" s="1215"/>
      <c r="O12" s="1215"/>
      <c r="P12" s="1215"/>
      <c r="Q12" s="1215"/>
      <c r="R12" s="1217"/>
      <c r="S12" s="483">
        <v>8</v>
      </c>
      <c r="T12" s="484">
        <v>8</v>
      </c>
      <c r="U12" s="484">
        <v>8</v>
      </c>
      <c r="V12" s="484">
        <v>8</v>
      </c>
      <c r="W12" s="484">
        <v>8</v>
      </c>
      <c r="X12" s="485"/>
      <c r="Y12" s="486"/>
      <c r="Z12" s="483">
        <v>8</v>
      </c>
      <c r="AA12" s="485">
        <v>8</v>
      </c>
      <c r="AB12" s="485">
        <v>8</v>
      </c>
      <c r="AC12" s="485">
        <v>8</v>
      </c>
      <c r="AD12" s="485">
        <v>8</v>
      </c>
      <c r="AE12" s="485"/>
      <c r="AF12" s="486"/>
      <c r="AG12" s="483">
        <v>8</v>
      </c>
      <c r="AH12" s="485">
        <v>8</v>
      </c>
      <c r="AI12" s="485">
        <v>8</v>
      </c>
      <c r="AJ12" s="485">
        <v>8</v>
      </c>
      <c r="AK12" s="485">
        <v>8</v>
      </c>
      <c r="AL12" s="485"/>
      <c r="AM12" s="486"/>
      <c r="AN12" s="487">
        <v>8</v>
      </c>
      <c r="AO12" s="485">
        <v>8</v>
      </c>
      <c r="AP12" s="485">
        <v>8</v>
      </c>
      <c r="AQ12" s="485">
        <v>8</v>
      </c>
      <c r="AR12" s="485">
        <v>8</v>
      </c>
      <c r="AS12" s="485"/>
      <c r="AT12" s="486"/>
      <c r="AU12" s="1218">
        <f t="shared" si="0"/>
        <v>160</v>
      </c>
      <c r="AV12" s="1218"/>
      <c r="AW12" s="1219"/>
      <c r="AX12" s="1211">
        <f t="shared" si="1"/>
        <v>40</v>
      </c>
      <c r="AY12" s="1212"/>
      <c r="AZ12" s="1220"/>
      <c r="BA12" s="1211">
        <f t="shared" si="2"/>
        <v>1</v>
      </c>
      <c r="BB12" s="1212"/>
      <c r="BC12" s="1213"/>
    </row>
    <row r="13" spans="1:55" ht="26.25" customHeight="1">
      <c r="A13" s="1214" t="s">
        <v>726</v>
      </c>
      <c r="B13" s="1215"/>
      <c r="C13" s="1215"/>
      <c r="D13" s="1215"/>
      <c r="E13" s="1215"/>
      <c r="F13" s="1215"/>
      <c r="G13" s="1216" t="s">
        <v>730</v>
      </c>
      <c r="H13" s="1216"/>
      <c r="I13" s="1216"/>
      <c r="J13" s="1216"/>
      <c r="K13" s="1216"/>
      <c r="L13" s="1215" t="s">
        <v>731</v>
      </c>
      <c r="M13" s="1215"/>
      <c r="N13" s="1215"/>
      <c r="O13" s="1215"/>
      <c r="P13" s="1215"/>
      <c r="Q13" s="1215"/>
      <c r="R13" s="1217"/>
      <c r="S13" s="483">
        <v>4</v>
      </c>
      <c r="T13" s="485">
        <v>4</v>
      </c>
      <c r="U13" s="485">
        <v>4</v>
      </c>
      <c r="V13" s="485"/>
      <c r="W13" s="485">
        <v>4</v>
      </c>
      <c r="X13" s="485"/>
      <c r="Y13" s="486"/>
      <c r="Z13" s="483">
        <v>4</v>
      </c>
      <c r="AA13" s="485">
        <v>4</v>
      </c>
      <c r="AB13" s="485">
        <v>4</v>
      </c>
      <c r="AC13" s="485"/>
      <c r="AD13" s="485">
        <v>4</v>
      </c>
      <c r="AE13" s="485"/>
      <c r="AF13" s="486"/>
      <c r="AG13" s="483">
        <v>4</v>
      </c>
      <c r="AH13" s="485">
        <v>4</v>
      </c>
      <c r="AI13" s="485">
        <v>4</v>
      </c>
      <c r="AJ13" s="485"/>
      <c r="AK13" s="485">
        <v>4</v>
      </c>
      <c r="AL13" s="485"/>
      <c r="AM13" s="486"/>
      <c r="AN13" s="487">
        <v>4</v>
      </c>
      <c r="AO13" s="485">
        <v>4</v>
      </c>
      <c r="AP13" s="485">
        <v>4</v>
      </c>
      <c r="AQ13" s="485"/>
      <c r="AR13" s="485">
        <v>4</v>
      </c>
      <c r="AS13" s="485"/>
      <c r="AT13" s="486"/>
      <c r="AU13" s="1218">
        <f t="shared" si="0"/>
        <v>64</v>
      </c>
      <c r="AV13" s="1218"/>
      <c r="AW13" s="1219"/>
      <c r="AX13" s="1211">
        <f t="shared" si="1"/>
        <v>16</v>
      </c>
      <c r="AY13" s="1212"/>
      <c r="AZ13" s="1220"/>
      <c r="BA13" s="1211">
        <f t="shared" si="2"/>
        <v>0.4</v>
      </c>
      <c r="BB13" s="1212"/>
      <c r="BC13" s="1213"/>
    </row>
    <row r="14" spans="1:55" ht="26.25" customHeight="1">
      <c r="A14" s="1214" t="s">
        <v>726</v>
      </c>
      <c r="B14" s="1215"/>
      <c r="C14" s="1215"/>
      <c r="D14" s="1215"/>
      <c r="E14" s="1215"/>
      <c r="F14" s="1215"/>
      <c r="G14" s="1216" t="s">
        <v>732</v>
      </c>
      <c r="H14" s="1216"/>
      <c r="I14" s="1216"/>
      <c r="J14" s="1216"/>
      <c r="K14" s="1216"/>
      <c r="L14" s="1215" t="s">
        <v>733</v>
      </c>
      <c r="M14" s="1215"/>
      <c r="N14" s="1215"/>
      <c r="O14" s="1215"/>
      <c r="P14" s="1215"/>
      <c r="Q14" s="1215"/>
      <c r="R14" s="1217"/>
      <c r="S14" s="483">
        <v>4</v>
      </c>
      <c r="T14" s="485"/>
      <c r="U14" s="485">
        <v>4</v>
      </c>
      <c r="V14" s="485"/>
      <c r="W14" s="485">
        <v>4</v>
      </c>
      <c r="X14" s="485"/>
      <c r="Y14" s="486"/>
      <c r="Z14" s="483">
        <v>4</v>
      </c>
      <c r="AA14" s="485"/>
      <c r="AB14" s="485">
        <v>4</v>
      </c>
      <c r="AC14" s="485"/>
      <c r="AD14" s="485">
        <v>4</v>
      </c>
      <c r="AE14" s="485"/>
      <c r="AF14" s="486"/>
      <c r="AG14" s="483">
        <v>4</v>
      </c>
      <c r="AH14" s="485"/>
      <c r="AI14" s="485">
        <v>4</v>
      </c>
      <c r="AJ14" s="485"/>
      <c r="AK14" s="485">
        <v>4</v>
      </c>
      <c r="AL14" s="485"/>
      <c r="AM14" s="486"/>
      <c r="AN14" s="487">
        <v>4</v>
      </c>
      <c r="AO14" s="485"/>
      <c r="AP14" s="485">
        <v>4</v>
      </c>
      <c r="AQ14" s="485"/>
      <c r="AR14" s="485">
        <v>4</v>
      </c>
      <c r="AS14" s="485"/>
      <c r="AT14" s="486"/>
      <c r="AU14" s="1218">
        <f t="shared" si="0"/>
        <v>48</v>
      </c>
      <c r="AV14" s="1218"/>
      <c r="AW14" s="1219"/>
      <c r="AX14" s="1211">
        <f t="shared" si="1"/>
        <v>12</v>
      </c>
      <c r="AY14" s="1212"/>
      <c r="AZ14" s="1220"/>
      <c r="BA14" s="1211">
        <f t="shared" si="2"/>
        <v>0.3</v>
      </c>
      <c r="BB14" s="1212"/>
      <c r="BC14" s="1213"/>
    </row>
    <row r="15" spans="1:55" ht="26.25" customHeight="1">
      <c r="A15" s="1214" t="s">
        <v>722</v>
      </c>
      <c r="B15" s="1215"/>
      <c r="C15" s="1215"/>
      <c r="D15" s="1215"/>
      <c r="E15" s="1215"/>
      <c r="F15" s="1215"/>
      <c r="G15" s="1216" t="s">
        <v>723</v>
      </c>
      <c r="H15" s="1216"/>
      <c r="I15" s="1216"/>
      <c r="J15" s="1216"/>
      <c r="K15" s="1216"/>
      <c r="L15" s="1215" t="s">
        <v>734</v>
      </c>
      <c r="M15" s="1215"/>
      <c r="N15" s="1215"/>
      <c r="O15" s="1215"/>
      <c r="P15" s="1215"/>
      <c r="Q15" s="1215"/>
      <c r="R15" s="1217"/>
      <c r="S15" s="483">
        <v>8</v>
      </c>
      <c r="T15" s="484">
        <v>8</v>
      </c>
      <c r="U15" s="484">
        <v>8</v>
      </c>
      <c r="V15" s="484">
        <v>8</v>
      </c>
      <c r="W15" s="484">
        <v>8</v>
      </c>
      <c r="X15" s="485"/>
      <c r="Y15" s="486"/>
      <c r="Z15" s="483">
        <v>8</v>
      </c>
      <c r="AA15" s="485">
        <v>8</v>
      </c>
      <c r="AB15" s="485">
        <v>8</v>
      </c>
      <c r="AC15" s="485">
        <v>8</v>
      </c>
      <c r="AD15" s="485">
        <v>8</v>
      </c>
      <c r="AE15" s="485"/>
      <c r="AF15" s="486"/>
      <c r="AG15" s="483">
        <v>8</v>
      </c>
      <c r="AH15" s="485">
        <v>8</v>
      </c>
      <c r="AI15" s="485">
        <v>8</v>
      </c>
      <c r="AJ15" s="485">
        <v>8</v>
      </c>
      <c r="AK15" s="485">
        <v>8</v>
      </c>
      <c r="AL15" s="485"/>
      <c r="AM15" s="486"/>
      <c r="AN15" s="487">
        <v>8</v>
      </c>
      <c r="AO15" s="485">
        <v>8</v>
      </c>
      <c r="AP15" s="485">
        <v>8</v>
      </c>
      <c r="AQ15" s="485">
        <v>8</v>
      </c>
      <c r="AR15" s="485">
        <v>8</v>
      </c>
      <c r="AS15" s="485"/>
      <c r="AT15" s="486"/>
      <c r="AU15" s="1218">
        <f t="shared" si="0"/>
        <v>160</v>
      </c>
      <c r="AV15" s="1218"/>
      <c r="AW15" s="1219"/>
      <c r="AX15" s="1211">
        <f t="shared" si="1"/>
        <v>40</v>
      </c>
      <c r="AY15" s="1212"/>
      <c r="AZ15" s="1220"/>
      <c r="BA15" s="1211">
        <f t="shared" si="2"/>
        <v>1</v>
      </c>
      <c r="BB15" s="1212"/>
      <c r="BC15" s="1213"/>
    </row>
    <row r="16" spans="1:55" ht="26.25" customHeight="1">
      <c r="A16" s="1221" t="s">
        <v>410</v>
      </c>
      <c r="B16" s="1215"/>
      <c r="C16" s="1215"/>
      <c r="D16" s="1215"/>
      <c r="E16" s="1215"/>
      <c r="F16" s="1215"/>
      <c r="G16" s="1216" t="s">
        <v>723</v>
      </c>
      <c r="H16" s="1216"/>
      <c r="I16" s="1216"/>
      <c r="J16" s="1216"/>
      <c r="K16" s="1216"/>
      <c r="L16" s="1215" t="s">
        <v>735</v>
      </c>
      <c r="M16" s="1215"/>
      <c r="N16" s="1215"/>
      <c r="O16" s="1215"/>
      <c r="P16" s="1215"/>
      <c r="Q16" s="1215"/>
      <c r="R16" s="1217"/>
      <c r="S16" s="483">
        <v>8</v>
      </c>
      <c r="T16" s="484">
        <v>8</v>
      </c>
      <c r="U16" s="484">
        <v>8</v>
      </c>
      <c r="V16" s="484">
        <v>8</v>
      </c>
      <c r="W16" s="484">
        <v>8</v>
      </c>
      <c r="X16" s="485"/>
      <c r="Y16" s="486"/>
      <c r="Z16" s="483">
        <v>8</v>
      </c>
      <c r="AA16" s="485">
        <v>8</v>
      </c>
      <c r="AB16" s="485">
        <v>8</v>
      </c>
      <c r="AC16" s="485">
        <v>8</v>
      </c>
      <c r="AD16" s="485">
        <v>8</v>
      </c>
      <c r="AE16" s="485"/>
      <c r="AF16" s="486"/>
      <c r="AG16" s="483">
        <v>8</v>
      </c>
      <c r="AH16" s="485">
        <v>8</v>
      </c>
      <c r="AI16" s="485">
        <v>8</v>
      </c>
      <c r="AJ16" s="485">
        <v>8</v>
      </c>
      <c r="AK16" s="485">
        <v>8</v>
      </c>
      <c r="AL16" s="485"/>
      <c r="AM16" s="486"/>
      <c r="AN16" s="487">
        <v>8</v>
      </c>
      <c r="AO16" s="485">
        <v>8</v>
      </c>
      <c r="AP16" s="485">
        <v>8</v>
      </c>
      <c r="AQ16" s="485">
        <v>8</v>
      </c>
      <c r="AR16" s="485">
        <v>8</v>
      </c>
      <c r="AS16" s="485"/>
      <c r="AT16" s="486"/>
      <c r="AU16" s="1218">
        <f t="shared" si="0"/>
        <v>160</v>
      </c>
      <c r="AV16" s="1218"/>
      <c r="AW16" s="1219"/>
      <c r="AX16" s="1211">
        <f t="shared" si="1"/>
        <v>40</v>
      </c>
      <c r="AY16" s="1212"/>
      <c r="AZ16" s="1220"/>
      <c r="BA16" s="1211">
        <f t="shared" si="2"/>
        <v>1</v>
      </c>
      <c r="BB16" s="1212"/>
      <c r="BC16" s="1213"/>
    </row>
    <row r="17" spans="1:56" ht="26.25" customHeight="1">
      <c r="A17" s="1214" t="s">
        <v>726</v>
      </c>
      <c r="B17" s="1215"/>
      <c r="C17" s="1215"/>
      <c r="D17" s="1215"/>
      <c r="E17" s="1215"/>
      <c r="F17" s="1215"/>
      <c r="G17" s="1216" t="s">
        <v>723</v>
      </c>
      <c r="H17" s="1216"/>
      <c r="I17" s="1216"/>
      <c r="J17" s="1216"/>
      <c r="K17" s="1216"/>
      <c r="L17" s="1215" t="s">
        <v>736</v>
      </c>
      <c r="M17" s="1215"/>
      <c r="N17" s="1215"/>
      <c r="O17" s="1215"/>
      <c r="P17" s="1215"/>
      <c r="Q17" s="1215"/>
      <c r="R17" s="1217"/>
      <c r="S17" s="483">
        <v>8</v>
      </c>
      <c r="T17" s="484">
        <v>8</v>
      </c>
      <c r="U17" s="484">
        <v>8</v>
      </c>
      <c r="V17" s="484">
        <v>8</v>
      </c>
      <c r="W17" s="484">
        <v>8</v>
      </c>
      <c r="X17" s="485"/>
      <c r="Y17" s="486"/>
      <c r="Z17" s="483">
        <v>8</v>
      </c>
      <c r="AA17" s="485">
        <v>8</v>
      </c>
      <c r="AB17" s="485">
        <v>8</v>
      </c>
      <c r="AC17" s="485">
        <v>8</v>
      </c>
      <c r="AD17" s="485">
        <v>8</v>
      </c>
      <c r="AE17" s="485"/>
      <c r="AF17" s="486"/>
      <c r="AG17" s="483">
        <v>8</v>
      </c>
      <c r="AH17" s="485">
        <v>8</v>
      </c>
      <c r="AI17" s="485">
        <v>8</v>
      </c>
      <c r="AJ17" s="485">
        <v>8</v>
      </c>
      <c r="AK17" s="485">
        <v>8</v>
      </c>
      <c r="AL17" s="485"/>
      <c r="AM17" s="486"/>
      <c r="AN17" s="487">
        <v>8</v>
      </c>
      <c r="AO17" s="485">
        <v>8</v>
      </c>
      <c r="AP17" s="485">
        <v>8</v>
      </c>
      <c r="AQ17" s="485">
        <v>8</v>
      </c>
      <c r="AR17" s="485">
        <v>8</v>
      </c>
      <c r="AS17" s="485"/>
      <c r="AT17" s="486"/>
      <c r="AU17" s="1218">
        <f t="shared" si="0"/>
        <v>160</v>
      </c>
      <c r="AV17" s="1218"/>
      <c r="AW17" s="1219"/>
      <c r="AX17" s="1211">
        <f t="shared" si="1"/>
        <v>40</v>
      </c>
      <c r="AY17" s="1212"/>
      <c r="AZ17" s="1220"/>
      <c r="BA17" s="1211">
        <f t="shared" si="2"/>
        <v>1</v>
      </c>
      <c r="BB17" s="1212"/>
      <c r="BC17" s="1213"/>
    </row>
    <row r="18" spans="1:56" ht="21" customHeight="1" thickBot="1">
      <c r="A18" s="1221"/>
      <c r="B18" s="1215"/>
      <c r="C18" s="1215"/>
      <c r="D18" s="1215"/>
      <c r="E18" s="1215"/>
      <c r="F18" s="1215"/>
      <c r="G18" s="1215"/>
      <c r="H18" s="1215"/>
      <c r="I18" s="1215"/>
      <c r="J18" s="1215"/>
      <c r="K18" s="1215"/>
      <c r="L18" s="1215"/>
      <c r="M18" s="1215"/>
      <c r="N18" s="1215"/>
      <c r="O18" s="1215"/>
      <c r="P18" s="1215"/>
      <c r="Q18" s="1215"/>
      <c r="R18" s="1217"/>
      <c r="S18" s="483"/>
      <c r="T18" s="485"/>
      <c r="U18" s="485"/>
      <c r="V18" s="485"/>
      <c r="W18" s="485"/>
      <c r="X18" s="485"/>
      <c r="Y18" s="486"/>
      <c r="Z18" s="483"/>
      <c r="AA18" s="485"/>
      <c r="AB18" s="485"/>
      <c r="AC18" s="485"/>
      <c r="AD18" s="485"/>
      <c r="AE18" s="485"/>
      <c r="AF18" s="486"/>
      <c r="AG18" s="483"/>
      <c r="AH18" s="485"/>
      <c r="AI18" s="485"/>
      <c r="AJ18" s="485"/>
      <c r="AK18" s="485"/>
      <c r="AL18" s="485"/>
      <c r="AM18" s="486"/>
      <c r="AN18" s="487"/>
      <c r="AO18" s="485"/>
      <c r="AP18" s="485"/>
      <c r="AQ18" s="485"/>
      <c r="AR18" s="485"/>
      <c r="AS18" s="485"/>
      <c r="AT18" s="486"/>
      <c r="AU18" s="1218">
        <f t="shared" si="0"/>
        <v>0</v>
      </c>
      <c r="AV18" s="1218"/>
      <c r="AW18" s="1219"/>
      <c r="AX18" s="1211">
        <f t="shared" si="1"/>
        <v>0</v>
      </c>
      <c r="AY18" s="1212"/>
      <c r="AZ18" s="1220"/>
      <c r="BA18" s="1211">
        <f t="shared" si="2"/>
        <v>0</v>
      </c>
      <c r="BB18" s="1212"/>
      <c r="BC18" s="1213"/>
    </row>
    <row r="19" spans="1:56" ht="21" customHeight="1" thickBot="1">
      <c r="A19" s="1203" t="s">
        <v>370</v>
      </c>
      <c r="B19" s="1196"/>
      <c r="C19" s="1196"/>
      <c r="D19" s="1196"/>
      <c r="E19" s="1196"/>
      <c r="F19" s="1196"/>
      <c r="G19" s="1196"/>
      <c r="H19" s="1196"/>
      <c r="I19" s="1196"/>
      <c r="J19" s="1196"/>
      <c r="K19" s="1196"/>
      <c r="L19" s="1196"/>
      <c r="M19" s="1196"/>
      <c r="N19" s="1196"/>
      <c r="O19" s="1196"/>
      <c r="P19" s="1196"/>
      <c r="Q19" s="1196"/>
      <c r="R19" s="1204"/>
      <c r="S19" s="488">
        <f t="shared" ref="S19:AT19" si="3">SUM(S9:S18)</f>
        <v>64</v>
      </c>
      <c r="T19" s="489">
        <f t="shared" si="3"/>
        <v>60</v>
      </c>
      <c r="U19" s="489">
        <f t="shared" si="3"/>
        <v>64</v>
      </c>
      <c r="V19" s="489">
        <f t="shared" si="3"/>
        <v>56</v>
      </c>
      <c r="W19" s="489">
        <f t="shared" si="3"/>
        <v>64</v>
      </c>
      <c r="X19" s="489">
        <f t="shared" si="3"/>
        <v>0</v>
      </c>
      <c r="Y19" s="490">
        <f t="shared" si="3"/>
        <v>0</v>
      </c>
      <c r="Z19" s="491">
        <f t="shared" si="3"/>
        <v>64</v>
      </c>
      <c r="AA19" s="489">
        <f t="shared" si="3"/>
        <v>60</v>
      </c>
      <c r="AB19" s="489">
        <f t="shared" si="3"/>
        <v>64</v>
      </c>
      <c r="AC19" s="489">
        <f t="shared" si="3"/>
        <v>56</v>
      </c>
      <c r="AD19" s="489">
        <f t="shared" si="3"/>
        <v>64</v>
      </c>
      <c r="AE19" s="489">
        <f t="shared" si="3"/>
        <v>0</v>
      </c>
      <c r="AF19" s="490">
        <f t="shared" si="3"/>
        <v>0</v>
      </c>
      <c r="AG19" s="491">
        <f t="shared" si="3"/>
        <v>64</v>
      </c>
      <c r="AH19" s="489">
        <f t="shared" si="3"/>
        <v>60</v>
      </c>
      <c r="AI19" s="489">
        <f t="shared" si="3"/>
        <v>64</v>
      </c>
      <c r="AJ19" s="489">
        <f t="shared" si="3"/>
        <v>56</v>
      </c>
      <c r="AK19" s="489">
        <f t="shared" si="3"/>
        <v>64</v>
      </c>
      <c r="AL19" s="489">
        <f t="shared" si="3"/>
        <v>0</v>
      </c>
      <c r="AM19" s="490">
        <f t="shared" si="3"/>
        <v>0</v>
      </c>
      <c r="AN19" s="491">
        <f t="shared" si="3"/>
        <v>64</v>
      </c>
      <c r="AO19" s="489">
        <f t="shared" si="3"/>
        <v>60</v>
      </c>
      <c r="AP19" s="489">
        <f t="shared" si="3"/>
        <v>64</v>
      </c>
      <c r="AQ19" s="489">
        <f t="shared" si="3"/>
        <v>56</v>
      </c>
      <c r="AR19" s="489">
        <f t="shared" si="3"/>
        <v>64</v>
      </c>
      <c r="AS19" s="489">
        <f t="shared" si="3"/>
        <v>0</v>
      </c>
      <c r="AT19" s="490">
        <f t="shared" si="3"/>
        <v>0</v>
      </c>
      <c r="AU19" s="1196">
        <f>SUM(AU9:AW18)</f>
        <v>1232</v>
      </c>
      <c r="AV19" s="1196"/>
      <c r="AW19" s="1197"/>
      <c r="AX19" s="1205">
        <f>SUM(AX9:AZ18)</f>
        <v>308</v>
      </c>
      <c r="AY19" s="1206"/>
      <c r="AZ19" s="1207"/>
      <c r="BA19" s="1205">
        <f>SUM(BA9:BC18)</f>
        <v>7.7</v>
      </c>
      <c r="BB19" s="1206"/>
      <c r="BC19" s="1208"/>
    </row>
    <row r="20" spans="1:56" ht="21" customHeight="1" thickBot="1">
      <c r="A20" s="1203" t="s">
        <v>737</v>
      </c>
      <c r="B20" s="1196"/>
      <c r="C20" s="1196"/>
      <c r="D20" s="1196"/>
      <c r="E20" s="1196"/>
      <c r="F20" s="1196"/>
      <c r="G20" s="1196"/>
      <c r="H20" s="1196"/>
      <c r="I20" s="1196"/>
      <c r="J20" s="1196"/>
      <c r="K20" s="1196"/>
      <c r="L20" s="1196"/>
      <c r="M20" s="1196"/>
      <c r="N20" s="1196"/>
      <c r="O20" s="1196"/>
      <c r="P20" s="1196"/>
      <c r="Q20" s="1196"/>
      <c r="R20" s="1196"/>
      <c r="S20" s="1209"/>
      <c r="T20" s="1209"/>
      <c r="U20" s="1209"/>
      <c r="V20" s="1209"/>
      <c r="W20" s="1209"/>
      <c r="X20" s="1209"/>
      <c r="Y20" s="1209"/>
      <c r="Z20" s="1209"/>
      <c r="AA20" s="1209"/>
      <c r="AB20" s="1209"/>
      <c r="AC20" s="1209"/>
      <c r="AD20" s="1209"/>
      <c r="AE20" s="1209"/>
      <c r="AF20" s="1209"/>
      <c r="AG20" s="1209"/>
      <c r="AH20" s="1209"/>
      <c r="AI20" s="1209"/>
      <c r="AJ20" s="1209"/>
      <c r="AK20" s="1209"/>
      <c r="AL20" s="1209"/>
      <c r="AM20" s="1209"/>
      <c r="AN20" s="1209"/>
      <c r="AO20" s="1209"/>
      <c r="AP20" s="1209"/>
      <c r="AQ20" s="1209"/>
      <c r="AR20" s="1209"/>
      <c r="AS20" s="1209"/>
      <c r="AT20" s="1210"/>
      <c r="AU20" s="1203">
        <v>40</v>
      </c>
      <c r="AV20" s="1196"/>
      <c r="AW20" s="1196"/>
      <c r="AX20" s="1196"/>
      <c r="AY20" s="1196"/>
      <c r="AZ20" s="1196"/>
      <c r="BA20" s="1196"/>
      <c r="BB20" s="1196"/>
      <c r="BC20" s="1204"/>
    </row>
    <row r="21" spans="1:56" ht="21" customHeight="1" thickBot="1">
      <c r="A21" s="1193" t="s">
        <v>738</v>
      </c>
      <c r="B21" s="1194"/>
      <c r="C21" s="1194"/>
      <c r="D21" s="1194"/>
      <c r="E21" s="1194"/>
      <c r="F21" s="1194"/>
      <c r="G21" s="1194"/>
      <c r="H21" s="1194"/>
      <c r="I21" s="1194"/>
      <c r="J21" s="1194"/>
      <c r="K21" s="1194"/>
      <c r="L21" s="1194"/>
      <c r="M21" s="1194"/>
      <c r="N21" s="1194"/>
      <c r="O21" s="1194"/>
      <c r="P21" s="1194"/>
      <c r="Q21" s="1194"/>
      <c r="R21" s="1195"/>
      <c r="S21" s="492">
        <v>8</v>
      </c>
      <c r="T21" s="493">
        <v>8</v>
      </c>
      <c r="U21" s="493">
        <v>8</v>
      </c>
      <c r="V21" s="493">
        <v>8</v>
      </c>
      <c r="W21" s="493">
        <v>8</v>
      </c>
      <c r="X21" s="493"/>
      <c r="Y21" s="494"/>
      <c r="Z21" s="492">
        <v>8</v>
      </c>
      <c r="AA21" s="493">
        <v>8</v>
      </c>
      <c r="AB21" s="493">
        <v>8</v>
      </c>
      <c r="AC21" s="493">
        <v>8</v>
      </c>
      <c r="AD21" s="493">
        <v>8</v>
      </c>
      <c r="AE21" s="493"/>
      <c r="AF21" s="495"/>
      <c r="AG21" s="492">
        <v>8</v>
      </c>
      <c r="AH21" s="493">
        <v>8</v>
      </c>
      <c r="AI21" s="493">
        <v>8</v>
      </c>
      <c r="AJ21" s="493">
        <v>8</v>
      </c>
      <c r="AK21" s="493">
        <v>8</v>
      </c>
      <c r="AL21" s="493"/>
      <c r="AM21" s="495"/>
      <c r="AN21" s="492">
        <v>8</v>
      </c>
      <c r="AO21" s="493">
        <v>8</v>
      </c>
      <c r="AP21" s="493">
        <v>8</v>
      </c>
      <c r="AQ21" s="493">
        <v>8</v>
      </c>
      <c r="AR21" s="493">
        <v>8</v>
      </c>
      <c r="AS21" s="493"/>
      <c r="AT21" s="495"/>
      <c r="AU21" s="1196">
        <f>SUM(S21:AT21)</f>
        <v>160</v>
      </c>
      <c r="AV21" s="1196"/>
      <c r="AW21" s="1197"/>
      <c r="AX21" s="1198"/>
      <c r="AY21" s="1199"/>
      <c r="AZ21" s="1200"/>
      <c r="BA21" s="1198"/>
      <c r="BB21" s="1199"/>
      <c r="BC21" s="1201"/>
    </row>
    <row r="22" spans="1:56" ht="21" customHeight="1">
      <c r="A22" s="1202" t="s">
        <v>739</v>
      </c>
      <c r="B22" s="1202"/>
      <c r="C22" s="1202"/>
      <c r="D22" s="1202"/>
      <c r="E22" s="1202"/>
      <c r="F22" s="1202"/>
      <c r="G22" s="1202"/>
      <c r="H22" s="1202"/>
      <c r="I22" s="1202"/>
      <c r="J22" s="1202"/>
      <c r="K22" s="1202"/>
      <c r="L22" s="1202"/>
      <c r="M22" s="1202"/>
      <c r="N22" s="1202"/>
      <c r="O22" s="1202"/>
      <c r="P22" s="1202"/>
      <c r="Q22" s="1202"/>
      <c r="R22" s="1202"/>
      <c r="S22" s="1202"/>
      <c r="T22" s="1202"/>
      <c r="U22" s="1202"/>
      <c r="V22" s="1202"/>
      <c r="W22" s="1202"/>
      <c r="X22" s="1202"/>
      <c r="Y22" s="1202"/>
      <c r="Z22" s="1202"/>
      <c r="AA22" s="1202"/>
      <c r="AB22" s="1202"/>
      <c r="AC22" s="1202"/>
      <c r="AD22" s="1202"/>
      <c r="AE22" s="1202"/>
      <c r="AF22" s="1202"/>
      <c r="AG22" s="1202"/>
      <c r="AH22" s="1202"/>
      <c r="AI22" s="1202"/>
      <c r="AJ22" s="1202"/>
      <c r="AK22" s="1202"/>
      <c r="AL22" s="1202"/>
      <c r="AM22" s="1202"/>
      <c r="AN22" s="1202"/>
      <c r="AO22" s="1202"/>
      <c r="AP22" s="1202"/>
      <c r="AQ22" s="1202"/>
      <c r="AR22" s="1202"/>
      <c r="AS22" s="1202"/>
      <c r="AT22" s="1202"/>
      <c r="AU22" s="1202"/>
      <c r="AV22" s="1202"/>
      <c r="AW22" s="1202"/>
      <c r="AX22" s="1202"/>
      <c r="AY22" s="1202"/>
      <c r="AZ22" s="1202"/>
      <c r="BA22" s="1202"/>
      <c r="BB22" s="1202"/>
      <c r="BC22" s="1202"/>
      <c r="BD22" s="496"/>
    </row>
    <row r="23" spans="1:56" ht="21" customHeight="1">
      <c r="A23" s="1192" t="s">
        <v>740</v>
      </c>
      <c r="B23" s="1192"/>
      <c r="C23" s="1192"/>
      <c r="D23" s="1192"/>
      <c r="E23" s="1192"/>
      <c r="F23" s="1192"/>
      <c r="G23" s="1192"/>
      <c r="H23" s="1192"/>
      <c r="I23" s="1192"/>
      <c r="J23" s="1192"/>
      <c r="K23" s="1192"/>
      <c r="L23" s="1192"/>
      <c r="M23" s="1192"/>
      <c r="N23" s="1192"/>
      <c r="O23" s="1192"/>
      <c r="P23" s="1192"/>
      <c r="Q23" s="1192"/>
      <c r="R23" s="1192"/>
      <c r="S23" s="1192"/>
      <c r="T23" s="1192"/>
      <c r="U23" s="1192"/>
      <c r="V23" s="1192"/>
      <c r="W23" s="1192"/>
      <c r="X23" s="1192"/>
      <c r="Y23" s="1192"/>
      <c r="Z23" s="1192"/>
      <c r="AA23" s="1192"/>
      <c r="AB23" s="1192"/>
      <c r="AC23" s="1192"/>
      <c r="AD23" s="1192"/>
      <c r="AE23" s="1192"/>
      <c r="AF23" s="1192"/>
      <c r="AG23" s="1192"/>
      <c r="AH23" s="1192"/>
      <c r="AI23" s="1192"/>
      <c r="AJ23" s="1192"/>
      <c r="AK23" s="1192"/>
      <c r="AL23" s="1192"/>
      <c r="AM23" s="1192"/>
      <c r="AN23" s="1192"/>
      <c r="AO23" s="1192"/>
      <c r="AP23" s="1192"/>
      <c r="AQ23" s="1192"/>
      <c r="AR23" s="1192"/>
      <c r="AS23" s="1192"/>
      <c r="AT23" s="1192"/>
      <c r="AU23" s="1192"/>
      <c r="AV23" s="1192"/>
      <c r="AW23" s="1192"/>
      <c r="AX23" s="1192"/>
      <c r="AY23" s="1192"/>
      <c r="AZ23" s="1192"/>
      <c r="BA23" s="1192"/>
      <c r="BB23" s="1192"/>
      <c r="BC23" s="1192"/>
      <c r="BD23" s="496"/>
    </row>
    <row r="24" spans="1:56" ht="21" customHeight="1">
      <c r="A24" s="1191" t="s">
        <v>741</v>
      </c>
      <c r="B24" s="1191"/>
      <c r="C24" s="1191"/>
      <c r="D24" s="1191"/>
      <c r="E24" s="1191"/>
      <c r="F24" s="1191"/>
      <c r="G24" s="1191"/>
      <c r="H24" s="1191"/>
      <c r="I24" s="1191"/>
      <c r="J24" s="1191"/>
      <c r="K24" s="1191"/>
      <c r="L24" s="1191"/>
      <c r="M24" s="1191"/>
      <c r="N24" s="1191"/>
      <c r="O24" s="1191"/>
      <c r="P24" s="1191"/>
      <c r="Q24" s="1191"/>
      <c r="R24" s="1191"/>
      <c r="S24" s="1191"/>
      <c r="T24" s="1191"/>
      <c r="U24" s="1191"/>
      <c r="V24" s="1191"/>
      <c r="W24" s="1191"/>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191"/>
      <c r="AS24" s="1191"/>
      <c r="AT24" s="1191"/>
      <c r="AU24" s="1191"/>
      <c r="AV24" s="1191"/>
      <c r="AW24" s="1191"/>
      <c r="AX24" s="1191"/>
      <c r="AY24" s="1191"/>
      <c r="AZ24" s="1191"/>
      <c r="BA24" s="1191"/>
      <c r="BB24" s="1191"/>
      <c r="BC24" s="1191"/>
      <c r="BD24" s="497"/>
    </row>
    <row r="25" spans="1:56" ht="30.75" customHeight="1">
      <c r="A25" s="1192" t="s">
        <v>742</v>
      </c>
      <c r="B25" s="1192"/>
      <c r="C25" s="1192"/>
      <c r="D25" s="1192"/>
      <c r="E25" s="1192"/>
      <c r="F25" s="1192"/>
      <c r="G25" s="1192"/>
      <c r="H25" s="1192"/>
      <c r="I25" s="1192"/>
      <c r="J25" s="1192"/>
      <c r="K25" s="1192"/>
      <c r="L25" s="1192"/>
      <c r="M25" s="1192"/>
      <c r="N25" s="1192"/>
      <c r="O25" s="1192"/>
      <c r="P25" s="1192"/>
      <c r="Q25" s="1192"/>
      <c r="R25" s="1192"/>
      <c r="S25" s="1192"/>
      <c r="T25" s="1192"/>
      <c r="U25" s="1192"/>
      <c r="V25" s="1192"/>
      <c r="W25" s="1192"/>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192"/>
      <c r="AS25" s="1192"/>
      <c r="AT25" s="1192"/>
      <c r="AU25" s="1192"/>
      <c r="AV25" s="1192"/>
      <c r="AW25" s="1192"/>
      <c r="AX25" s="1192"/>
      <c r="AY25" s="1192"/>
      <c r="AZ25" s="1192"/>
      <c r="BA25" s="1192"/>
      <c r="BB25" s="1192"/>
      <c r="BC25" s="1192"/>
      <c r="BD25" s="496"/>
    </row>
    <row r="26" spans="1:56" ht="18.75" customHeight="1">
      <c r="A26" s="496"/>
      <c r="B26" s="496"/>
      <c r="C26" s="496"/>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6"/>
      <c r="AI26" s="496"/>
      <c r="AJ26" s="496"/>
      <c r="AK26" s="496"/>
      <c r="AL26" s="496"/>
      <c r="AM26" s="496"/>
      <c r="AN26" s="496"/>
      <c r="AO26" s="496"/>
      <c r="AP26" s="496"/>
      <c r="AQ26" s="496"/>
      <c r="AR26" s="496"/>
      <c r="AS26" s="496"/>
      <c r="AT26" s="496"/>
      <c r="AU26" s="496"/>
      <c r="AV26" s="496"/>
      <c r="AW26" s="496"/>
      <c r="AX26" s="496"/>
      <c r="AY26" s="496"/>
      <c r="AZ26" s="496"/>
      <c r="BA26" s="496"/>
      <c r="BB26" s="496"/>
      <c r="BC26" s="496"/>
      <c r="BD26" s="496"/>
    </row>
  </sheetData>
  <mergeCells count="96">
    <mergeCell ref="AW5:BC5"/>
    <mergeCell ref="A1:AW1"/>
    <mergeCell ref="A2:BC2"/>
    <mergeCell ref="A4:R4"/>
    <mergeCell ref="S4:AE4"/>
    <mergeCell ref="AF4:AM4"/>
    <mergeCell ref="AN4:BC4"/>
    <mergeCell ref="AG6:AM6"/>
    <mergeCell ref="A5:G5"/>
    <mergeCell ref="H5:R5"/>
    <mergeCell ref="S5:AC5"/>
    <mergeCell ref="AD5:AJ5"/>
    <mergeCell ref="AK5:AV5"/>
    <mergeCell ref="A6:F8"/>
    <mergeCell ref="G6:K8"/>
    <mergeCell ref="L6:R8"/>
    <mergeCell ref="S6:Y6"/>
    <mergeCell ref="Z6:AF6"/>
    <mergeCell ref="A9:F9"/>
    <mergeCell ref="G9:K9"/>
    <mergeCell ref="L9:R9"/>
    <mergeCell ref="AU9:AW9"/>
    <mergeCell ref="AX9:AZ9"/>
    <mergeCell ref="BA10:BC10"/>
    <mergeCell ref="AN6:AT6"/>
    <mergeCell ref="AU6:AW8"/>
    <mergeCell ref="AX6:AZ8"/>
    <mergeCell ref="BA6:BC8"/>
    <mergeCell ref="BA9:BC9"/>
    <mergeCell ref="A10:F10"/>
    <mergeCell ref="G10:K10"/>
    <mergeCell ref="L10:R10"/>
    <mergeCell ref="AU10:AW10"/>
    <mergeCell ref="AX10:AZ10"/>
    <mergeCell ref="BA12:BC12"/>
    <mergeCell ref="A11:F11"/>
    <mergeCell ref="G11:K11"/>
    <mergeCell ref="L11:R11"/>
    <mergeCell ref="AU11:AW11"/>
    <mergeCell ref="AX11:AZ11"/>
    <mergeCell ref="BA11:BC11"/>
    <mergeCell ref="A12:F12"/>
    <mergeCell ref="G12:K12"/>
    <mergeCell ref="L12:R12"/>
    <mergeCell ref="AU12:AW12"/>
    <mergeCell ref="AX12:AZ12"/>
    <mergeCell ref="BA14:BC14"/>
    <mergeCell ref="A13:F13"/>
    <mergeCell ref="G13:K13"/>
    <mergeCell ref="L13:R13"/>
    <mergeCell ref="AU13:AW13"/>
    <mergeCell ref="AX13:AZ13"/>
    <mergeCell ref="BA13:BC13"/>
    <mergeCell ref="A14:F14"/>
    <mergeCell ref="G14:K14"/>
    <mergeCell ref="L14:R14"/>
    <mergeCell ref="AU14:AW14"/>
    <mergeCell ref="AX14:AZ14"/>
    <mergeCell ref="BA16:BC16"/>
    <mergeCell ref="A15:F15"/>
    <mergeCell ref="G15:K15"/>
    <mergeCell ref="L15:R15"/>
    <mergeCell ref="AU15:AW15"/>
    <mergeCell ref="AX15:AZ15"/>
    <mergeCell ref="BA15:BC15"/>
    <mergeCell ref="A16:F16"/>
    <mergeCell ref="G16:K16"/>
    <mergeCell ref="L16:R16"/>
    <mergeCell ref="AU16:AW16"/>
    <mergeCell ref="AX16:AZ16"/>
    <mergeCell ref="BA18:BC18"/>
    <mergeCell ref="A17:F17"/>
    <mergeCell ref="G17:K17"/>
    <mergeCell ref="L17:R17"/>
    <mergeCell ref="AU17:AW17"/>
    <mergeCell ref="AX17:AZ17"/>
    <mergeCell ref="BA17:BC17"/>
    <mergeCell ref="A18:F18"/>
    <mergeCell ref="G18:K18"/>
    <mergeCell ref="L18:R18"/>
    <mergeCell ref="AU18:AW18"/>
    <mergeCell ref="AX18:AZ18"/>
    <mergeCell ref="A19:R19"/>
    <mergeCell ref="AU19:AW19"/>
    <mergeCell ref="AX19:AZ19"/>
    <mergeCell ref="BA19:BC19"/>
    <mergeCell ref="A20:AT20"/>
    <mergeCell ref="AU20:BC20"/>
    <mergeCell ref="A24:BC24"/>
    <mergeCell ref="A25:BC25"/>
    <mergeCell ref="A21:R21"/>
    <mergeCell ref="AU21:AW21"/>
    <mergeCell ref="AX21:AZ21"/>
    <mergeCell ref="BA21:BC21"/>
    <mergeCell ref="A22:BC22"/>
    <mergeCell ref="A23:BC23"/>
  </mergeCells>
  <phoneticPr fontId="2"/>
  <printOptions horizontalCentered="1"/>
  <pageMargins left="0.39370078740157483" right="0.39370078740157483" top="0.71" bottom="0.19685039370078741" header="0.49" footer="0.39370078740157483"/>
  <pageSetup paperSize="9" scale="83"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42482-5FC3-4EAA-BC20-171E89267067}">
  <sheetPr>
    <tabColor theme="7"/>
    <pageSetUpPr fitToPage="1"/>
  </sheetPr>
  <dimension ref="A1:AM50"/>
  <sheetViews>
    <sheetView view="pageBreakPreview" zoomScaleSheetLayoutView="100" workbookViewId="0"/>
  </sheetViews>
  <sheetFormatPr defaultColWidth="8.625" defaultRowHeight="21" customHeight="1"/>
  <cols>
    <col min="1" max="1" width="7.875" style="594" customWidth="1"/>
    <col min="2" max="23" width="2.625" style="594" customWidth="1"/>
    <col min="24" max="24" width="5.5" style="594" customWidth="1"/>
    <col min="25" max="25" width="4.375" style="594" customWidth="1"/>
    <col min="26" max="37" width="2.625" style="594" customWidth="1"/>
    <col min="38" max="38" width="2.5" style="594" customWidth="1"/>
    <col min="39" max="39" width="9" style="594" customWidth="1"/>
    <col min="40" max="40" width="2.5" style="594" customWidth="1"/>
    <col min="41" max="16384" width="8.625" style="594"/>
  </cols>
  <sheetData>
    <row r="1" spans="1:39" s="593" customFormat="1" ht="20.100000000000001" customHeight="1"/>
    <row r="2" spans="1:39" s="593" customFormat="1" ht="20.100000000000001" customHeight="1">
      <c r="AA2" s="1268" t="s">
        <v>913</v>
      </c>
      <c r="AB2" s="1268"/>
      <c r="AC2" s="1268"/>
      <c r="AD2" s="1268"/>
      <c r="AE2" s="1268"/>
      <c r="AF2" s="1268"/>
      <c r="AG2" s="1268"/>
      <c r="AH2" s="1268"/>
      <c r="AI2" s="1268"/>
      <c r="AJ2" s="1268"/>
    </row>
    <row r="3" spans="1:39" s="593" customFormat="1" ht="20.100000000000001" customHeight="1"/>
    <row r="4" spans="1:39" ht="21" customHeight="1">
      <c r="B4" s="1269" t="s">
        <v>914</v>
      </c>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row>
    <row r="5" spans="1:39" s="596" customFormat="1" ht="18" customHeight="1">
      <c r="A5" s="595"/>
      <c r="B5" s="595"/>
      <c r="C5" s="595"/>
      <c r="D5" s="595"/>
      <c r="E5" s="595"/>
      <c r="F5" s="595"/>
      <c r="G5" s="595"/>
      <c r="H5" s="595"/>
    </row>
    <row r="6" spans="1:39" s="596" customFormat="1" ht="29.25" customHeight="1">
      <c r="A6" s="595"/>
      <c r="B6" s="1270" t="s">
        <v>745</v>
      </c>
      <c r="C6" s="1270"/>
      <c r="D6" s="1270"/>
      <c r="E6" s="1270"/>
      <c r="F6" s="1270"/>
      <c r="G6" s="1270"/>
      <c r="H6" s="1270"/>
      <c r="I6" s="1270"/>
      <c r="J6" s="1270"/>
      <c r="K6" s="1270"/>
      <c r="L6" s="1264"/>
      <c r="M6" s="1264"/>
      <c r="N6" s="1264"/>
      <c r="O6" s="1264"/>
      <c r="P6" s="1264"/>
      <c r="Q6" s="1264"/>
      <c r="R6" s="1264"/>
      <c r="S6" s="1264"/>
      <c r="T6" s="1264"/>
      <c r="U6" s="1264"/>
      <c r="V6" s="1264"/>
      <c r="W6" s="1264"/>
      <c r="X6" s="1264"/>
      <c r="Y6" s="1264"/>
      <c r="Z6" s="1264"/>
      <c r="AA6" s="1264"/>
      <c r="AB6" s="1264"/>
      <c r="AC6" s="1264"/>
      <c r="AD6" s="1264"/>
      <c r="AE6" s="1264"/>
      <c r="AF6" s="1264"/>
      <c r="AG6" s="1264"/>
      <c r="AH6" s="1264"/>
      <c r="AI6" s="1264"/>
      <c r="AJ6" s="1264"/>
    </row>
    <row r="7" spans="1:39" s="596" customFormat="1" ht="31.5" customHeight="1">
      <c r="A7" s="595"/>
      <c r="B7" s="1270" t="s">
        <v>746</v>
      </c>
      <c r="C7" s="1270"/>
      <c r="D7" s="1270"/>
      <c r="E7" s="1270"/>
      <c r="F7" s="1270"/>
      <c r="G7" s="1270"/>
      <c r="H7" s="1270"/>
      <c r="I7" s="1270"/>
      <c r="J7" s="1270"/>
      <c r="K7" s="1270"/>
      <c r="L7" s="1271"/>
      <c r="M7" s="1271"/>
      <c r="N7" s="1271"/>
      <c r="O7" s="1271"/>
      <c r="P7" s="1271"/>
      <c r="Q7" s="1271"/>
      <c r="R7" s="1271"/>
      <c r="S7" s="1271"/>
      <c r="T7" s="1271"/>
      <c r="U7" s="1271"/>
      <c r="V7" s="1271"/>
      <c r="W7" s="1271"/>
      <c r="X7" s="1271"/>
      <c r="Y7" s="1271"/>
      <c r="Z7" s="1272" t="s">
        <v>915</v>
      </c>
      <c r="AA7" s="1272"/>
      <c r="AB7" s="1272"/>
      <c r="AC7" s="1272"/>
      <c r="AD7" s="1272"/>
      <c r="AE7" s="1272"/>
      <c r="AF7" s="1272"/>
      <c r="AG7" s="1273" t="s">
        <v>916</v>
      </c>
      <c r="AH7" s="1273"/>
      <c r="AI7" s="1273"/>
      <c r="AJ7" s="1273"/>
    </row>
    <row r="8" spans="1:39" s="596" customFormat="1" ht="29.25" customHeight="1">
      <c r="B8" s="1263" t="s">
        <v>917</v>
      </c>
      <c r="C8" s="1263"/>
      <c r="D8" s="1263"/>
      <c r="E8" s="1263"/>
      <c r="F8" s="1263"/>
      <c r="G8" s="1263"/>
      <c r="H8" s="1263"/>
      <c r="I8" s="1263"/>
      <c r="J8" s="1263"/>
      <c r="K8" s="1263"/>
      <c r="L8" s="1264" t="s">
        <v>918</v>
      </c>
      <c r="M8" s="1264"/>
      <c r="N8" s="1264"/>
      <c r="O8" s="1264"/>
      <c r="P8" s="1264"/>
      <c r="Q8" s="1264"/>
      <c r="R8" s="1264"/>
      <c r="S8" s="1264"/>
      <c r="T8" s="1264"/>
      <c r="U8" s="1264"/>
      <c r="V8" s="1264"/>
      <c r="W8" s="1264"/>
      <c r="X8" s="1264"/>
      <c r="Y8" s="1264"/>
      <c r="Z8" s="1264"/>
      <c r="AA8" s="1264"/>
      <c r="AB8" s="1264"/>
      <c r="AC8" s="1264"/>
      <c r="AD8" s="1264"/>
      <c r="AE8" s="1264"/>
      <c r="AF8" s="1264"/>
      <c r="AG8" s="1264"/>
      <c r="AH8" s="1264"/>
      <c r="AI8" s="1264"/>
      <c r="AJ8" s="1264"/>
    </row>
    <row r="9" spans="1:39" ht="9.75" customHeight="1"/>
    <row r="10" spans="1:39" ht="21" customHeight="1">
      <c r="B10" s="1249" t="s">
        <v>751</v>
      </c>
      <c r="C10" s="1249"/>
      <c r="D10" s="1249"/>
      <c r="E10" s="1249"/>
      <c r="F10" s="1249"/>
      <c r="G10" s="1249"/>
      <c r="H10" s="1249"/>
      <c r="I10" s="1249"/>
      <c r="J10" s="1249"/>
      <c r="K10" s="1249"/>
      <c r="L10" s="1249"/>
      <c r="M10" s="1249"/>
      <c r="N10" s="1249"/>
      <c r="O10" s="1249"/>
      <c r="P10" s="1249"/>
      <c r="Q10" s="1249"/>
      <c r="R10" s="1249"/>
      <c r="S10" s="1249"/>
      <c r="T10" s="1249"/>
      <c r="U10" s="1249"/>
      <c r="V10" s="1249"/>
      <c r="W10" s="1249"/>
      <c r="X10" s="1249"/>
      <c r="Y10" s="1249"/>
      <c r="Z10" s="1249"/>
      <c r="AA10" s="1249"/>
      <c r="AB10" s="1249"/>
      <c r="AC10" s="1249"/>
      <c r="AD10" s="1249"/>
      <c r="AE10" s="1249"/>
      <c r="AF10" s="1249"/>
      <c r="AG10" s="1249"/>
      <c r="AH10" s="1249"/>
      <c r="AI10" s="1249"/>
      <c r="AJ10" s="1249"/>
    </row>
    <row r="11" spans="1:39" ht="21" customHeight="1">
      <c r="B11" s="1265" t="s">
        <v>919</v>
      </c>
      <c r="C11" s="1265"/>
      <c r="D11" s="1265"/>
      <c r="E11" s="1265"/>
      <c r="F11" s="1265"/>
      <c r="G11" s="1265"/>
      <c r="H11" s="1265"/>
      <c r="I11" s="1265"/>
      <c r="J11" s="1265"/>
      <c r="K11" s="1265"/>
      <c r="L11" s="1265"/>
      <c r="M11" s="1265"/>
      <c r="N11" s="1265"/>
      <c r="O11" s="1265"/>
      <c r="P11" s="1265"/>
      <c r="Q11" s="1265"/>
      <c r="R11" s="1265"/>
      <c r="S11" s="1266"/>
      <c r="T11" s="1266"/>
      <c r="U11" s="1266"/>
      <c r="V11" s="1266"/>
      <c r="W11" s="1266"/>
      <c r="X11" s="1266"/>
      <c r="Y11" s="1266"/>
      <c r="Z11" s="1266"/>
      <c r="AA11" s="1266"/>
      <c r="AB11" s="1266"/>
      <c r="AC11" s="597" t="s">
        <v>753</v>
      </c>
      <c r="AD11" s="598"/>
      <c r="AE11" s="1267"/>
      <c r="AF11" s="1267"/>
      <c r="AG11" s="1267"/>
      <c r="AH11" s="1267"/>
      <c r="AI11" s="1267"/>
      <c r="AJ11" s="1267"/>
      <c r="AM11" s="599"/>
    </row>
    <row r="12" spans="1:39" ht="21" customHeight="1" thickBot="1">
      <c r="B12" s="600"/>
      <c r="C12" s="1261" t="s">
        <v>920</v>
      </c>
      <c r="D12" s="1261"/>
      <c r="E12" s="1261"/>
      <c r="F12" s="1261"/>
      <c r="G12" s="1261"/>
      <c r="H12" s="1261"/>
      <c r="I12" s="1261"/>
      <c r="J12" s="1261"/>
      <c r="K12" s="1261"/>
      <c r="L12" s="1261"/>
      <c r="M12" s="1261"/>
      <c r="N12" s="1261"/>
      <c r="O12" s="1261"/>
      <c r="P12" s="1261"/>
      <c r="Q12" s="1261"/>
      <c r="R12" s="1261"/>
      <c r="S12" s="1251">
        <f>ROUNDUP(S11*50%,1)</f>
        <v>0</v>
      </c>
      <c r="T12" s="1251"/>
      <c r="U12" s="1251"/>
      <c r="V12" s="1251"/>
      <c r="W12" s="1251"/>
      <c r="X12" s="1251"/>
      <c r="Y12" s="1251"/>
      <c r="Z12" s="1251"/>
      <c r="AA12" s="1251"/>
      <c r="AB12" s="1251"/>
      <c r="AC12" s="601" t="s">
        <v>753</v>
      </c>
      <c r="AD12" s="601"/>
      <c r="AE12" s="1252"/>
      <c r="AF12" s="1252"/>
      <c r="AG12" s="1252"/>
      <c r="AH12" s="1252"/>
      <c r="AI12" s="1252"/>
      <c r="AJ12" s="1252"/>
    </row>
    <row r="13" spans="1:39" ht="21" customHeight="1" thickTop="1">
      <c r="B13" s="1253" t="s">
        <v>921</v>
      </c>
      <c r="C13" s="1253"/>
      <c r="D13" s="1253"/>
      <c r="E13" s="1253"/>
      <c r="F13" s="1253"/>
      <c r="G13" s="1253"/>
      <c r="H13" s="1253"/>
      <c r="I13" s="1253"/>
      <c r="J13" s="1253"/>
      <c r="K13" s="1253"/>
      <c r="L13" s="1253"/>
      <c r="M13" s="1253"/>
      <c r="N13" s="1253"/>
      <c r="O13" s="1253"/>
      <c r="P13" s="1253"/>
      <c r="Q13" s="1253"/>
      <c r="R13" s="1253"/>
      <c r="S13" s="1262" t="e">
        <f>ROUNDUP(AE25/L25,1)</f>
        <v>#DIV/0!</v>
      </c>
      <c r="T13" s="1262"/>
      <c r="U13" s="1262"/>
      <c r="V13" s="1262"/>
      <c r="W13" s="1262"/>
      <c r="X13" s="1262"/>
      <c r="Y13" s="1262"/>
      <c r="Z13" s="1262"/>
      <c r="AA13" s="1262"/>
      <c r="AB13" s="1262"/>
      <c r="AC13" s="602" t="s">
        <v>753</v>
      </c>
      <c r="AD13" s="602"/>
      <c r="AE13" s="1255" t="s">
        <v>922</v>
      </c>
      <c r="AF13" s="1255"/>
      <c r="AG13" s="1255"/>
      <c r="AH13" s="1255"/>
      <c r="AI13" s="1255"/>
      <c r="AJ13" s="1255"/>
    </row>
    <row r="14" spans="1:39" ht="21" customHeight="1">
      <c r="B14" s="1259" t="s">
        <v>923</v>
      </c>
      <c r="C14" s="1259"/>
      <c r="D14" s="1259"/>
      <c r="E14" s="1259"/>
      <c r="F14" s="1259"/>
      <c r="G14" s="1259"/>
      <c r="H14" s="1259"/>
      <c r="I14" s="1259"/>
      <c r="J14" s="1259"/>
      <c r="K14" s="1259"/>
      <c r="L14" s="1259" t="s">
        <v>924</v>
      </c>
      <c r="M14" s="1259"/>
      <c r="N14" s="1259"/>
      <c r="O14" s="1259"/>
      <c r="P14" s="1259"/>
      <c r="Q14" s="1259"/>
      <c r="R14" s="1259"/>
      <c r="S14" s="1259"/>
      <c r="T14" s="1259"/>
      <c r="U14" s="1259"/>
      <c r="V14" s="1259"/>
      <c r="W14" s="1259"/>
      <c r="X14" s="1259"/>
      <c r="Y14" s="1259" t="s">
        <v>925</v>
      </c>
      <c r="Z14" s="1259"/>
      <c r="AA14" s="1259"/>
      <c r="AB14" s="1259"/>
      <c r="AC14" s="1259"/>
      <c r="AD14" s="1259"/>
      <c r="AE14" s="1259" t="s">
        <v>926</v>
      </c>
      <c r="AF14" s="1259"/>
      <c r="AG14" s="1259"/>
      <c r="AH14" s="1259"/>
      <c r="AI14" s="1259"/>
      <c r="AJ14" s="1259"/>
    </row>
    <row r="15" spans="1:39" ht="21" customHeight="1">
      <c r="B15" s="603">
        <v>1</v>
      </c>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row>
    <row r="16" spans="1:39" ht="21" customHeight="1">
      <c r="B16" s="603">
        <v>2</v>
      </c>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row>
    <row r="17" spans="2:36" ht="21" customHeight="1">
      <c r="B17" s="603">
        <v>3</v>
      </c>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row>
    <row r="18" spans="2:36" ht="21" customHeight="1">
      <c r="B18" s="603">
        <v>4</v>
      </c>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row>
    <row r="19" spans="2:36" ht="21" customHeight="1">
      <c r="B19" s="603">
        <v>5</v>
      </c>
      <c r="C19" s="1244"/>
      <c r="D19" s="1244"/>
      <c r="E19" s="1244"/>
      <c r="F19" s="1244"/>
      <c r="G19" s="1244"/>
      <c r="H19" s="1244"/>
      <c r="I19" s="1244"/>
      <c r="J19" s="1244"/>
      <c r="K19" s="1244"/>
      <c r="L19" s="1244"/>
      <c r="M19" s="1244"/>
      <c r="N19" s="1244"/>
      <c r="O19" s="1244"/>
      <c r="P19" s="1244"/>
      <c r="Q19" s="1244"/>
      <c r="R19" s="1244"/>
      <c r="S19" s="1244"/>
      <c r="T19" s="1244"/>
      <c r="U19" s="1244"/>
      <c r="V19" s="1244"/>
      <c r="W19" s="1244"/>
      <c r="X19" s="1244"/>
      <c r="Y19" s="1244"/>
      <c r="Z19" s="1244"/>
      <c r="AA19" s="1244"/>
      <c r="AB19" s="1244"/>
      <c r="AC19" s="1244"/>
      <c r="AD19" s="1244"/>
      <c r="AE19" s="1244"/>
      <c r="AF19" s="1244"/>
      <c r="AG19" s="1244"/>
      <c r="AH19" s="1244"/>
      <c r="AI19" s="1244"/>
      <c r="AJ19" s="1244"/>
    </row>
    <row r="20" spans="2:36" ht="21" customHeight="1">
      <c r="B20" s="603">
        <v>6</v>
      </c>
      <c r="C20" s="1244"/>
      <c r="D20" s="1244"/>
      <c r="E20" s="1244"/>
      <c r="F20" s="1244"/>
      <c r="G20" s="1244"/>
      <c r="H20" s="1244"/>
      <c r="I20" s="1244"/>
      <c r="J20" s="1244"/>
      <c r="K20" s="1244"/>
      <c r="L20" s="1244"/>
      <c r="M20" s="1244"/>
      <c r="N20" s="1244"/>
      <c r="O20" s="1244"/>
      <c r="P20" s="1244"/>
      <c r="Q20" s="1244"/>
      <c r="R20" s="1244"/>
      <c r="S20" s="1244"/>
      <c r="T20" s="1244"/>
      <c r="U20" s="1244"/>
      <c r="V20" s="1244"/>
      <c r="W20" s="1244"/>
      <c r="X20" s="1244"/>
      <c r="Y20" s="1244"/>
      <c r="Z20" s="1244"/>
      <c r="AA20" s="1244"/>
      <c r="AB20" s="1244"/>
      <c r="AC20" s="1244"/>
      <c r="AD20" s="1244"/>
      <c r="AE20" s="1244"/>
      <c r="AF20" s="1244"/>
      <c r="AG20" s="1244"/>
      <c r="AH20" s="1244"/>
      <c r="AI20" s="1244"/>
      <c r="AJ20" s="1244"/>
    </row>
    <row r="21" spans="2:36" ht="21" customHeight="1">
      <c r="B21" s="603">
        <v>7</v>
      </c>
      <c r="C21" s="1244"/>
      <c r="D21" s="1244"/>
      <c r="E21" s="1244"/>
      <c r="F21" s="1244"/>
      <c r="G21" s="1244"/>
      <c r="H21" s="1244"/>
      <c r="I21" s="1244"/>
      <c r="J21" s="1244"/>
      <c r="K21" s="1244"/>
      <c r="L21" s="1244"/>
      <c r="M21" s="1244"/>
      <c r="N21" s="1244"/>
      <c r="O21" s="1244"/>
      <c r="P21" s="1244"/>
      <c r="Q21" s="1244"/>
      <c r="R21" s="1244"/>
      <c r="S21" s="1244"/>
      <c r="T21" s="1244"/>
      <c r="U21" s="1244"/>
      <c r="V21" s="1244"/>
      <c r="W21" s="1244"/>
      <c r="X21" s="1244"/>
      <c r="Y21" s="1244"/>
      <c r="Z21" s="1244"/>
      <c r="AA21" s="1244"/>
      <c r="AB21" s="1244"/>
      <c r="AC21" s="1244"/>
      <c r="AD21" s="1244"/>
      <c r="AE21" s="1244"/>
      <c r="AF21" s="1244"/>
      <c r="AG21" s="1244"/>
      <c r="AH21" s="1244"/>
      <c r="AI21" s="1244"/>
      <c r="AJ21" s="1244"/>
    </row>
    <row r="22" spans="2:36" ht="21" customHeight="1">
      <c r="B22" s="603">
        <v>8</v>
      </c>
      <c r="C22" s="1244"/>
      <c r="D22" s="1244"/>
      <c r="E22" s="1244"/>
      <c r="F22" s="1244"/>
      <c r="G22" s="1244"/>
      <c r="H22" s="1244"/>
      <c r="I22" s="1244"/>
      <c r="J22" s="1244"/>
      <c r="K22" s="1244"/>
      <c r="L22" s="1244"/>
      <c r="M22" s="1244"/>
      <c r="N22" s="1244"/>
      <c r="O22" s="1244"/>
      <c r="P22" s="1244"/>
      <c r="Q22" s="1244"/>
      <c r="R22" s="1244"/>
      <c r="S22" s="1244"/>
      <c r="T22" s="1244"/>
      <c r="U22" s="1244"/>
      <c r="V22" s="1244"/>
      <c r="W22" s="1244"/>
      <c r="X22" s="1244"/>
      <c r="Y22" s="1244"/>
      <c r="Z22" s="1244"/>
      <c r="AA22" s="1244"/>
      <c r="AB22" s="1244"/>
      <c r="AC22" s="1244"/>
      <c r="AD22" s="1244"/>
      <c r="AE22" s="1244"/>
      <c r="AF22" s="1244"/>
      <c r="AG22" s="1244"/>
      <c r="AH22" s="1244"/>
      <c r="AI22" s="1244"/>
      <c r="AJ22" s="1244"/>
    </row>
    <row r="23" spans="2:36" ht="21" customHeight="1">
      <c r="B23" s="603">
        <v>9</v>
      </c>
      <c r="C23" s="1244"/>
      <c r="D23" s="1244"/>
      <c r="E23" s="1244"/>
      <c r="F23" s="1244"/>
      <c r="G23" s="1244"/>
      <c r="H23" s="1244"/>
      <c r="I23" s="1244"/>
      <c r="J23" s="1244"/>
      <c r="K23" s="1244"/>
      <c r="L23" s="1244"/>
      <c r="M23" s="1244"/>
      <c r="N23" s="1244"/>
      <c r="O23" s="1244"/>
      <c r="P23" s="1244"/>
      <c r="Q23" s="1244"/>
      <c r="R23" s="1244"/>
      <c r="S23" s="1244"/>
      <c r="T23" s="1244"/>
      <c r="U23" s="1244"/>
      <c r="V23" s="1244"/>
      <c r="W23" s="1244"/>
      <c r="X23" s="1244"/>
      <c r="Y23" s="1244"/>
      <c r="Z23" s="1244"/>
      <c r="AA23" s="1244"/>
      <c r="AB23" s="1244"/>
      <c r="AC23" s="1244"/>
      <c r="AD23" s="1244"/>
      <c r="AE23" s="1244"/>
      <c r="AF23" s="1244"/>
      <c r="AG23" s="1244"/>
      <c r="AH23" s="1244"/>
      <c r="AI23" s="1244"/>
      <c r="AJ23" s="1244"/>
    </row>
    <row r="24" spans="2:36" ht="21" customHeight="1">
      <c r="B24" s="603">
        <v>10</v>
      </c>
      <c r="C24" s="1244"/>
      <c r="D24" s="1244"/>
      <c r="E24" s="1244"/>
      <c r="F24" s="1244"/>
      <c r="G24" s="1244"/>
      <c r="H24" s="1244"/>
      <c r="I24" s="1244"/>
      <c r="J24" s="1244"/>
      <c r="K24" s="1244"/>
      <c r="L24" s="1244"/>
      <c r="M24" s="1244"/>
      <c r="N24" s="1244"/>
      <c r="O24" s="1244"/>
      <c r="P24" s="1244"/>
      <c r="Q24" s="1244"/>
      <c r="R24" s="1244"/>
      <c r="S24" s="1244"/>
      <c r="T24" s="1244"/>
      <c r="U24" s="1244"/>
      <c r="V24" s="1244"/>
      <c r="W24" s="1244"/>
      <c r="X24" s="1244"/>
      <c r="Y24" s="1244"/>
      <c r="Z24" s="1244"/>
      <c r="AA24" s="1244"/>
      <c r="AB24" s="1244"/>
      <c r="AC24" s="1244"/>
      <c r="AD24" s="1244"/>
      <c r="AE24" s="1244"/>
      <c r="AF24" s="1244"/>
      <c r="AG24" s="1244"/>
      <c r="AH24" s="1244"/>
      <c r="AI24" s="1244"/>
      <c r="AJ24" s="1244"/>
    </row>
    <row r="25" spans="2:36" ht="21" customHeight="1">
      <c r="B25" s="1256" t="s">
        <v>927</v>
      </c>
      <c r="C25" s="1256"/>
      <c r="D25" s="1256"/>
      <c r="E25" s="1256"/>
      <c r="F25" s="1256"/>
      <c r="G25" s="1256"/>
      <c r="H25" s="1256"/>
      <c r="I25" s="1256"/>
      <c r="J25" s="1256"/>
      <c r="K25" s="1256"/>
      <c r="L25" s="1257"/>
      <c r="M25" s="1257"/>
      <c r="N25" s="1257"/>
      <c r="O25" s="1257"/>
      <c r="P25" s="1257"/>
      <c r="Q25" s="1258" t="s">
        <v>928</v>
      </c>
      <c r="R25" s="1258"/>
      <c r="S25" s="1259" t="s">
        <v>929</v>
      </c>
      <c r="T25" s="1259"/>
      <c r="U25" s="1259"/>
      <c r="V25" s="1259"/>
      <c r="W25" s="1259"/>
      <c r="X25" s="1259"/>
      <c r="Y25" s="1259"/>
      <c r="Z25" s="1259"/>
      <c r="AA25" s="1259"/>
      <c r="AB25" s="1259"/>
      <c r="AC25" s="1259"/>
      <c r="AD25" s="1259"/>
      <c r="AE25" s="1260">
        <f>SUM(AE15:AJ24)</f>
        <v>0</v>
      </c>
      <c r="AF25" s="1260"/>
      <c r="AG25" s="1260"/>
      <c r="AH25" s="1260"/>
      <c r="AI25" s="1260"/>
      <c r="AJ25" s="1260"/>
    </row>
    <row r="26" spans="2:36" ht="9" customHeight="1">
      <c r="B26" s="604"/>
      <c r="C26" s="605"/>
      <c r="D26" s="605"/>
      <c r="E26" s="605"/>
      <c r="F26" s="605"/>
      <c r="G26" s="605"/>
      <c r="H26" s="605"/>
      <c r="I26" s="605"/>
      <c r="J26" s="605"/>
      <c r="K26" s="605"/>
      <c r="L26" s="605"/>
      <c r="M26" s="605"/>
      <c r="N26" s="605"/>
      <c r="O26" s="605"/>
      <c r="P26" s="605"/>
      <c r="Q26" s="605"/>
      <c r="R26" s="605"/>
      <c r="S26" s="605"/>
      <c r="T26" s="605"/>
      <c r="U26" s="605"/>
      <c r="V26" s="605"/>
      <c r="W26" s="605"/>
      <c r="X26" s="605"/>
      <c r="Y26" s="605"/>
      <c r="Z26" s="605"/>
      <c r="AA26" s="605"/>
      <c r="AB26" s="605"/>
      <c r="AC26" s="605"/>
      <c r="AD26" s="605"/>
      <c r="AE26" s="605"/>
      <c r="AF26" s="605"/>
      <c r="AG26" s="605"/>
      <c r="AH26" s="605"/>
      <c r="AI26" s="605"/>
      <c r="AJ26" s="605"/>
    </row>
    <row r="27" spans="2:36" ht="21" customHeight="1">
      <c r="B27" s="1249" t="s">
        <v>930</v>
      </c>
      <c r="C27" s="1249"/>
      <c r="D27" s="1249"/>
      <c r="E27" s="1249"/>
      <c r="F27" s="1249"/>
      <c r="G27" s="1249"/>
      <c r="H27" s="1249"/>
      <c r="I27" s="1249"/>
      <c r="J27" s="1249"/>
      <c r="K27" s="1249"/>
      <c r="L27" s="1249"/>
      <c r="M27" s="1249"/>
      <c r="N27" s="1249"/>
      <c r="O27" s="1249"/>
      <c r="P27" s="1249"/>
      <c r="Q27" s="1249"/>
      <c r="R27" s="1249"/>
      <c r="S27" s="1249"/>
      <c r="T27" s="1249"/>
      <c r="U27" s="1249"/>
      <c r="V27" s="1249"/>
      <c r="W27" s="1249"/>
      <c r="X27" s="1249"/>
      <c r="Y27" s="1249"/>
      <c r="Z27" s="1249"/>
      <c r="AA27" s="1249"/>
      <c r="AB27" s="1249"/>
      <c r="AC27" s="1249"/>
      <c r="AD27" s="1249"/>
      <c r="AE27" s="1249"/>
      <c r="AF27" s="1249"/>
      <c r="AG27" s="1249"/>
      <c r="AH27" s="1249"/>
      <c r="AI27" s="1249"/>
      <c r="AJ27" s="1249"/>
    </row>
    <row r="28" spans="2:36" ht="21" customHeight="1" thickBot="1">
      <c r="B28" s="1250" t="s">
        <v>931</v>
      </c>
      <c r="C28" s="1250"/>
      <c r="D28" s="1250"/>
      <c r="E28" s="1250"/>
      <c r="F28" s="1250"/>
      <c r="G28" s="1250"/>
      <c r="H28" s="1250"/>
      <c r="I28" s="1250"/>
      <c r="J28" s="1250"/>
      <c r="K28" s="1250"/>
      <c r="L28" s="1250"/>
      <c r="M28" s="1250"/>
      <c r="N28" s="1250"/>
      <c r="O28" s="1250"/>
      <c r="P28" s="1250"/>
      <c r="Q28" s="1250"/>
      <c r="R28" s="1250"/>
      <c r="S28" s="1251">
        <f>ROUNDUP(S11/40,1)</f>
        <v>0</v>
      </c>
      <c r="T28" s="1251"/>
      <c r="U28" s="1251"/>
      <c r="V28" s="1251"/>
      <c r="W28" s="1251"/>
      <c r="X28" s="1251"/>
      <c r="Y28" s="1251"/>
      <c r="Z28" s="1251"/>
      <c r="AA28" s="1251"/>
      <c r="AB28" s="1251"/>
      <c r="AC28" s="606" t="s">
        <v>753</v>
      </c>
      <c r="AD28" s="607"/>
      <c r="AE28" s="1252"/>
      <c r="AF28" s="1252"/>
      <c r="AG28" s="1252"/>
      <c r="AH28" s="1252"/>
      <c r="AI28" s="1252"/>
      <c r="AJ28" s="1252"/>
    </row>
    <row r="29" spans="2:36" ht="21" customHeight="1" thickTop="1">
      <c r="B29" s="1253" t="s">
        <v>932</v>
      </c>
      <c r="C29" s="1253"/>
      <c r="D29" s="1253"/>
      <c r="E29" s="1253"/>
      <c r="F29" s="1253"/>
      <c r="G29" s="1253"/>
      <c r="H29" s="1253"/>
      <c r="I29" s="1253"/>
      <c r="J29" s="1253"/>
      <c r="K29" s="1253"/>
      <c r="L29" s="1253"/>
      <c r="M29" s="1253"/>
      <c r="N29" s="1253"/>
      <c r="O29" s="1253"/>
      <c r="P29" s="1253"/>
      <c r="Q29" s="1253"/>
      <c r="R29" s="1253"/>
      <c r="S29" s="1254"/>
      <c r="T29" s="1254"/>
      <c r="U29" s="1254"/>
      <c r="V29" s="1254"/>
      <c r="W29" s="1254"/>
      <c r="X29" s="1254"/>
      <c r="Y29" s="1254"/>
      <c r="Z29" s="1254"/>
      <c r="AA29" s="1254"/>
      <c r="AB29" s="1254"/>
      <c r="AC29" s="608" t="s">
        <v>753</v>
      </c>
      <c r="AD29" s="609"/>
      <c r="AE29" s="1255" t="s">
        <v>933</v>
      </c>
      <c r="AF29" s="1255"/>
      <c r="AG29" s="1255"/>
      <c r="AH29" s="1255"/>
      <c r="AI29" s="1255"/>
      <c r="AJ29" s="1255"/>
    </row>
    <row r="30" spans="2:36" ht="21" customHeight="1">
      <c r="B30" s="1248" t="s">
        <v>934</v>
      </c>
      <c r="C30" s="1248"/>
      <c r="D30" s="1248"/>
      <c r="E30" s="1248"/>
      <c r="F30" s="1248"/>
      <c r="G30" s="1248"/>
      <c r="H30" s="1248"/>
      <c r="I30" s="1248"/>
      <c r="J30" s="1248"/>
      <c r="K30" s="1248"/>
      <c r="L30" s="1248"/>
      <c r="M30" s="1248"/>
      <c r="N30" s="1248"/>
      <c r="O30" s="1248"/>
      <c r="P30" s="1248"/>
      <c r="Q30" s="1248"/>
      <c r="R30" s="1248"/>
      <c r="S30" s="1248" t="s">
        <v>935</v>
      </c>
      <c r="T30" s="1248"/>
      <c r="U30" s="1248"/>
      <c r="V30" s="1248"/>
      <c r="W30" s="1248"/>
      <c r="X30" s="1248"/>
      <c r="Y30" s="1248"/>
      <c r="Z30" s="1248"/>
      <c r="AA30" s="1248"/>
      <c r="AB30" s="1248"/>
      <c r="AC30" s="1248"/>
      <c r="AD30" s="1248"/>
      <c r="AE30" s="1248"/>
      <c r="AF30" s="1248"/>
      <c r="AG30" s="1248"/>
      <c r="AH30" s="1248"/>
      <c r="AI30" s="1248"/>
      <c r="AJ30" s="1248"/>
    </row>
    <row r="31" spans="2:36" ht="21" customHeight="1">
      <c r="B31" s="603">
        <v>1</v>
      </c>
      <c r="C31" s="1244"/>
      <c r="D31" s="1244"/>
      <c r="E31" s="1244"/>
      <c r="F31" s="1244"/>
      <c r="G31" s="1244"/>
      <c r="H31" s="1244"/>
      <c r="I31" s="1244"/>
      <c r="J31" s="1244"/>
      <c r="K31" s="1244"/>
      <c r="L31" s="1244"/>
      <c r="M31" s="1244"/>
      <c r="N31" s="1244"/>
      <c r="O31" s="1244"/>
      <c r="P31" s="1244"/>
      <c r="Q31" s="1244"/>
      <c r="R31" s="1244"/>
      <c r="S31" s="1244"/>
      <c r="T31" s="1244"/>
      <c r="U31" s="1244"/>
      <c r="V31" s="1244"/>
      <c r="W31" s="1244"/>
      <c r="X31" s="1244"/>
      <c r="Y31" s="1244"/>
      <c r="Z31" s="1244"/>
      <c r="AA31" s="1244"/>
      <c r="AB31" s="1244"/>
      <c r="AC31" s="1244"/>
      <c r="AD31" s="1244"/>
      <c r="AE31" s="1244"/>
      <c r="AF31" s="1244"/>
      <c r="AG31" s="1244"/>
      <c r="AH31" s="1244"/>
      <c r="AI31" s="1244"/>
      <c r="AJ31" s="1244"/>
    </row>
    <row r="32" spans="2:36" ht="21" customHeight="1">
      <c r="B32" s="603">
        <v>2</v>
      </c>
      <c r="C32" s="1244"/>
      <c r="D32" s="1244"/>
      <c r="E32" s="1244"/>
      <c r="F32" s="1244"/>
      <c r="G32" s="1244"/>
      <c r="H32" s="1244"/>
      <c r="I32" s="1244"/>
      <c r="J32" s="1244"/>
      <c r="K32" s="1244"/>
      <c r="L32" s="1244"/>
      <c r="M32" s="1244"/>
      <c r="N32" s="1244"/>
      <c r="O32" s="1244"/>
      <c r="P32" s="1244"/>
      <c r="Q32" s="1244"/>
      <c r="R32" s="1244"/>
      <c r="S32" s="1244"/>
      <c r="T32" s="1244"/>
      <c r="U32" s="1244"/>
      <c r="V32" s="1244"/>
      <c r="W32" s="1244"/>
      <c r="X32" s="1244"/>
      <c r="Y32" s="1244"/>
      <c r="Z32" s="1244"/>
      <c r="AA32" s="1244"/>
      <c r="AB32" s="1244"/>
      <c r="AC32" s="1244"/>
      <c r="AD32" s="1244"/>
      <c r="AE32" s="1244"/>
      <c r="AF32" s="1244"/>
      <c r="AG32" s="1244"/>
      <c r="AH32" s="1244"/>
      <c r="AI32" s="1244"/>
      <c r="AJ32" s="1244"/>
    </row>
    <row r="33" spans="2:38" ht="21" customHeight="1">
      <c r="B33" s="603">
        <v>3</v>
      </c>
      <c r="C33" s="1244"/>
      <c r="D33" s="1244"/>
      <c r="E33" s="1244"/>
      <c r="F33" s="1244"/>
      <c r="G33" s="1244"/>
      <c r="H33" s="1244"/>
      <c r="I33" s="1244"/>
      <c r="J33" s="1244"/>
      <c r="K33" s="1244"/>
      <c r="L33" s="1244"/>
      <c r="M33" s="1244"/>
      <c r="N33" s="1244"/>
      <c r="O33" s="1244"/>
      <c r="P33" s="1244"/>
      <c r="Q33" s="1244"/>
      <c r="R33" s="1244"/>
      <c r="S33" s="1244"/>
      <c r="T33" s="1244"/>
      <c r="U33" s="1244"/>
      <c r="V33" s="1244"/>
      <c r="W33" s="1244"/>
      <c r="X33" s="1244"/>
      <c r="Y33" s="1244"/>
      <c r="Z33" s="1244"/>
      <c r="AA33" s="1244"/>
      <c r="AB33" s="1244"/>
      <c r="AC33" s="1244"/>
      <c r="AD33" s="1244"/>
      <c r="AE33" s="1244"/>
      <c r="AF33" s="1244"/>
      <c r="AG33" s="1244"/>
      <c r="AH33" s="1244"/>
      <c r="AI33" s="1244"/>
      <c r="AJ33" s="1244"/>
    </row>
    <row r="34" spans="2:38" ht="8.25" customHeight="1">
      <c r="B34" s="604"/>
      <c r="C34" s="605"/>
      <c r="D34" s="605"/>
      <c r="E34" s="605"/>
      <c r="F34" s="605"/>
      <c r="G34" s="605"/>
      <c r="H34" s="605"/>
      <c r="I34" s="605"/>
      <c r="J34" s="605"/>
      <c r="K34" s="605"/>
      <c r="L34" s="605"/>
      <c r="M34" s="605"/>
      <c r="N34" s="605"/>
      <c r="O34" s="605"/>
      <c r="P34" s="605"/>
      <c r="Q34" s="605"/>
      <c r="R34" s="605"/>
      <c r="S34" s="605"/>
      <c r="T34" s="605"/>
      <c r="U34" s="605"/>
      <c r="V34" s="605"/>
      <c r="W34" s="605"/>
      <c r="X34" s="605"/>
      <c r="Y34" s="605"/>
      <c r="Z34" s="605"/>
      <c r="AA34" s="605"/>
      <c r="AB34" s="605"/>
      <c r="AC34" s="605"/>
      <c r="AD34" s="605"/>
      <c r="AE34" s="605"/>
      <c r="AF34" s="605"/>
      <c r="AG34" s="605"/>
      <c r="AH34" s="605"/>
      <c r="AI34" s="605"/>
      <c r="AJ34" s="605"/>
    </row>
    <row r="35" spans="2:38" ht="22.5" customHeight="1">
      <c r="B35" s="1245" t="s">
        <v>772</v>
      </c>
      <c r="C35" s="1245"/>
      <c r="D35" s="1245"/>
      <c r="E35" s="1245"/>
      <c r="F35" s="1245"/>
      <c r="G35" s="1245"/>
      <c r="H35" s="1246" t="s">
        <v>936</v>
      </c>
      <c r="I35" s="1246"/>
      <c r="J35" s="1246"/>
      <c r="K35" s="1246"/>
      <c r="L35" s="1246"/>
      <c r="M35" s="1246"/>
      <c r="N35" s="1246"/>
      <c r="O35" s="1246"/>
      <c r="P35" s="1246"/>
      <c r="Q35" s="1246"/>
      <c r="R35" s="1246"/>
      <c r="S35" s="1246"/>
      <c r="T35" s="1246"/>
      <c r="U35" s="1246"/>
      <c r="V35" s="1246"/>
      <c r="W35" s="1246"/>
      <c r="X35" s="1246"/>
      <c r="Y35" s="1246"/>
      <c r="Z35" s="1246"/>
      <c r="AA35" s="1246"/>
      <c r="AB35" s="1246"/>
      <c r="AC35" s="1246"/>
      <c r="AD35" s="1246"/>
      <c r="AE35" s="1246"/>
      <c r="AF35" s="1246"/>
      <c r="AG35" s="1246"/>
      <c r="AH35" s="1246"/>
      <c r="AI35" s="1246"/>
      <c r="AJ35" s="1246"/>
    </row>
    <row r="36" spans="2:38" ht="8.25" customHeight="1">
      <c r="B36" s="604"/>
      <c r="C36" s="605"/>
      <c r="D36" s="605"/>
      <c r="E36" s="605"/>
      <c r="F36" s="605"/>
      <c r="G36" s="605"/>
      <c r="H36" s="605"/>
      <c r="I36" s="605"/>
      <c r="J36" s="605"/>
      <c r="K36" s="605"/>
      <c r="L36" s="605"/>
      <c r="M36" s="605"/>
      <c r="N36" s="605"/>
      <c r="O36" s="605"/>
      <c r="P36" s="605"/>
      <c r="Q36" s="605"/>
      <c r="R36" s="605"/>
      <c r="S36" s="605"/>
      <c r="T36" s="605"/>
      <c r="U36" s="605"/>
      <c r="V36" s="605"/>
      <c r="W36" s="605"/>
      <c r="X36" s="605"/>
      <c r="Y36" s="605"/>
      <c r="Z36" s="605"/>
      <c r="AA36" s="605"/>
      <c r="AB36" s="605"/>
      <c r="AC36" s="605"/>
      <c r="AD36" s="605"/>
      <c r="AE36" s="605"/>
      <c r="AF36" s="605"/>
      <c r="AG36" s="605"/>
      <c r="AH36" s="605"/>
      <c r="AI36" s="605"/>
      <c r="AJ36" s="605"/>
    </row>
    <row r="37" spans="2:38" ht="18.75" customHeight="1">
      <c r="B37" s="1247" t="s">
        <v>937</v>
      </c>
      <c r="C37" s="1247"/>
      <c r="D37" s="1247"/>
      <c r="E37" s="1247"/>
      <c r="F37" s="1247"/>
      <c r="G37" s="1247"/>
      <c r="H37" s="1247"/>
      <c r="I37" s="1247"/>
      <c r="J37" s="1247"/>
      <c r="K37" s="1247"/>
      <c r="L37" s="1247"/>
      <c r="M37" s="1247"/>
      <c r="N37" s="1247"/>
      <c r="O37" s="1247"/>
      <c r="P37" s="1247"/>
      <c r="Q37" s="1247"/>
      <c r="R37" s="1247"/>
      <c r="S37" s="1247"/>
      <c r="T37" s="1247"/>
      <c r="U37" s="1247"/>
      <c r="V37" s="1247"/>
      <c r="W37" s="1247"/>
      <c r="X37" s="1247"/>
      <c r="Y37" s="1247"/>
      <c r="Z37" s="1247"/>
      <c r="AA37" s="1247"/>
      <c r="AB37" s="1247"/>
      <c r="AC37" s="1247"/>
      <c r="AD37" s="1247"/>
      <c r="AE37" s="1247"/>
      <c r="AF37" s="1247"/>
      <c r="AG37" s="1247"/>
      <c r="AH37" s="1247"/>
      <c r="AI37" s="1247"/>
      <c r="AJ37" s="1247"/>
      <c r="AK37" s="1247"/>
      <c r="AL37" s="610"/>
    </row>
    <row r="38" spans="2:38" ht="18.75" customHeight="1">
      <c r="B38" s="1247"/>
      <c r="C38" s="1247"/>
      <c r="D38" s="1247"/>
      <c r="E38" s="1247"/>
      <c r="F38" s="1247"/>
      <c r="G38" s="1247"/>
      <c r="H38" s="1247"/>
      <c r="I38" s="1247"/>
      <c r="J38" s="1247"/>
      <c r="K38" s="1247"/>
      <c r="L38" s="1247"/>
      <c r="M38" s="1247"/>
      <c r="N38" s="1247"/>
      <c r="O38" s="1247"/>
      <c r="P38" s="1247"/>
      <c r="Q38" s="1247"/>
      <c r="R38" s="1247"/>
      <c r="S38" s="1247"/>
      <c r="T38" s="1247"/>
      <c r="U38" s="1247"/>
      <c r="V38" s="1247"/>
      <c r="W38" s="1247"/>
      <c r="X38" s="1247"/>
      <c r="Y38" s="1247"/>
      <c r="Z38" s="1247"/>
      <c r="AA38" s="1247"/>
      <c r="AB38" s="1247"/>
      <c r="AC38" s="1247"/>
      <c r="AD38" s="1247"/>
      <c r="AE38" s="1247"/>
      <c r="AF38" s="1247"/>
      <c r="AG38" s="1247"/>
      <c r="AH38" s="1247"/>
      <c r="AI38" s="1247"/>
      <c r="AJ38" s="1247"/>
      <c r="AK38" s="1247"/>
      <c r="AL38" s="610"/>
    </row>
    <row r="39" spans="2:38" ht="18.75" customHeight="1">
      <c r="B39" s="1247"/>
      <c r="C39" s="1247"/>
      <c r="D39" s="1247"/>
      <c r="E39" s="1247"/>
      <c r="F39" s="1247"/>
      <c r="G39" s="1247"/>
      <c r="H39" s="1247"/>
      <c r="I39" s="1247"/>
      <c r="J39" s="1247"/>
      <c r="K39" s="1247"/>
      <c r="L39" s="1247"/>
      <c r="M39" s="1247"/>
      <c r="N39" s="1247"/>
      <c r="O39" s="1247"/>
      <c r="P39" s="1247"/>
      <c r="Q39" s="1247"/>
      <c r="R39" s="1247"/>
      <c r="S39" s="1247"/>
      <c r="T39" s="1247"/>
      <c r="U39" s="1247"/>
      <c r="V39" s="1247"/>
      <c r="W39" s="1247"/>
      <c r="X39" s="1247"/>
      <c r="Y39" s="1247"/>
      <c r="Z39" s="1247"/>
      <c r="AA39" s="1247"/>
      <c r="AB39" s="1247"/>
      <c r="AC39" s="1247"/>
      <c r="AD39" s="1247"/>
      <c r="AE39" s="1247"/>
      <c r="AF39" s="1247"/>
      <c r="AG39" s="1247"/>
      <c r="AH39" s="1247"/>
      <c r="AI39" s="1247"/>
      <c r="AJ39" s="1247"/>
      <c r="AK39" s="1247"/>
      <c r="AL39" s="610"/>
    </row>
    <row r="40" spans="2:38" ht="18.75" customHeight="1">
      <c r="B40" s="1247"/>
      <c r="C40" s="1247"/>
      <c r="D40" s="1247"/>
      <c r="E40" s="1247"/>
      <c r="F40" s="1247"/>
      <c r="G40" s="1247"/>
      <c r="H40" s="1247"/>
      <c r="I40" s="1247"/>
      <c r="J40" s="1247"/>
      <c r="K40" s="1247"/>
      <c r="L40" s="1247"/>
      <c r="M40" s="1247"/>
      <c r="N40" s="1247"/>
      <c r="O40" s="1247"/>
      <c r="P40" s="1247"/>
      <c r="Q40" s="1247"/>
      <c r="R40" s="1247"/>
      <c r="S40" s="1247"/>
      <c r="T40" s="1247"/>
      <c r="U40" s="1247"/>
      <c r="V40" s="1247"/>
      <c r="W40" s="1247"/>
      <c r="X40" s="1247"/>
      <c r="Y40" s="1247"/>
      <c r="Z40" s="1247"/>
      <c r="AA40" s="1247"/>
      <c r="AB40" s="1247"/>
      <c r="AC40" s="1247"/>
      <c r="AD40" s="1247"/>
      <c r="AE40" s="1247"/>
      <c r="AF40" s="1247"/>
      <c r="AG40" s="1247"/>
      <c r="AH40" s="1247"/>
      <c r="AI40" s="1247"/>
      <c r="AJ40" s="1247"/>
      <c r="AK40" s="1247"/>
      <c r="AL40" s="610"/>
    </row>
    <row r="41" spans="2:38" ht="80.25" customHeight="1">
      <c r="B41" s="1247"/>
      <c r="C41" s="1247"/>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1247"/>
      <c r="AJ41" s="1247"/>
      <c r="AK41" s="1247"/>
      <c r="AL41" s="610"/>
    </row>
    <row r="42" spans="2:38" ht="15" customHeight="1">
      <c r="B42" s="1243" t="s">
        <v>938</v>
      </c>
      <c r="C42" s="1243"/>
      <c r="D42" s="1243"/>
      <c r="E42" s="1243"/>
      <c r="F42" s="1243"/>
      <c r="G42" s="1243"/>
      <c r="H42" s="1243"/>
      <c r="I42" s="1243"/>
      <c r="J42" s="1243"/>
      <c r="K42" s="1243"/>
      <c r="L42" s="1243"/>
      <c r="M42" s="1243"/>
      <c r="N42" s="1243"/>
      <c r="O42" s="1243"/>
      <c r="P42" s="1243"/>
      <c r="Q42" s="1243"/>
      <c r="R42" s="1243"/>
      <c r="S42" s="1243"/>
      <c r="T42" s="1243"/>
      <c r="U42" s="1243"/>
      <c r="V42" s="1243"/>
      <c r="W42" s="1243"/>
      <c r="X42" s="1243"/>
      <c r="Y42" s="1243"/>
      <c r="Z42" s="1243"/>
      <c r="AA42" s="1243"/>
      <c r="AB42" s="1243"/>
      <c r="AC42" s="1243"/>
      <c r="AD42" s="1243"/>
      <c r="AE42" s="1243"/>
      <c r="AF42" s="1243"/>
      <c r="AG42" s="1243"/>
      <c r="AH42" s="1243"/>
      <c r="AI42" s="1243"/>
      <c r="AJ42" s="1243"/>
      <c r="AK42" s="1243"/>
      <c r="AL42" s="610"/>
    </row>
    <row r="43" spans="2:38" ht="15" customHeight="1">
      <c r="B43" s="1243"/>
      <c r="C43" s="1243"/>
      <c r="D43" s="1243"/>
      <c r="E43" s="1243"/>
      <c r="F43" s="1243"/>
      <c r="G43" s="1243"/>
      <c r="H43" s="1243"/>
      <c r="I43" s="1243"/>
      <c r="J43" s="1243"/>
      <c r="K43" s="1243"/>
      <c r="L43" s="1243"/>
      <c r="M43" s="1243"/>
      <c r="N43" s="1243"/>
      <c r="O43" s="1243"/>
      <c r="P43" s="1243"/>
      <c r="Q43" s="1243"/>
      <c r="R43" s="1243"/>
      <c r="S43" s="1243"/>
      <c r="T43" s="1243"/>
      <c r="U43" s="1243"/>
      <c r="V43" s="1243"/>
      <c r="W43" s="1243"/>
      <c r="X43" s="1243"/>
      <c r="Y43" s="1243"/>
      <c r="Z43" s="1243"/>
      <c r="AA43" s="1243"/>
      <c r="AB43" s="1243"/>
      <c r="AC43" s="1243"/>
      <c r="AD43" s="1243"/>
      <c r="AE43" s="1243"/>
      <c r="AF43" s="1243"/>
      <c r="AG43" s="1243"/>
      <c r="AH43" s="1243"/>
      <c r="AI43" s="1243"/>
      <c r="AJ43" s="1243"/>
      <c r="AK43" s="1243"/>
      <c r="AL43" s="610"/>
    </row>
    <row r="44" spans="2:38" ht="15" customHeight="1">
      <c r="B44" s="1243"/>
      <c r="C44" s="1243"/>
      <c r="D44" s="1243"/>
      <c r="E44" s="1243"/>
      <c r="F44" s="1243"/>
      <c r="G44" s="1243"/>
      <c r="H44" s="1243"/>
      <c r="I44" s="1243"/>
      <c r="J44" s="1243"/>
      <c r="K44" s="1243"/>
      <c r="L44" s="1243"/>
      <c r="M44" s="1243"/>
      <c r="N44" s="1243"/>
      <c r="O44" s="1243"/>
      <c r="P44" s="1243"/>
      <c r="Q44" s="1243"/>
      <c r="R44" s="1243"/>
      <c r="S44" s="1243"/>
      <c r="T44" s="1243"/>
      <c r="U44" s="1243"/>
      <c r="V44" s="1243"/>
      <c r="W44" s="1243"/>
      <c r="X44" s="1243"/>
      <c r="Y44" s="1243"/>
      <c r="Z44" s="1243"/>
      <c r="AA44" s="1243"/>
      <c r="AB44" s="1243"/>
      <c r="AC44" s="1243"/>
      <c r="AD44" s="1243"/>
      <c r="AE44" s="1243"/>
      <c r="AF44" s="1243"/>
      <c r="AG44" s="1243"/>
      <c r="AH44" s="1243"/>
      <c r="AI44" s="1243"/>
      <c r="AJ44" s="1243"/>
      <c r="AK44" s="1243"/>
      <c r="AL44" s="610"/>
    </row>
    <row r="45" spans="2:38" ht="15" customHeight="1">
      <c r="B45" s="1243"/>
      <c r="C45" s="1243"/>
      <c r="D45" s="1243"/>
      <c r="E45" s="1243"/>
      <c r="F45" s="1243"/>
      <c r="G45" s="1243"/>
      <c r="H45" s="1243"/>
      <c r="I45" s="1243"/>
      <c r="J45" s="1243"/>
      <c r="K45" s="1243"/>
      <c r="L45" s="1243"/>
      <c r="M45" s="1243"/>
      <c r="N45" s="1243"/>
      <c r="O45" s="1243"/>
      <c r="P45" s="1243"/>
      <c r="Q45" s="1243"/>
      <c r="R45" s="1243"/>
      <c r="S45" s="1243"/>
      <c r="T45" s="1243"/>
      <c r="U45" s="1243"/>
      <c r="V45" s="1243"/>
      <c r="W45" s="1243"/>
      <c r="X45" s="1243"/>
      <c r="Y45" s="1243"/>
      <c r="Z45" s="1243"/>
      <c r="AA45" s="1243"/>
      <c r="AB45" s="1243"/>
      <c r="AC45" s="1243"/>
      <c r="AD45" s="1243"/>
      <c r="AE45" s="1243"/>
      <c r="AF45" s="1243"/>
      <c r="AG45" s="1243"/>
      <c r="AH45" s="1243"/>
      <c r="AI45" s="1243"/>
      <c r="AJ45" s="1243"/>
      <c r="AK45" s="1243"/>
      <c r="AL45" s="610"/>
    </row>
    <row r="46" spans="2:38" ht="37.5" customHeight="1">
      <c r="B46" s="1243"/>
      <c r="C46" s="1243"/>
      <c r="D46" s="1243"/>
      <c r="E46" s="1243"/>
      <c r="F46" s="1243"/>
      <c r="G46" s="1243"/>
      <c r="H46" s="1243"/>
      <c r="I46" s="1243"/>
      <c r="J46" s="1243"/>
      <c r="K46" s="1243"/>
      <c r="L46" s="1243"/>
      <c r="M46" s="1243"/>
      <c r="N46" s="1243"/>
      <c r="O46" s="1243"/>
      <c r="P46" s="1243"/>
      <c r="Q46" s="1243"/>
      <c r="R46" s="1243"/>
      <c r="S46" s="1243"/>
      <c r="T46" s="1243"/>
      <c r="U46" s="1243"/>
      <c r="V46" s="1243"/>
      <c r="W46" s="1243"/>
      <c r="X46" s="1243"/>
      <c r="Y46" s="1243"/>
      <c r="Z46" s="1243"/>
      <c r="AA46" s="1243"/>
      <c r="AB46" s="1243"/>
      <c r="AC46" s="1243"/>
      <c r="AD46" s="1243"/>
      <c r="AE46" s="1243"/>
      <c r="AF46" s="1243"/>
      <c r="AG46" s="1243"/>
      <c r="AH46" s="1243"/>
      <c r="AI46" s="1243"/>
      <c r="AJ46" s="1243"/>
      <c r="AK46" s="1243"/>
      <c r="AL46" s="610"/>
    </row>
    <row r="47" spans="2:38" s="611" customFormat="1" ht="32.25" customHeight="1">
      <c r="B47" s="1243" t="s">
        <v>939</v>
      </c>
      <c r="C47" s="1243"/>
      <c r="D47" s="1243"/>
      <c r="E47" s="1243"/>
      <c r="F47" s="1243"/>
      <c r="G47" s="1243"/>
      <c r="H47" s="1243"/>
      <c r="I47" s="1243"/>
      <c r="J47" s="1243"/>
      <c r="K47" s="1243"/>
      <c r="L47" s="1243"/>
      <c r="M47" s="1243"/>
      <c r="N47" s="1243"/>
      <c r="O47" s="1243"/>
      <c r="P47" s="1243"/>
      <c r="Q47" s="1243"/>
      <c r="R47" s="1243"/>
      <c r="S47" s="1243"/>
      <c r="T47" s="1243"/>
      <c r="U47" s="1243"/>
      <c r="V47" s="1243"/>
      <c r="W47" s="1243"/>
      <c r="X47" s="1243"/>
      <c r="Y47" s="1243"/>
      <c r="Z47" s="1243"/>
      <c r="AA47" s="1243"/>
      <c r="AB47" s="1243"/>
      <c r="AC47" s="1243"/>
      <c r="AD47" s="1243"/>
      <c r="AE47" s="1243"/>
      <c r="AF47" s="1243"/>
      <c r="AG47" s="1243"/>
      <c r="AH47" s="1243"/>
      <c r="AI47" s="1243"/>
      <c r="AJ47" s="1243"/>
      <c r="AK47" s="1243"/>
    </row>
    <row r="48" spans="2:38" s="611" customFormat="1" ht="33" customHeight="1">
      <c r="B48" s="1243" t="s">
        <v>940</v>
      </c>
      <c r="C48" s="1243"/>
      <c r="D48" s="1243"/>
      <c r="E48" s="1243"/>
      <c r="F48" s="1243"/>
      <c r="G48" s="1243"/>
      <c r="H48" s="1243"/>
      <c r="I48" s="1243"/>
      <c r="J48" s="1243"/>
      <c r="K48" s="1243"/>
      <c r="L48" s="1243"/>
      <c r="M48" s="1243"/>
      <c r="N48" s="1243"/>
      <c r="O48" s="1243"/>
      <c r="P48" s="1243"/>
      <c r="Q48" s="1243"/>
      <c r="R48" s="1243"/>
      <c r="S48" s="1243"/>
      <c r="T48" s="1243"/>
      <c r="U48" s="1243"/>
      <c r="V48" s="1243"/>
      <c r="W48" s="1243"/>
      <c r="X48" s="1243"/>
      <c r="Y48" s="1243"/>
      <c r="Z48" s="1243"/>
      <c r="AA48" s="1243"/>
      <c r="AB48" s="1243"/>
      <c r="AC48" s="1243"/>
      <c r="AD48" s="1243"/>
      <c r="AE48" s="1243"/>
      <c r="AF48" s="1243"/>
      <c r="AG48" s="1243"/>
      <c r="AH48" s="1243"/>
      <c r="AI48" s="1243"/>
      <c r="AJ48" s="1243"/>
      <c r="AK48" s="1243"/>
    </row>
    <row r="49" spans="2:37" s="611" customFormat="1" ht="21" customHeight="1">
      <c r="B49" s="611" t="s">
        <v>775</v>
      </c>
      <c r="AK49" s="612"/>
    </row>
    <row r="50" spans="2:37" s="611" customFormat="1" ht="21" customHeight="1">
      <c r="B50" s="611" t="s">
        <v>775</v>
      </c>
      <c r="AK50" s="612"/>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2"/>
  <printOptions horizontalCentered="1"/>
  <pageMargins left="0.62992125984251968" right="0.62992125984251968" top="0.55118110236220474" bottom="0.31496062992125984" header="0.51181102362204722" footer="0.51181102362204722"/>
  <pageSetup paperSize="9" scale="75" firstPageNumber="0" orientation="portrait" cellComments="atEnd" horizontalDpi="12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241BB-BB91-4DBA-98EB-7BF4E7065EA4}">
  <sheetPr>
    <tabColor theme="7"/>
    <pageSetUpPr fitToPage="1"/>
  </sheetPr>
  <dimension ref="A1:AM50"/>
  <sheetViews>
    <sheetView view="pageBreakPreview" zoomScaleSheetLayoutView="100" workbookViewId="0"/>
  </sheetViews>
  <sheetFormatPr defaultColWidth="8.625" defaultRowHeight="21" customHeight="1"/>
  <cols>
    <col min="1" max="1" width="7.875" style="593" customWidth="1"/>
    <col min="2" max="23" width="2.625" style="593" customWidth="1"/>
    <col min="24" max="24" width="5.5" style="593" customWidth="1"/>
    <col min="25" max="25" width="4.375" style="593" customWidth="1"/>
    <col min="26" max="37" width="2.625" style="593" customWidth="1"/>
    <col min="38" max="38" width="2.5" style="593" customWidth="1"/>
    <col min="39" max="39" width="9" style="593" customWidth="1"/>
    <col min="40" max="40" width="2.5" style="593" customWidth="1"/>
    <col min="41" max="16384" width="8.625" style="593"/>
  </cols>
  <sheetData>
    <row r="1" spans="1:39" ht="20.100000000000001" customHeight="1"/>
    <row r="2" spans="1:39" ht="20.100000000000001" customHeight="1">
      <c r="AA2" s="1268" t="s">
        <v>913</v>
      </c>
      <c r="AB2" s="1268"/>
      <c r="AC2" s="1268"/>
      <c r="AD2" s="1268"/>
      <c r="AE2" s="1268"/>
      <c r="AF2" s="1268"/>
      <c r="AG2" s="1268"/>
      <c r="AH2" s="1268"/>
      <c r="AI2" s="1268"/>
      <c r="AJ2" s="1268"/>
    </row>
    <row r="3" spans="1:39" ht="20.100000000000001" customHeight="1"/>
    <row r="4" spans="1:39" ht="20.100000000000001" customHeight="1">
      <c r="A4" s="594"/>
      <c r="B4" s="1269" t="s">
        <v>941</v>
      </c>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c r="AK4" s="594"/>
    </row>
    <row r="5" spans="1:39" s="613" customFormat="1" ht="20.100000000000001" customHeight="1">
      <c r="A5" s="595"/>
      <c r="B5" s="595"/>
      <c r="C5" s="595"/>
      <c r="D5" s="595"/>
      <c r="E5" s="595"/>
      <c r="F5" s="595"/>
      <c r="G5" s="595"/>
      <c r="H5" s="595"/>
      <c r="I5" s="596"/>
      <c r="J5" s="596"/>
      <c r="K5" s="596"/>
      <c r="L5" s="596"/>
      <c r="M5" s="596"/>
      <c r="N5" s="596"/>
      <c r="O5" s="596"/>
      <c r="P5" s="596"/>
      <c r="Q5" s="596"/>
      <c r="R5" s="596"/>
      <c r="S5" s="596"/>
      <c r="T5" s="596"/>
      <c r="U5" s="596"/>
      <c r="V5" s="596"/>
      <c r="W5" s="596"/>
      <c r="X5" s="596"/>
      <c r="Y5" s="596"/>
      <c r="Z5" s="596"/>
      <c r="AA5" s="596"/>
      <c r="AB5" s="596"/>
      <c r="AC5" s="596"/>
      <c r="AD5" s="596"/>
      <c r="AE5" s="596"/>
      <c r="AF5" s="596"/>
      <c r="AG5" s="596"/>
      <c r="AH5" s="596"/>
      <c r="AI5" s="596"/>
      <c r="AJ5" s="596"/>
      <c r="AK5" s="596"/>
    </row>
    <row r="6" spans="1:39" s="613" customFormat="1" ht="29.25" customHeight="1">
      <c r="A6" s="595"/>
      <c r="B6" s="1270" t="s">
        <v>745</v>
      </c>
      <c r="C6" s="1270"/>
      <c r="D6" s="1270"/>
      <c r="E6" s="1270"/>
      <c r="F6" s="1270"/>
      <c r="G6" s="1270"/>
      <c r="H6" s="1270"/>
      <c r="I6" s="1270"/>
      <c r="J6" s="1270"/>
      <c r="K6" s="1270"/>
      <c r="L6" s="1264"/>
      <c r="M6" s="1264"/>
      <c r="N6" s="1264"/>
      <c r="O6" s="1264"/>
      <c r="P6" s="1264"/>
      <c r="Q6" s="1264"/>
      <c r="R6" s="1264"/>
      <c r="S6" s="1264"/>
      <c r="T6" s="1264"/>
      <c r="U6" s="1264"/>
      <c r="V6" s="1264"/>
      <c r="W6" s="1264"/>
      <c r="X6" s="1264"/>
      <c r="Y6" s="1264"/>
      <c r="Z6" s="1264"/>
      <c r="AA6" s="1264"/>
      <c r="AB6" s="1264"/>
      <c r="AC6" s="1264"/>
      <c r="AD6" s="1264"/>
      <c r="AE6" s="1264"/>
      <c r="AF6" s="1264"/>
      <c r="AG6" s="1264"/>
      <c r="AH6" s="1264"/>
      <c r="AI6" s="1264"/>
      <c r="AJ6" s="1264"/>
      <c r="AK6" s="596"/>
    </row>
    <row r="7" spans="1:39" s="613" customFormat="1" ht="31.5" customHeight="1">
      <c r="A7" s="595"/>
      <c r="B7" s="1270" t="s">
        <v>746</v>
      </c>
      <c r="C7" s="1270"/>
      <c r="D7" s="1270"/>
      <c r="E7" s="1270"/>
      <c r="F7" s="1270"/>
      <c r="G7" s="1270"/>
      <c r="H7" s="1270"/>
      <c r="I7" s="1270"/>
      <c r="J7" s="1270"/>
      <c r="K7" s="1270"/>
      <c r="L7" s="1271"/>
      <c r="M7" s="1271"/>
      <c r="N7" s="1271"/>
      <c r="O7" s="1271"/>
      <c r="P7" s="1271"/>
      <c r="Q7" s="1271"/>
      <c r="R7" s="1271"/>
      <c r="S7" s="1271"/>
      <c r="T7" s="1271"/>
      <c r="U7" s="1271"/>
      <c r="V7" s="1271"/>
      <c r="W7" s="1271"/>
      <c r="X7" s="1271"/>
      <c r="Y7" s="1271"/>
      <c r="Z7" s="1272" t="s">
        <v>915</v>
      </c>
      <c r="AA7" s="1272"/>
      <c r="AB7" s="1272"/>
      <c r="AC7" s="1272"/>
      <c r="AD7" s="1272"/>
      <c r="AE7" s="1272"/>
      <c r="AF7" s="1272"/>
      <c r="AG7" s="1273" t="s">
        <v>942</v>
      </c>
      <c r="AH7" s="1273"/>
      <c r="AI7" s="1273"/>
      <c r="AJ7" s="1273"/>
      <c r="AK7" s="596"/>
    </row>
    <row r="8" spans="1:39" s="613" customFormat="1" ht="29.25" customHeight="1">
      <c r="A8" s="596"/>
      <c r="B8" s="1263" t="s">
        <v>917</v>
      </c>
      <c r="C8" s="1263"/>
      <c r="D8" s="1263"/>
      <c r="E8" s="1263"/>
      <c r="F8" s="1263"/>
      <c r="G8" s="1263"/>
      <c r="H8" s="1263"/>
      <c r="I8" s="1263"/>
      <c r="J8" s="1263"/>
      <c r="K8" s="1263"/>
      <c r="L8" s="1264" t="s">
        <v>918</v>
      </c>
      <c r="M8" s="1264"/>
      <c r="N8" s="1264"/>
      <c r="O8" s="1264"/>
      <c r="P8" s="1264"/>
      <c r="Q8" s="1264"/>
      <c r="R8" s="1264"/>
      <c r="S8" s="1264"/>
      <c r="T8" s="1264"/>
      <c r="U8" s="1264"/>
      <c r="V8" s="1264"/>
      <c r="W8" s="1264"/>
      <c r="X8" s="1264"/>
      <c r="Y8" s="1264"/>
      <c r="Z8" s="1264"/>
      <c r="AA8" s="1264"/>
      <c r="AB8" s="1264"/>
      <c r="AC8" s="1264"/>
      <c r="AD8" s="1264"/>
      <c r="AE8" s="1264"/>
      <c r="AF8" s="1264"/>
      <c r="AG8" s="1264"/>
      <c r="AH8" s="1264"/>
      <c r="AI8" s="1264"/>
      <c r="AJ8" s="1264"/>
      <c r="AK8" s="596"/>
    </row>
    <row r="9" spans="1:39" ht="9.75" customHeight="1">
      <c r="A9" s="594"/>
      <c r="B9" s="594"/>
      <c r="C9" s="594"/>
      <c r="D9" s="594"/>
      <c r="E9" s="594"/>
      <c r="F9" s="594"/>
      <c r="G9" s="594"/>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row>
    <row r="10" spans="1:39" ht="21" customHeight="1">
      <c r="A10" s="594"/>
      <c r="B10" s="1249" t="s">
        <v>751</v>
      </c>
      <c r="C10" s="1249"/>
      <c r="D10" s="1249"/>
      <c r="E10" s="1249"/>
      <c r="F10" s="1249"/>
      <c r="G10" s="1249"/>
      <c r="H10" s="1249"/>
      <c r="I10" s="1249"/>
      <c r="J10" s="1249"/>
      <c r="K10" s="1249"/>
      <c r="L10" s="1249"/>
      <c r="M10" s="1249"/>
      <c r="N10" s="1249"/>
      <c r="O10" s="1249"/>
      <c r="P10" s="1249"/>
      <c r="Q10" s="1249"/>
      <c r="R10" s="1249"/>
      <c r="S10" s="1249"/>
      <c r="T10" s="1249"/>
      <c r="U10" s="1249"/>
      <c r="V10" s="1249"/>
      <c r="W10" s="1249"/>
      <c r="X10" s="1249"/>
      <c r="Y10" s="1249"/>
      <c r="Z10" s="1249"/>
      <c r="AA10" s="1249"/>
      <c r="AB10" s="1249"/>
      <c r="AC10" s="1249"/>
      <c r="AD10" s="1249"/>
      <c r="AE10" s="1249"/>
      <c r="AF10" s="1249"/>
      <c r="AG10" s="1249"/>
      <c r="AH10" s="1249"/>
      <c r="AI10" s="1249"/>
      <c r="AJ10" s="1249"/>
      <c r="AK10" s="594"/>
    </row>
    <row r="11" spans="1:39" ht="21" customHeight="1">
      <c r="A11" s="594"/>
      <c r="B11" s="1265" t="s">
        <v>919</v>
      </c>
      <c r="C11" s="1265"/>
      <c r="D11" s="1265"/>
      <c r="E11" s="1265"/>
      <c r="F11" s="1265"/>
      <c r="G11" s="1265"/>
      <c r="H11" s="1265"/>
      <c r="I11" s="1265"/>
      <c r="J11" s="1265"/>
      <c r="K11" s="1265"/>
      <c r="L11" s="1265"/>
      <c r="M11" s="1265"/>
      <c r="N11" s="1265"/>
      <c r="O11" s="1265"/>
      <c r="P11" s="1265"/>
      <c r="Q11" s="1265"/>
      <c r="R11" s="1265"/>
      <c r="S11" s="1266"/>
      <c r="T11" s="1266"/>
      <c r="U11" s="1266"/>
      <c r="V11" s="1266"/>
      <c r="W11" s="1266"/>
      <c r="X11" s="1266"/>
      <c r="Y11" s="1266"/>
      <c r="Z11" s="1266"/>
      <c r="AA11" s="1266"/>
      <c r="AB11" s="1266"/>
      <c r="AC11" s="597" t="s">
        <v>753</v>
      </c>
      <c r="AD11" s="598"/>
      <c r="AE11" s="1267"/>
      <c r="AF11" s="1267"/>
      <c r="AG11" s="1267"/>
      <c r="AH11" s="1267"/>
      <c r="AI11" s="1267"/>
      <c r="AJ11" s="1267"/>
      <c r="AK11" s="594"/>
      <c r="AM11" s="614"/>
    </row>
    <row r="12" spans="1:39" ht="21" customHeight="1" thickBot="1">
      <c r="A12" s="594"/>
      <c r="B12" s="600"/>
      <c r="C12" s="1261" t="s">
        <v>943</v>
      </c>
      <c r="D12" s="1261"/>
      <c r="E12" s="1261"/>
      <c r="F12" s="1261"/>
      <c r="G12" s="1261"/>
      <c r="H12" s="1261"/>
      <c r="I12" s="1261"/>
      <c r="J12" s="1261"/>
      <c r="K12" s="1261"/>
      <c r="L12" s="1261"/>
      <c r="M12" s="1261"/>
      <c r="N12" s="1261"/>
      <c r="O12" s="1261"/>
      <c r="P12" s="1261"/>
      <c r="Q12" s="1261"/>
      <c r="R12" s="1261"/>
      <c r="S12" s="1251">
        <f>ROUNDUP(S11*30%,1)</f>
        <v>0</v>
      </c>
      <c r="T12" s="1251"/>
      <c r="U12" s="1251"/>
      <c r="V12" s="1251"/>
      <c r="W12" s="1251"/>
      <c r="X12" s="1251"/>
      <c r="Y12" s="1251"/>
      <c r="Z12" s="1251"/>
      <c r="AA12" s="1251"/>
      <c r="AB12" s="1251"/>
      <c r="AC12" s="601" t="s">
        <v>753</v>
      </c>
      <c r="AD12" s="601"/>
      <c r="AE12" s="1252"/>
      <c r="AF12" s="1252"/>
      <c r="AG12" s="1252"/>
      <c r="AH12" s="1252"/>
      <c r="AI12" s="1252"/>
      <c r="AJ12" s="1252"/>
      <c r="AK12" s="594"/>
    </row>
    <row r="13" spans="1:39" ht="21" customHeight="1" thickTop="1">
      <c r="A13" s="594"/>
      <c r="B13" s="1253" t="s">
        <v>921</v>
      </c>
      <c r="C13" s="1253"/>
      <c r="D13" s="1253"/>
      <c r="E13" s="1253"/>
      <c r="F13" s="1253"/>
      <c r="G13" s="1253"/>
      <c r="H13" s="1253"/>
      <c r="I13" s="1253"/>
      <c r="J13" s="1253"/>
      <c r="K13" s="1253"/>
      <c r="L13" s="1253"/>
      <c r="M13" s="1253"/>
      <c r="N13" s="1253"/>
      <c r="O13" s="1253"/>
      <c r="P13" s="1253"/>
      <c r="Q13" s="1253"/>
      <c r="R13" s="1253"/>
      <c r="S13" s="1262" t="e">
        <f>ROUNDUP(AE25/L25,1)</f>
        <v>#DIV/0!</v>
      </c>
      <c r="T13" s="1262"/>
      <c r="U13" s="1262"/>
      <c r="V13" s="1262"/>
      <c r="W13" s="1262"/>
      <c r="X13" s="1262"/>
      <c r="Y13" s="1262"/>
      <c r="Z13" s="1262"/>
      <c r="AA13" s="1262"/>
      <c r="AB13" s="1262"/>
      <c r="AC13" s="602" t="s">
        <v>753</v>
      </c>
      <c r="AD13" s="602"/>
      <c r="AE13" s="1255" t="s">
        <v>922</v>
      </c>
      <c r="AF13" s="1255"/>
      <c r="AG13" s="1255"/>
      <c r="AH13" s="1255"/>
      <c r="AI13" s="1255"/>
      <c r="AJ13" s="1255"/>
      <c r="AK13" s="594"/>
    </row>
    <row r="14" spans="1:39" ht="21" customHeight="1">
      <c r="A14" s="594"/>
      <c r="B14" s="1259" t="s">
        <v>923</v>
      </c>
      <c r="C14" s="1259"/>
      <c r="D14" s="1259"/>
      <c r="E14" s="1259"/>
      <c r="F14" s="1259"/>
      <c r="G14" s="1259"/>
      <c r="H14" s="1259"/>
      <c r="I14" s="1259"/>
      <c r="J14" s="1259"/>
      <c r="K14" s="1259"/>
      <c r="L14" s="1259" t="s">
        <v>924</v>
      </c>
      <c r="M14" s="1259"/>
      <c r="N14" s="1259"/>
      <c r="O14" s="1259"/>
      <c r="P14" s="1259"/>
      <c r="Q14" s="1259"/>
      <c r="R14" s="1259"/>
      <c r="S14" s="1259"/>
      <c r="T14" s="1259"/>
      <c r="U14" s="1259"/>
      <c r="V14" s="1259"/>
      <c r="W14" s="1259"/>
      <c r="X14" s="1259"/>
      <c r="Y14" s="1259" t="s">
        <v>925</v>
      </c>
      <c r="Z14" s="1259"/>
      <c r="AA14" s="1259"/>
      <c r="AB14" s="1259"/>
      <c r="AC14" s="1259"/>
      <c r="AD14" s="1259"/>
      <c r="AE14" s="1259" t="s">
        <v>926</v>
      </c>
      <c r="AF14" s="1259"/>
      <c r="AG14" s="1259"/>
      <c r="AH14" s="1259"/>
      <c r="AI14" s="1259"/>
      <c r="AJ14" s="1259"/>
      <c r="AK14" s="594"/>
    </row>
    <row r="15" spans="1:39" ht="21" customHeight="1">
      <c r="A15" s="594"/>
      <c r="B15" s="603">
        <v>1</v>
      </c>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594"/>
    </row>
    <row r="16" spans="1:39" ht="21" customHeight="1">
      <c r="A16" s="594"/>
      <c r="B16" s="603">
        <v>2</v>
      </c>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594"/>
    </row>
    <row r="17" spans="1:37" ht="21" customHeight="1">
      <c r="A17" s="594"/>
      <c r="B17" s="603">
        <v>3</v>
      </c>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594"/>
    </row>
    <row r="18" spans="1:37" ht="21" customHeight="1">
      <c r="A18" s="594"/>
      <c r="B18" s="603">
        <v>4</v>
      </c>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594"/>
    </row>
    <row r="19" spans="1:37" ht="21" customHeight="1">
      <c r="A19" s="594"/>
      <c r="B19" s="603">
        <v>5</v>
      </c>
      <c r="C19" s="1244"/>
      <c r="D19" s="1244"/>
      <c r="E19" s="1244"/>
      <c r="F19" s="1244"/>
      <c r="G19" s="1244"/>
      <c r="H19" s="1244"/>
      <c r="I19" s="1244"/>
      <c r="J19" s="1244"/>
      <c r="K19" s="1244"/>
      <c r="L19" s="1244"/>
      <c r="M19" s="1244"/>
      <c r="N19" s="1244"/>
      <c r="O19" s="1244"/>
      <c r="P19" s="1244"/>
      <c r="Q19" s="1244"/>
      <c r="R19" s="1244"/>
      <c r="S19" s="1244"/>
      <c r="T19" s="1244"/>
      <c r="U19" s="1244"/>
      <c r="V19" s="1244"/>
      <c r="W19" s="1244"/>
      <c r="X19" s="1244"/>
      <c r="Y19" s="1244"/>
      <c r="Z19" s="1244"/>
      <c r="AA19" s="1244"/>
      <c r="AB19" s="1244"/>
      <c r="AC19" s="1244"/>
      <c r="AD19" s="1244"/>
      <c r="AE19" s="1244"/>
      <c r="AF19" s="1244"/>
      <c r="AG19" s="1244"/>
      <c r="AH19" s="1244"/>
      <c r="AI19" s="1244"/>
      <c r="AJ19" s="1244"/>
      <c r="AK19" s="594"/>
    </row>
    <row r="20" spans="1:37" ht="21" customHeight="1">
      <c r="A20" s="594"/>
      <c r="B20" s="603">
        <v>6</v>
      </c>
      <c r="C20" s="1244"/>
      <c r="D20" s="1244"/>
      <c r="E20" s="1244"/>
      <c r="F20" s="1244"/>
      <c r="G20" s="1244"/>
      <c r="H20" s="1244"/>
      <c r="I20" s="1244"/>
      <c r="J20" s="1244"/>
      <c r="K20" s="1244"/>
      <c r="L20" s="1244"/>
      <c r="M20" s="1244"/>
      <c r="N20" s="1244"/>
      <c r="O20" s="1244"/>
      <c r="P20" s="1244"/>
      <c r="Q20" s="1244"/>
      <c r="R20" s="1244"/>
      <c r="S20" s="1244"/>
      <c r="T20" s="1244"/>
      <c r="U20" s="1244"/>
      <c r="V20" s="1244"/>
      <c r="W20" s="1244"/>
      <c r="X20" s="1244"/>
      <c r="Y20" s="1244"/>
      <c r="Z20" s="1244"/>
      <c r="AA20" s="1244"/>
      <c r="AB20" s="1244"/>
      <c r="AC20" s="1244"/>
      <c r="AD20" s="1244"/>
      <c r="AE20" s="1244"/>
      <c r="AF20" s="1244"/>
      <c r="AG20" s="1244"/>
      <c r="AH20" s="1244"/>
      <c r="AI20" s="1244"/>
      <c r="AJ20" s="1244"/>
      <c r="AK20" s="594"/>
    </row>
    <row r="21" spans="1:37" ht="21" customHeight="1">
      <c r="A21" s="594"/>
      <c r="B21" s="603">
        <v>7</v>
      </c>
      <c r="C21" s="1244"/>
      <c r="D21" s="1244"/>
      <c r="E21" s="1244"/>
      <c r="F21" s="1244"/>
      <c r="G21" s="1244"/>
      <c r="H21" s="1244"/>
      <c r="I21" s="1244"/>
      <c r="J21" s="1244"/>
      <c r="K21" s="1244"/>
      <c r="L21" s="1244"/>
      <c r="M21" s="1244"/>
      <c r="N21" s="1244"/>
      <c r="O21" s="1244"/>
      <c r="P21" s="1244"/>
      <c r="Q21" s="1244"/>
      <c r="R21" s="1244"/>
      <c r="S21" s="1244"/>
      <c r="T21" s="1244"/>
      <c r="U21" s="1244"/>
      <c r="V21" s="1244"/>
      <c r="W21" s="1244"/>
      <c r="X21" s="1244"/>
      <c r="Y21" s="1244"/>
      <c r="Z21" s="1244"/>
      <c r="AA21" s="1244"/>
      <c r="AB21" s="1244"/>
      <c r="AC21" s="1244"/>
      <c r="AD21" s="1244"/>
      <c r="AE21" s="1244"/>
      <c r="AF21" s="1244"/>
      <c r="AG21" s="1244"/>
      <c r="AH21" s="1244"/>
      <c r="AI21" s="1244"/>
      <c r="AJ21" s="1244"/>
      <c r="AK21" s="594"/>
    </row>
    <row r="22" spans="1:37" ht="21" customHeight="1">
      <c r="A22" s="594"/>
      <c r="B22" s="603">
        <v>8</v>
      </c>
      <c r="C22" s="1244"/>
      <c r="D22" s="1244"/>
      <c r="E22" s="1244"/>
      <c r="F22" s="1244"/>
      <c r="G22" s="1244"/>
      <c r="H22" s="1244"/>
      <c r="I22" s="1244"/>
      <c r="J22" s="1244"/>
      <c r="K22" s="1244"/>
      <c r="L22" s="1244"/>
      <c r="M22" s="1244"/>
      <c r="N22" s="1244"/>
      <c r="O22" s="1244"/>
      <c r="P22" s="1244"/>
      <c r="Q22" s="1244"/>
      <c r="R22" s="1244"/>
      <c r="S22" s="1244"/>
      <c r="T22" s="1244"/>
      <c r="U22" s="1244"/>
      <c r="V22" s="1244"/>
      <c r="W22" s="1244"/>
      <c r="X22" s="1244"/>
      <c r="Y22" s="1244"/>
      <c r="Z22" s="1244"/>
      <c r="AA22" s="1244"/>
      <c r="AB22" s="1244"/>
      <c r="AC22" s="1244"/>
      <c r="AD22" s="1244"/>
      <c r="AE22" s="1244"/>
      <c r="AF22" s="1244"/>
      <c r="AG22" s="1244"/>
      <c r="AH22" s="1244"/>
      <c r="AI22" s="1244"/>
      <c r="AJ22" s="1244"/>
      <c r="AK22" s="594"/>
    </row>
    <row r="23" spans="1:37" ht="21" customHeight="1">
      <c r="A23" s="594"/>
      <c r="B23" s="603">
        <v>9</v>
      </c>
      <c r="C23" s="1244"/>
      <c r="D23" s="1244"/>
      <c r="E23" s="1244"/>
      <c r="F23" s="1244"/>
      <c r="G23" s="1244"/>
      <c r="H23" s="1244"/>
      <c r="I23" s="1244"/>
      <c r="J23" s="1244"/>
      <c r="K23" s="1244"/>
      <c r="L23" s="1244"/>
      <c r="M23" s="1244"/>
      <c r="N23" s="1244"/>
      <c r="O23" s="1244"/>
      <c r="P23" s="1244"/>
      <c r="Q23" s="1244"/>
      <c r="R23" s="1244"/>
      <c r="S23" s="1244"/>
      <c r="T23" s="1244"/>
      <c r="U23" s="1244"/>
      <c r="V23" s="1244"/>
      <c r="W23" s="1244"/>
      <c r="X23" s="1244"/>
      <c r="Y23" s="1244"/>
      <c r="Z23" s="1244"/>
      <c r="AA23" s="1244"/>
      <c r="AB23" s="1244"/>
      <c r="AC23" s="1244"/>
      <c r="AD23" s="1244"/>
      <c r="AE23" s="1244"/>
      <c r="AF23" s="1244"/>
      <c r="AG23" s="1244"/>
      <c r="AH23" s="1244"/>
      <c r="AI23" s="1244"/>
      <c r="AJ23" s="1244"/>
      <c r="AK23" s="594"/>
    </row>
    <row r="24" spans="1:37" ht="21" customHeight="1">
      <c r="A24" s="594"/>
      <c r="B24" s="603">
        <v>10</v>
      </c>
      <c r="C24" s="1244"/>
      <c r="D24" s="1244"/>
      <c r="E24" s="1244"/>
      <c r="F24" s="1244"/>
      <c r="G24" s="1244"/>
      <c r="H24" s="1244"/>
      <c r="I24" s="1244"/>
      <c r="J24" s="1244"/>
      <c r="K24" s="1244"/>
      <c r="L24" s="1244"/>
      <c r="M24" s="1244"/>
      <c r="N24" s="1244"/>
      <c r="O24" s="1244"/>
      <c r="P24" s="1244"/>
      <c r="Q24" s="1244"/>
      <c r="R24" s="1244"/>
      <c r="S24" s="1244"/>
      <c r="T24" s="1244"/>
      <c r="U24" s="1244"/>
      <c r="V24" s="1244"/>
      <c r="W24" s="1244"/>
      <c r="X24" s="1244"/>
      <c r="Y24" s="1244"/>
      <c r="Z24" s="1244"/>
      <c r="AA24" s="1244"/>
      <c r="AB24" s="1244"/>
      <c r="AC24" s="1244"/>
      <c r="AD24" s="1244"/>
      <c r="AE24" s="1244"/>
      <c r="AF24" s="1244"/>
      <c r="AG24" s="1244"/>
      <c r="AH24" s="1244"/>
      <c r="AI24" s="1244"/>
      <c r="AJ24" s="1244"/>
      <c r="AK24" s="594"/>
    </row>
    <row r="25" spans="1:37" ht="21" customHeight="1">
      <c r="A25" s="594"/>
      <c r="B25" s="1256" t="s">
        <v>927</v>
      </c>
      <c r="C25" s="1256"/>
      <c r="D25" s="1256"/>
      <c r="E25" s="1256"/>
      <c r="F25" s="1256"/>
      <c r="G25" s="1256"/>
      <c r="H25" s="1256"/>
      <c r="I25" s="1256"/>
      <c r="J25" s="1256"/>
      <c r="K25" s="1256"/>
      <c r="L25" s="1257"/>
      <c r="M25" s="1257"/>
      <c r="N25" s="1257"/>
      <c r="O25" s="1257"/>
      <c r="P25" s="1257"/>
      <c r="Q25" s="1258" t="s">
        <v>928</v>
      </c>
      <c r="R25" s="1258"/>
      <c r="S25" s="1259" t="s">
        <v>929</v>
      </c>
      <c r="T25" s="1259"/>
      <c r="U25" s="1259"/>
      <c r="V25" s="1259"/>
      <c r="W25" s="1259"/>
      <c r="X25" s="1259"/>
      <c r="Y25" s="1259"/>
      <c r="Z25" s="1259"/>
      <c r="AA25" s="1259"/>
      <c r="AB25" s="1259"/>
      <c r="AC25" s="1259"/>
      <c r="AD25" s="1259"/>
      <c r="AE25" s="1260">
        <f>SUM(AE15:AJ24)</f>
        <v>0</v>
      </c>
      <c r="AF25" s="1260"/>
      <c r="AG25" s="1260"/>
      <c r="AH25" s="1260"/>
      <c r="AI25" s="1260"/>
      <c r="AJ25" s="1260"/>
      <c r="AK25" s="594"/>
    </row>
    <row r="26" spans="1:37" ht="9" customHeight="1">
      <c r="A26" s="594"/>
      <c r="B26" s="604"/>
      <c r="C26" s="605"/>
      <c r="D26" s="605"/>
      <c r="E26" s="605"/>
      <c r="F26" s="605"/>
      <c r="G26" s="605"/>
      <c r="H26" s="605"/>
      <c r="I26" s="605"/>
      <c r="J26" s="605"/>
      <c r="K26" s="605"/>
      <c r="L26" s="605"/>
      <c r="M26" s="605"/>
      <c r="N26" s="605"/>
      <c r="O26" s="605"/>
      <c r="P26" s="605"/>
      <c r="Q26" s="605"/>
      <c r="R26" s="605"/>
      <c r="S26" s="605"/>
      <c r="T26" s="605"/>
      <c r="U26" s="605"/>
      <c r="V26" s="605"/>
      <c r="W26" s="605"/>
      <c r="X26" s="605"/>
      <c r="Y26" s="605"/>
      <c r="Z26" s="605"/>
      <c r="AA26" s="605"/>
      <c r="AB26" s="605"/>
      <c r="AC26" s="605"/>
      <c r="AD26" s="605"/>
      <c r="AE26" s="605"/>
      <c r="AF26" s="605"/>
      <c r="AG26" s="605"/>
      <c r="AH26" s="605"/>
      <c r="AI26" s="605"/>
      <c r="AJ26" s="605"/>
      <c r="AK26" s="594"/>
    </row>
    <row r="27" spans="1:37" ht="21" customHeight="1">
      <c r="A27" s="594"/>
      <c r="B27" s="1249" t="s">
        <v>930</v>
      </c>
      <c r="C27" s="1249"/>
      <c r="D27" s="1249"/>
      <c r="E27" s="1249"/>
      <c r="F27" s="1249"/>
      <c r="G27" s="1249"/>
      <c r="H27" s="1249"/>
      <c r="I27" s="1249"/>
      <c r="J27" s="1249"/>
      <c r="K27" s="1249"/>
      <c r="L27" s="1249"/>
      <c r="M27" s="1249"/>
      <c r="N27" s="1249"/>
      <c r="O27" s="1249"/>
      <c r="P27" s="1249"/>
      <c r="Q27" s="1249"/>
      <c r="R27" s="1249"/>
      <c r="S27" s="1249"/>
      <c r="T27" s="1249"/>
      <c r="U27" s="1249"/>
      <c r="V27" s="1249"/>
      <c r="W27" s="1249"/>
      <c r="X27" s="1249"/>
      <c r="Y27" s="1249"/>
      <c r="Z27" s="1249"/>
      <c r="AA27" s="1249"/>
      <c r="AB27" s="1249"/>
      <c r="AC27" s="1249"/>
      <c r="AD27" s="1249"/>
      <c r="AE27" s="1249"/>
      <c r="AF27" s="1249"/>
      <c r="AG27" s="1249"/>
      <c r="AH27" s="1249"/>
      <c r="AI27" s="1249"/>
      <c r="AJ27" s="1249"/>
      <c r="AK27" s="594"/>
    </row>
    <row r="28" spans="1:37" ht="21" customHeight="1" thickBot="1">
      <c r="A28" s="594"/>
      <c r="B28" s="1250" t="s">
        <v>944</v>
      </c>
      <c r="C28" s="1250"/>
      <c r="D28" s="1250"/>
      <c r="E28" s="1250"/>
      <c r="F28" s="1250"/>
      <c r="G28" s="1250"/>
      <c r="H28" s="1250"/>
      <c r="I28" s="1250"/>
      <c r="J28" s="1250"/>
      <c r="K28" s="1250"/>
      <c r="L28" s="1250"/>
      <c r="M28" s="1250"/>
      <c r="N28" s="1250"/>
      <c r="O28" s="1250"/>
      <c r="P28" s="1250"/>
      <c r="Q28" s="1250"/>
      <c r="R28" s="1250"/>
      <c r="S28" s="1251">
        <f>ROUNDUP(S11/50,1)</f>
        <v>0</v>
      </c>
      <c r="T28" s="1251"/>
      <c r="U28" s="1251"/>
      <c r="V28" s="1251"/>
      <c r="W28" s="1251"/>
      <c r="X28" s="1251"/>
      <c r="Y28" s="1251"/>
      <c r="Z28" s="1251"/>
      <c r="AA28" s="1251"/>
      <c r="AB28" s="1251"/>
      <c r="AC28" s="606" t="s">
        <v>753</v>
      </c>
      <c r="AD28" s="607"/>
      <c r="AE28" s="1252"/>
      <c r="AF28" s="1252"/>
      <c r="AG28" s="1252"/>
      <c r="AH28" s="1252"/>
      <c r="AI28" s="1252"/>
      <c r="AJ28" s="1252"/>
      <c r="AK28" s="594"/>
    </row>
    <row r="29" spans="1:37" ht="21" customHeight="1" thickTop="1">
      <c r="A29" s="594"/>
      <c r="B29" s="1253" t="s">
        <v>932</v>
      </c>
      <c r="C29" s="1253"/>
      <c r="D29" s="1253"/>
      <c r="E29" s="1253"/>
      <c r="F29" s="1253"/>
      <c r="G29" s="1253"/>
      <c r="H29" s="1253"/>
      <c r="I29" s="1253"/>
      <c r="J29" s="1253"/>
      <c r="K29" s="1253"/>
      <c r="L29" s="1253"/>
      <c r="M29" s="1253"/>
      <c r="N29" s="1253"/>
      <c r="O29" s="1253"/>
      <c r="P29" s="1253"/>
      <c r="Q29" s="1253"/>
      <c r="R29" s="1253"/>
      <c r="S29" s="1254"/>
      <c r="T29" s="1254"/>
      <c r="U29" s="1254"/>
      <c r="V29" s="1254"/>
      <c r="W29" s="1254"/>
      <c r="X29" s="1254"/>
      <c r="Y29" s="1254"/>
      <c r="Z29" s="1254"/>
      <c r="AA29" s="1254"/>
      <c r="AB29" s="1254"/>
      <c r="AC29" s="608" t="s">
        <v>753</v>
      </c>
      <c r="AD29" s="609"/>
      <c r="AE29" s="1255" t="s">
        <v>945</v>
      </c>
      <c r="AF29" s="1255"/>
      <c r="AG29" s="1255"/>
      <c r="AH29" s="1255"/>
      <c r="AI29" s="1255"/>
      <c r="AJ29" s="1255"/>
      <c r="AK29" s="594"/>
    </row>
    <row r="30" spans="1:37" ht="21" customHeight="1">
      <c r="A30" s="594"/>
      <c r="B30" s="1248" t="s">
        <v>934</v>
      </c>
      <c r="C30" s="1248"/>
      <c r="D30" s="1248"/>
      <c r="E30" s="1248"/>
      <c r="F30" s="1248"/>
      <c r="G30" s="1248"/>
      <c r="H30" s="1248"/>
      <c r="I30" s="1248"/>
      <c r="J30" s="1248"/>
      <c r="K30" s="1248"/>
      <c r="L30" s="1248"/>
      <c r="M30" s="1248"/>
      <c r="N30" s="1248"/>
      <c r="O30" s="1248"/>
      <c r="P30" s="1248"/>
      <c r="Q30" s="1248"/>
      <c r="R30" s="1248"/>
      <c r="S30" s="1248" t="s">
        <v>935</v>
      </c>
      <c r="T30" s="1248"/>
      <c r="U30" s="1248"/>
      <c r="V30" s="1248"/>
      <c r="W30" s="1248"/>
      <c r="X30" s="1248"/>
      <c r="Y30" s="1248"/>
      <c r="Z30" s="1248"/>
      <c r="AA30" s="1248"/>
      <c r="AB30" s="1248"/>
      <c r="AC30" s="1248"/>
      <c r="AD30" s="1248"/>
      <c r="AE30" s="1248"/>
      <c r="AF30" s="1248"/>
      <c r="AG30" s="1248"/>
      <c r="AH30" s="1248"/>
      <c r="AI30" s="1248"/>
      <c r="AJ30" s="1248"/>
      <c r="AK30" s="594"/>
    </row>
    <row r="31" spans="1:37" ht="21" customHeight="1">
      <c r="A31" s="594"/>
      <c r="B31" s="603">
        <v>1</v>
      </c>
      <c r="C31" s="1244"/>
      <c r="D31" s="1244"/>
      <c r="E31" s="1244"/>
      <c r="F31" s="1244"/>
      <c r="G31" s="1244"/>
      <c r="H31" s="1244"/>
      <c r="I31" s="1244"/>
      <c r="J31" s="1244"/>
      <c r="K31" s="1244"/>
      <c r="L31" s="1244"/>
      <c r="M31" s="1244"/>
      <c r="N31" s="1244"/>
      <c r="O31" s="1244"/>
      <c r="P31" s="1244"/>
      <c r="Q31" s="1244"/>
      <c r="R31" s="1244"/>
      <c r="S31" s="1244"/>
      <c r="T31" s="1244"/>
      <c r="U31" s="1244"/>
      <c r="V31" s="1244"/>
      <c r="W31" s="1244"/>
      <c r="X31" s="1244"/>
      <c r="Y31" s="1244"/>
      <c r="Z31" s="1244"/>
      <c r="AA31" s="1244"/>
      <c r="AB31" s="1244"/>
      <c r="AC31" s="1244"/>
      <c r="AD31" s="1244"/>
      <c r="AE31" s="1244"/>
      <c r="AF31" s="1244"/>
      <c r="AG31" s="1244"/>
      <c r="AH31" s="1244"/>
      <c r="AI31" s="1244"/>
      <c r="AJ31" s="1244"/>
      <c r="AK31" s="594"/>
    </row>
    <row r="32" spans="1:37" ht="21" customHeight="1">
      <c r="A32" s="594"/>
      <c r="B32" s="603">
        <v>2</v>
      </c>
      <c r="C32" s="1244"/>
      <c r="D32" s="1244"/>
      <c r="E32" s="1244"/>
      <c r="F32" s="1244"/>
      <c r="G32" s="1244"/>
      <c r="H32" s="1244"/>
      <c r="I32" s="1244"/>
      <c r="J32" s="1244"/>
      <c r="K32" s="1244"/>
      <c r="L32" s="1244"/>
      <c r="M32" s="1244"/>
      <c r="N32" s="1244"/>
      <c r="O32" s="1244"/>
      <c r="P32" s="1244"/>
      <c r="Q32" s="1244"/>
      <c r="R32" s="1244"/>
      <c r="S32" s="1244"/>
      <c r="T32" s="1244"/>
      <c r="U32" s="1244"/>
      <c r="V32" s="1244"/>
      <c r="W32" s="1244"/>
      <c r="X32" s="1244"/>
      <c r="Y32" s="1244"/>
      <c r="Z32" s="1244"/>
      <c r="AA32" s="1244"/>
      <c r="AB32" s="1244"/>
      <c r="AC32" s="1244"/>
      <c r="AD32" s="1244"/>
      <c r="AE32" s="1244"/>
      <c r="AF32" s="1244"/>
      <c r="AG32" s="1244"/>
      <c r="AH32" s="1244"/>
      <c r="AI32" s="1244"/>
      <c r="AJ32" s="1244"/>
      <c r="AK32" s="594"/>
    </row>
    <row r="33" spans="1:38" ht="21" customHeight="1">
      <c r="A33" s="594"/>
      <c r="B33" s="603">
        <v>3</v>
      </c>
      <c r="C33" s="1244"/>
      <c r="D33" s="1244"/>
      <c r="E33" s="1244"/>
      <c r="F33" s="1244"/>
      <c r="G33" s="1244"/>
      <c r="H33" s="1244"/>
      <c r="I33" s="1244"/>
      <c r="J33" s="1244"/>
      <c r="K33" s="1244"/>
      <c r="L33" s="1244"/>
      <c r="M33" s="1244"/>
      <c r="N33" s="1244"/>
      <c r="O33" s="1244"/>
      <c r="P33" s="1244"/>
      <c r="Q33" s="1244"/>
      <c r="R33" s="1244"/>
      <c r="S33" s="1244"/>
      <c r="T33" s="1244"/>
      <c r="U33" s="1244"/>
      <c r="V33" s="1244"/>
      <c r="W33" s="1244"/>
      <c r="X33" s="1244"/>
      <c r="Y33" s="1244"/>
      <c r="Z33" s="1244"/>
      <c r="AA33" s="1244"/>
      <c r="AB33" s="1244"/>
      <c r="AC33" s="1244"/>
      <c r="AD33" s="1244"/>
      <c r="AE33" s="1244"/>
      <c r="AF33" s="1244"/>
      <c r="AG33" s="1244"/>
      <c r="AH33" s="1244"/>
      <c r="AI33" s="1244"/>
      <c r="AJ33" s="1244"/>
      <c r="AK33" s="594"/>
    </row>
    <row r="34" spans="1:38" ht="8.25" customHeight="1">
      <c r="A34" s="594"/>
      <c r="B34" s="604"/>
      <c r="C34" s="605"/>
      <c r="D34" s="605"/>
      <c r="E34" s="605"/>
      <c r="F34" s="605"/>
      <c r="G34" s="605"/>
      <c r="H34" s="605"/>
      <c r="I34" s="605"/>
      <c r="J34" s="605"/>
      <c r="K34" s="605"/>
      <c r="L34" s="605"/>
      <c r="M34" s="605"/>
      <c r="N34" s="605"/>
      <c r="O34" s="605"/>
      <c r="P34" s="605"/>
      <c r="Q34" s="605"/>
      <c r="R34" s="605"/>
      <c r="S34" s="605"/>
      <c r="T34" s="605"/>
      <c r="U34" s="605"/>
      <c r="V34" s="605"/>
      <c r="W34" s="605"/>
      <c r="X34" s="605"/>
      <c r="Y34" s="605"/>
      <c r="Z34" s="605"/>
      <c r="AA34" s="605"/>
      <c r="AB34" s="605"/>
      <c r="AC34" s="605"/>
      <c r="AD34" s="605"/>
      <c r="AE34" s="605"/>
      <c r="AF34" s="605"/>
      <c r="AG34" s="605"/>
      <c r="AH34" s="605"/>
      <c r="AI34" s="605"/>
      <c r="AJ34" s="605"/>
      <c r="AK34" s="594"/>
    </row>
    <row r="35" spans="1:38" ht="22.5" customHeight="1">
      <c r="A35" s="594"/>
      <c r="B35" s="1245" t="s">
        <v>772</v>
      </c>
      <c r="C35" s="1245"/>
      <c r="D35" s="1245"/>
      <c r="E35" s="1245"/>
      <c r="F35" s="1245"/>
      <c r="G35" s="1245"/>
      <c r="H35" s="1246" t="s">
        <v>936</v>
      </c>
      <c r="I35" s="1246"/>
      <c r="J35" s="1246"/>
      <c r="K35" s="1246"/>
      <c r="L35" s="1246"/>
      <c r="M35" s="1246"/>
      <c r="N35" s="1246"/>
      <c r="O35" s="1246"/>
      <c r="P35" s="1246"/>
      <c r="Q35" s="1246"/>
      <c r="R35" s="1246"/>
      <c r="S35" s="1246"/>
      <c r="T35" s="1246"/>
      <c r="U35" s="1246"/>
      <c r="V35" s="1246"/>
      <c r="W35" s="1246"/>
      <c r="X35" s="1246"/>
      <c r="Y35" s="1246"/>
      <c r="Z35" s="1246"/>
      <c r="AA35" s="1246"/>
      <c r="AB35" s="1246"/>
      <c r="AC35" s="1246"/>
      <c r="AD35" s="1246"/>
      <c r="AE35" s="1246"/>
      <c r="AF35" s="1246"/>
      <c r="AG35" s="1246"/>
      <c r="AH35" s="1246"/>
      <c r="AI35" s="1246"/>
      <c r="AJ35" s="1246"/>
      <c r="AK35" s="594"/>
    </row>
    <row r="36" spans="1:38" ht="8.25" customHeight="1">
      <c r="A36" s="594"/>
      <c r="B36" s="604"/>
      <c r="C36" s="605"/>
      <c r="D36" s="605"/>
      <c r="E36" s="605"/>
      <c r="F36" s="605"/>
      <c r="G36" s="605"/>
      <c r="H36" s="605"/>
      <c r="I36" s="605"/>
      <c r="J36" s="605"/>
      <c r="K36" s="605"/>
      <c r="L36" s="605"/>
      <c r="M36" s="605"/>
      <c r="N36" s="605"/>
      <c r="O36" s="605"/>
      <c r="P36" s="605"/>
      <c r="Q36" s="605"/>
      <c r="R36" s="605"/>
      <c r="S36" s="605"/>
      <c r="T36" s="605"/>
      <c r="U36" s="605"/>
      <c r="V36" s="605"/>
      <c r="W36" s="605"/>
      <c r="X36" s="605"/>
      <c r="Y36" s="605"/>
      <c r="Z36" s="605"/>
      <c r="AA36" s="605"/>
      <c r="AB36" s="605"/>
      <c r="AC36" s="605"/>
      <c r="AD36" s="605"/>
      <c r="AE36" s="605"/>
      <c r="AF36" s="605"/>
      <c r="AG36" s="605"/>
      <c r="AH36" s="605"/>
      <c r="AI36" s="605"/>
      <c r="AJ36" s="605"/>
      <c r="AK36" s="594"/>
    </row>
    <row r="37" spans="1:38" ht="18.75" customHeight="1">
      <c r="A37" s="594"/>
      <c r="B37" s="1247" t="s">
        <v>937</v>
      </c>
      <c r="C37" s="1247"/>
      <c r="D37" s="1247"/>
      <c r="E37" s="1247"/>
      <c r="F37" s="1247"/>
      <c r="G37" s="1247"/>
      <c r="H37" s="1247"/>
      <c r="I37" s="1247"/>
      <c r="J37" s="1247"/>
      <c r="K37" s="1247"/>
      <c r="L37" s="1247"/>
      <c r="M37" s="1247"/>
      <c r="N37" s="1247"/>
      <c r="O37" s="1247"/>
      <c r="P37" s="1247"/>
      <c r="Q37" s="1247"/>
      <c r="R37" s="1247"/>
      <c r="S37" s="1247"/>
      <c r="T37" s="1247"/>
      <c r="U37" s="1247"/>
      <c r="V37" s="1247"/>
      <c r="W37" s="1247"/>
      <c r="X37" s="1247"/>
      <c r="Y37" s="1247"/>
      <c r="Z37" s="1247"/>
      <c r="AA37" s="1247"/>
      <c r="AB37" s="1247"/>
      <c r="AC37" s="1247"/>
      <c r="AD37" s="1247"/>
      <c r="AE37" s="1247"/>
      <c r="AF37" s="1247"/>
      <c r="AG37" s="1247"/>
      <c r="AH37" s="1247"/>
      <c r="AI37" s="1247"/>
      <c r="AJ37" s="1247"/>
      <c r="AK37" s="1247"/>
      <c r="AL37" s="615"/>
    </row>
    <row r="38" spans="1:38" ht="18.75" customHeight="1">
      <c r="A38" s="594"/>
      <c r="B38" s="1247"/>
      <c r="C38" s="1247"/>
      <c r="D38" s="1247"/>
      <c r="E38" s="1247"/>
      <c r="F38" s="1247"/>
      <c r="G38" s="1247"/>
      <c r="H38" s="1247"/>
      <c r="I38" s="1247"/>
      <c r="J38" s="1247"/>
      <c r="K38" s="1247"/>
      <c r="L38" s="1247"/>
      <c r="M38" s="1247"/>
      <c r="N38" s="1247"/>
      <c r="O38" s="1247"/>
      <c r="P38" s="1247"/>
      <c r="Q38" s="1247"/>
      <c r="R38" s="1247"/>
      <c r="S38" s="1247"/>
      <c r="T38" s="1247"/>
      <c r="U38" s="1247"/>
      <c r="V38" s="1247"/>
      <c r="W38" s="1247"/>
      <c r="X38" s="1247"/>
      <c r="Y38" s="1247"/>
      <c r="Z38" s="1247"/>
      <c r="AA38" s="1247"/>
      <c r="AB38" s="1247"/>
      <c r="AC38" s="1247"/>
      <c r="AD38" s="1247"/>
      <c r="AE38" s="1247"/>
      <c r="AF38" s="1247"/>
      <c r="AG38" s="1247"/>
      <c r="AH38" s="1247"/>
      <c r="AI38" s="1247"/>
      <c r="AJ38" s="1247"/>
      <c r="AK38" s="1247"/>
      <c r="AL38" s="615"/>
    </row>
    <row r="39" spans="1:38" ht="18.75" customHeight="1">
      <c r="A39" s="594"/>
      <c r="B39" s="1247"/>
      <c r="C39" s="1247"/>
      <c r="D39" s="1247"/>
      <c r="E39" s="1247"/>
      <c r="F39" s="1247"/>
      <c r="G39" s="1247"/>
      <c r="H39" s="1247"/>
      <c r="I39" s="1247"/>
      <c r="J39" s="1247"/>
      <c r="K39" s="1247"/>
      <c r="L39" s="1247"/>
      <c r="M39" s="1247"/>
      <c r="N39" s="1247"/>
      <c r="O39" s="1247"/>
      <c r="P39" s="1247"/>
      <c r="Q39" s="1247"/>
      <c r="R39" s="1247"/>
      <c r="S39" s="1247"/>
      <c r="T39" s="1247"/>
      <c r="U39" s="1247"/>
      <c r="V39" s="1247"/>
      <c r="W39" s="1247"/>
      <c r="X39" s="1247"/>
      <c r="Y39" s="1247"/>
      <c r="Z39" s="1247"/>
      <c r="AA39" s="1247"/>
      <c r="AB39" s="1247"/>
      <c r="AC39" s="1247"/>
      <c r="AD39" s="1247"/>
      <c r="AE39" s="1247"/>
      <c r="AF39" s="1247"/>
      <c r="AG39" s="1247"/>
      <c r="AH39" s="1247"/>
      <c r="AI39" s="1247"/>
      <c r="AJ39" s="1247"/>
      <c r="AK39" s="1247"/>
      <c r="AL39" s="615"/>
    </row>
    <row r="40" spans="1:38" ht="18.75" customHeight="1">
      <c r="A40" s="594"/>
      <c r="B40" s="1247"/>
      <c r="C40" s="1247"/>
      <c r="D40" s="1247"/>
      <c r="E40" s="1247"/>
      <c r="F40" s="1247"/>
      <c r="G40" s="1247"/>
      <c r="H40" s="1247"/>
      <c r="I40" s="1247"/>
      <c r="J40" s="1247"/>
      <c r="K40" s="1247"/>
      <c r="L40" s="1247"/>
      <c r="M40" s="1247"/>
      <c r="N40" s="1247"/>
      <c r="O40" s="1247"/>
      <c r="P40" s="1247"/>
      <c r="Q40" s="1247"/>
      <c r="R40" s="1247"/>
      <c r="S40" s="1247"/>
      <c r="T40" s="1247"/>
      <c r="U40" s="1247"/>
      <c r="V40" s="1247"/>
      <c r="W40" s="1247"/>
      <c r="X40" s="1247"/>
      <c r="Y40" s="1247"/>
      <c r="Z40" s="1247"/>
      <c r="AA40" s="1247"/>
      <c r="AB40" s="1247"/>
      <c r="AC40" s="1247"/>
      <c r="AD40" s="1247"/>
      <c r="AE40" s="1247"/>
      <c r="AF40" s="1247"/>
      <c r="AG40" s="1247"/>
      <c r="AH40" s="1247"/>
      <c r="AI40" s="1247"/>
      <c r="AJ40" s="1247"/>
      <c r="AK40" s="1247"/>
      <c r="AL40" s="615"/>
    </row>
    <row r="41" spans="1:38" ht="81.75" customHeight="1">
      <c r="A41" s="594"/>
      <c r="B41" s="1247"/>
      <c r="C41" s="1247"/>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1247"/>
      <c r="AJ41" s="1247"/>
      <c r="AK41" s="1247"/>
      <c r="AL41" s="615"/>
    </row>
    <row r="42" spans="1:38" ht="15" customHeight="1">
      <c r="A42" s="594"/>
      <c r="B42" s="1243" t="s">
        <v>938</v>
      </c>
      <c r="C42" s="1243"/>
      <c r="D42" s="1243"/>
      <c r="E42" s="1243"/>
      <c r="F42" s="1243"/>
      <c r="G42" s="1243"/>
      <c r="H42" s="1243"/>
      <c r="I42" s="1243"/>
      <c r="J42" s="1243"/>
      <c r="K42" s="1243"/>
      <c r="L42" s="1243"/>
      <c r="M42" s="1243"/>
      <c r="N42" s="1243"/>
      <c r="O42" s="1243"/>
      <c r="P42" s="1243"/>
      <c r="Q42" s="1243"/>
      <c r="R42" s="1243"/>
      <c r="S42" s="1243"/>
      <c r="T42" s="1243"/>
      <c r="U42" s="1243"/>
      <c r="V42" s="1243"/>
      <c r="W42" s="1243"/>
      <c r="X42" s="1243"/>
      <c r="Y42" s="1243"/>
      <c r="Z42" s="1243"/>
      <c r="AA42" s="1243"/>
      <c r="AB42" s="1243"/>
      <c r="AC42" s="1243"/>
      <c r="AD42" s="1243"/>
      <c r="AE42" s="1243"/>
      <c r="AF42" s="1243"/>
      <c r="AG42" s="1243"/>
      <c r="AH42" s="1243"/>
      <c r="AI42" s="1243"/>
      <c r="AJ42" s="1243"/>
      <c r="AK42" s="1243"/>
      <c r="AL42" s="615"/>
    </row>
    <row r="43" spans="1:38" ht="15" customHeight="1">
      <c r="A43" s="594"/>
      <c r="B43" s="1243"/>
      <c r="C43" s="1243"/>
      <c r="D43" s="1243"/>
      <c r="E43" s="1243"/>
      <c r="F43" s="1243"/>
      <c r="G43" s="1243"/>
      <c r="H43" s="1243"/>
      <c r="I43" s="1243"/>
      <c r="J43" s="1243"/>
      <c r="K43" s="1243"/>
      <c r="L43" s="1243"/>
      <c r="M43" s="1243"/>
      <c r="N43" s="1243"/>
      <c r="O43" s="1243"/>
      <c r="P43" s="1243"/>
      <c r="Q43" s="1243"/>
      <c r="R43" s="1243"/>
      <c r="S43" s="1243"/>
      <c r="T43" s="1243"/>
      <c r="U43" s="1243"/>
      <c r="V43" s="1243"/>
      <c r="W43" s="1243"/>
      <c r="X43" s="1243"/>
      <c r="Y43" s="1243"/>
      <c r="Z43" s="1243"/>
      <c r="AA43" s="1243"/>
      <c r="AB43" s="1243"/>
      <c r="AC43" s="1243"/>
      <c r="AD43" s="1243"/>
      <c r="AE43" s="1243"/>
      <c r="AF43" s="1243"/>
      <c r="AG43" s="1243"/>
      <c r="AH43" s="1243"/>
      <c r="AI43" s="1243"/>
      <c r="AJ43" s="1243"/>
      <c r="AK43" s="1243"/>
      <c r="AL43" s="615"/>
    </row>
    <row r="44" spans="1:38" ht="15" customHeight="1">
      <c r="A44" s="594"/>
      <c r="B44" s="1243"/>
      <c r="C44" s="1243"/>
      <c r="D44" s="1243"/>
      <c r="E44" s="1243"/>
      <c r="F44" s="1243"/>
      <c r="G44" s="1243"/>
      <c r="H44" s="1243"/>
      <c r="I44" s="1243"/>
      <c r="J44" s="1243"/>
      <c r="K44" s="1243"/>
      <c r="L44" s="1243"/>
      <c r="M44" s="1243"/>
      <c r="N44" s="1243"/>
      <c r="O44" s="1243"/>
      <c r="P44" s="1243"/>
      <c r="Q44" s="1243"/>
      <c r="R44" s="1243"/>
      <c r="S44" s="1243"/>
      <c r="T44" s="1243"/>
      <c r="U44" s="1243"/>
      <c r="V44" s="1243"/>
      <c r="W44" s="1243"/>
      <c r="X44" s="1243"/>
      <c r="Y44" s="1243"/>
      <c r="Z44" s="1243"/>
      <c r="AA44" s="1243"/>
      <c r="AB44" s="1243"/>
      <c r="AC44" s="1243"/>
      <c r="AD44" s="1243"/>
      <c r="AE44" s="1243"/>
      <c r="AF44" s="1243"/>
      <c r="AG44" s="1243"/>
      <c r="AH44" s="1243"/>
      <c r="AI44" s="1243"/>
      <c r="AJ44" s="1243"/>
      <c r="AK44" s="1243"/>
      <c r="AL44" s="615"/>
    </row>
    <row r="45" spans="1:38" ht="15" customHeight="1">
      <c r="A45" s="594"/>
      <c r="B45" s="1243"/>
      <c r="C45" s="1243"/>
      <c r="D45" s="1243"/>
      <c r="E45" s="1243"/>
      <c r="F45" s="1243"/>
      <c r="G45" s="1243"/>
      <c r="H45" s="1243"/>
      <c r="I45" s="1243"/>
      <c r="J45" s="1243"/>
      <c r="K45" s="1243"/>
      <c r="L45" s="1243"/>
      <c r="M45" s="1243"/>
      <c r="N45" s="1243"/>
      <c r="O45" s="1243"/>
      <c r="P45" s="1243"/>
      <c r="Q45" s="1243"/>
      <c r="R45" s="1243"/>
      <c r="S45" s="1243"/>
      <c r="T45" s="1243"/>
      <c r="U45" s="1243"/>
      <c r="V45" s="1243"/>
      <c r="W45" s="1243"/>
      <c r="X45" s="1243"/>
      <c r="Y45" s="1243"/>
      <c r="Z45" s="1243"/>
      <c r="AA45" s="1243"/>
      <c r="AB45" s="1243"/>
      <c r="AC45" s="1243"/>
      <c r="AD45" s="1243"/>
      <c r="AE45" s="1243"/>
      <c r="AF45" s="1243"/>
      <c r="AG45" s="1243"/>
      <c r="AH45" s="1243"/>
      <c r="AI45" s="1243"/>
      <c r="AJ45" s="1243"/>
      <c r="AK45" s="1243"/>
      <c r="AL45" s="615"/>
    </row>
    <row r="46" spans="1:38" ht="36" customHeight="1">
      <c r="A46" s="594"/>
      <c r="B46" s="1243"/>
      <c r="C46" s="1243"/>
      <c r="D46" s="1243"/>
      <c r="E46" s="1243"/>
      <c r="F46" s="1243"/>
      <c r="G46" s="1243"/>
      <c r="H46" s="1243"/>
      <c r="I46" s="1243"/>
      <c r="J46" s="1243"/>
      <c r="K46" s="1243"/>
      <c r="L46" s="1243"/>
      <c r="M46" s="1243"/>
      <c r="N46" s="1243"/>
      <c r="O46" s="1243"/>
      <c r="P46" s="1243"/>
      <c r="Q46" s="1243"/>
      <c r="R46" s="1243"/>
      <c r="S46" s="1243"/>
      <c r="T46" s="1243"/>
      <c r="U46" s="1243"/>
      <c r="V46" s="1243"/>
      <c r="W46" s="1243"/>
      <c r="X46" s="1243"/>
      <c r="Y46" s="1243"/>
      <c r="Z46" s="1243"/>
      <c r="AA46" s="1243"/>
      <c r="AB46" s="1243"/>
      <c r="AC46" s="1243"/>
      <c r="AD46" s="1243"/>
      <c r="AE46" s="1243"/>
      <c r="AF46" s="1243"/>
      <c r="AG46" s="1243"/>
      <c r="AH46" s="1243"/>
      <c r="AI46" s="1243"/>
      <c r="AJ46" s="1243"/>
      <c r="AK46" s="1243"/>
      <c r="AL46" s="615"/>
    </row>
    <row r="47" spans="1:38" s="616" customFormat="1" ht="32.25" customHeight="1">
      <c r="A47" s="611"/>
      <c r="B47" s="1243" t="s">
        <v>939</v>
      </c>
      <c r="C47" s="1243"/>
      <c r="D47" s="1243"/>
      <c r="E47" s="1243"/>
      <c r="F47" s="1243"/>
      <c r="G47" s="1243"/>
      <c r="H47" s="1243"/>
      <c r="I47" s="1243"/>
      <c r="J47" s="1243"/>
      <c r="K47" s="1243"/>
      <c r="L47" s="1243"/>
      <c r="M47" s="1243"/>
      <c r="N47" s="1243"/>
      <c r="O47" s="1243"/>
      <c r="P47" s="1243"/>
      <c r="Q47" s="1243"/>
      <c r="R47" s="1243"/>
      <c r="S47" s="1243"/>
      <c r="T47" s="1243"/>
      <c r="U47" s="1243"/>
      <c r="V47" s="1243"/>
      <c r="W47" s="1243"/>
      <c r="X47" s="1243"/>
      <c r="Y47" s="1243"/>
      <c r="Z47" s="1243"/>
      <c r="AA47" s="1243"/>
      <c r="AB47" s="1243"/>
      <c r="AC47" s="1243"/>
      <c r="AD47" s="1243"/>
      <c r="AE47" s="1243"/>
      <c r="AF47" s="1243"/>
      <c r="AG47" s="1243"/>
      <c r="AH47" s="1243"/>
      <c r="AI47" s="1243"/>
      <c r="AJ47" s="1243"/>
      <c r="AK47" s="1243"/>
    </row>
    <row r="48" spans="1:38" s="616" customFormat="1" ht="36" customHeight="1">
      <c r="A48" s="611"/>
      <c r="B48" s="1243" t="s">
        <v>940</v>
      </c>
      <c r="C48" s="1243"/>
      <c r="D48" s="1243"/>
      <c r="E48" s="1243"/>
      <c r="F48" s="1243"/>
      <c r="G48" s="1243"/>
      <c r="H48" s="1243"/>
      <c r="I48" s="1243"/>
      <c r="J48" s="1243"/>
      <c r="K48" s="1243"/>
      <c r="L48" s="1243"/>
      <c r="M48" s="1243"/>
      <c r="N48" s="1243"/>
      <c r="O48" s="1243"/>
      <c r="P48" s="1243"/>
      <c r="Q48" s="1243"/>
      <c r="R48" s="1243"/>
      <c r="S48" s="1243"/>
      <c r="T48" s="1243"/>
      <c r="U48" s="1243"/>
      <c r="V48" s="1243"/>
      <c r="W48" s="1243"/>
      <c r="X48" s="1243"/>
      <c r="Y48" s="1243"/>
      <c r="Z48" s="1243"/>
      <c r="AA48" s="1243"/>
      <c r="AB48" s="1243"/>
      <c r="AC48" s="1243"/>
      <c r="AD48" s="1243"/>
      <c r="AE48" s="1243"/>
      <c r="AF48" s="1243"/>
      <c r="AG48" s="1243"/>
      <c r="AH48" s="1243"/>
      <c r="AI48" s="1243"/>
      <c r="AJ48" s="1243"/>
      <c r="AK48" s="1243"/>
    </row>
    <row r="49" spans="2:37" s="616" customFormat="1" ht="21" customHeight="1">
      <c r="B49" s="616" t="s">
        <v>775</v>
      </c>
      <c r="AK49" s="617"/>
    </row>
    <row r="50" spans="2:37" s="616" customFormat="1" ht="21" customHeight="1">
      <c r="B50" s="616" t="s">
        <v>775</v>
      </c>
      <c r="AK50" s="617"/>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2"/>
  <printOptions horizontalCentered="1"/>
  <pageMargins left="0.62992125984251968" right="0.62992125984251968" top="0.55118110236220474" bottom="0.31496062992125984" header="0.51181102362204722" footer="0.51181102362204722"/>
  <pageSetup paperSize="9" scale="75" firstPageNumber="0" orientation="portrait" cellComments="atEnd"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CCC43-6417-492F-A1EA-A20E9CCE811C}">
  <sheetPr>
    <tabColor rgb="FF92D050"/>
    <pageSetUpPr fitToPage="1"/>
  </sheetPr>
  <dimension ref="A1:H32"/>
  <sheetViews>
    <sheetView view="pageBreakPreview" zoomScaleNormal="100" zoomScaleSheetLayoutView="100" workbookViewId="0"/>
  </sheetViews>
  <sheetFormatPr defaultColWidth="8.125" defaultRowHeight="13.5"/>
  <cols>
    <col min="1" max="1" width="10.125" style="68" customWidth="1"/>
    <col min="2" max="2" width="17.375" style="68" customWidth="1"/>
    <col min="3" max="3" width="11.625" style="68" customWidth="1"/>
    <col min="4" max="7" width="10.125" style="68" customWidth="1"/>
    <col min="8" max="8" width="13.375" style="68" customWidth="1"/>
    <col min="9" max="256" width="8.125" style="68"/>
    <col min="257" max="264" width="10.125" style="68" customWidth="1"/>
    <col min="265" max="512" width="8.125" style="68"/>
    <col min="513" max="520" width="10.125" style="68" customWidth="1"/>
    <col min="521" max="768" width="8.125" style="68"/>
    <col min="769" max="776" width="10.125" style="68" customWidth="1"/>
    <col min="777" max="1024" width="8.125" style="68"/>
    <col min="1025" max="1032" width="10.125" style="68" customWidth="1"/>
    <col min="1033" max="1280" width="8.125" style="68"/>
    <col min="1281" max="1288" width="10.125" style="68" customWidth="1"/>
    <col min="1289" max="1536" width="8.125" style="68"/>
    <col min="1537" max="1544" width="10.125" style="68" customWidth="1"/>
    <col min="1545" max="1792" width="8.125" style="68"/>
    <col min="1793" max="1800" width="10.125" style="68" customWidth="1"/>
    <col min="1801" max="2048" width="8.125" style="68"/>
    <col min="2049" max="2056" width="10.125" style="68" customWidth="1"/>
    <col min="2057" max="2304" width="8.125" style="68"/>
    <col min="2305" max="2312" width="10.125" style="68" customWidth="1"/>
    <col min="2313" max="2560" width="8.125" style="68"/>
    <col min="2561" max="2568" width="10.125" style="68" customWidth="1"/>
    <col min="2569" max="2816" width="8.125" style="68"/>
    <col min="2817" max="2824" width="10.125" style="68" customWidth="1"/>
    <col min="2825" max="3072" width="8.125" style="68"/>
    <col min="3073" max="3080" width="10.125" style="68" customWidth="1"/>
    <col min="3081" max="3328" width="8.125" style="68"/>
    <col min="3329" max="3336" width="10.125" style="68" customWidth="1"/>
    <col min="3337" max="3584" width="8.125" style="68"/>
    <col min="3585" max="3592" width="10.125" style="68" customWidth="1"/>
    <col min="3593" max="3840" width="8.125" style="68"/>
    <col min="3841" max="3848" width="10.125" style="68" customWidth="1"/>
    <col min="3849" max="4096" width="8.125" style="68"/>
    <col min="4097" max="4104" width="10.125" style="68" customWidth="1"/>
    <col min="4105" max="4352" width="8.125" style="68"/>
    <col min="4353" max="4360" width="10.125" style="68" customWidth="1"/>
    <col min="4361" max="4608" width="8.125" style="68"/>
    <col min="4609" max="4616" width="10.125" style="68" customWidth="1"/>
    <col min="4617" max="4864" width="8.125" style="68"/>
    <col min="4865" max="4872" width="10.125" style="68" customWidth="1"/>
    <col min="4873" max="5120" width="8.125" style="68"/>
    <col min="5121" max="5128" width="10.125" style="68" customWidth="1"/>
    <col min="5129" max="5376" width="8.125" style="68"/>
    <col min="5377" max="5384" width="10.125" style="68" customWidth="1"/>
    <col min="5385" max="5632" width="8.125" style="68"/>
    <col min="5633" max="5640" width="10.125" style="68" customWidth="1"/>
    <col min="5641" max="5888" width="8.125" style="68"/>
    <col min="5889" max="5896" width="10.125" style="68" customWidth="1"/>
    <col min="5897" max="6144" width="8.125" style="68"/>
    <col min="6145" max="6152" width="10.125" style="68" customWidth="1"/>
    <col min="6153" max="6400" width="8.125" style="68"/>
    <col min="6401" max="6408" width="10.125" style="68" customWidth="1"/>
    <col min="6409" max="6656" width="8.125" style="68"/>
    <col min="6657" max="6664" width="10.125" style="68" customWidth="1"/>
    <col min="6665" max="6912" width="8.125" style="68"/>
    <col min="6913" max="6920" width="10.125" style="68" customWidth="1"/>
    <col min="6921" max="7168" width="8.125" style="68"/>
    <col min="7169" max="7176" width="10.125" style="68" customWidth="1"/>
    <col min="7177" max="7424" width="8.125" style="68"/>
    <col min="7425" max="7432" width="10.125" style="68" customWidth="1"/>
    <col min="7433" max="7680" width="8.125" style="68"/>
    <col min="7681" max="7688" width="10.125" style="68" customWidth="1"/>
    <col min="7689" max="7936" width="8.125" style="68"/>
    <col min="7937" max="7944" width="10.125" style="68" customWidth="1"/>
    <col min="7945" max="8192" width="8.125" style="68"/>
    <col min="8193" max="8200" width="10.125" style="68" customWidth="1"/>
    <col min="8201" max="8448" width="8.125" style="68"/>
    <col min="8449" max="8456" width="10.125" style="68" customWidth="1"/>
    <col min="8457" max="8704" width="8.125" style="68"/>
    <col min="8705" max="8712" width="10.125" style="68" customWidth="1"/>
    <col min="8713" max="8960" width="8.125" style="68"/>
    <col min="8961" max="8968" width="10.125" style="68" customWidth="1"/>
    <col min="8969" max="9216" width="8.125" style="68"/>
    <col min="9217" max="9224" width="10.125" style="68" customWidth="1"/>
    <col min="9225" max="9472" width="8.125" style="68"/>
    <col min="9473" max="9480" width="10.125" style="68" customWidth="1"/>
    <col min="9481" max="9728" width="8.125" style="68"/>
    <col min="9729" max="9736" width="10.125" style="68" customWidth="1"/>
    <col min="9737" max="9984" width="8.125" style="68"/>
    <col min="9985" max="9992" width="10.125" style="68" customWidth="1"/>
    <col min="9993" max="10240" width="8.125" style="68"/>
    <col min="10241" max="10248" width="10.125" style="68" customWidth="1"/>
    <col min="10249" max="10496" width="8.125" style="68"/>
    <col min="10497" max="10504" width="10.125" style="68" customWidth="1"/>
    <col min="10505" max="10752" width="8.125" style="68"/>
    <col min="10753" max="10760" width="10.125" style="68" customWidth="1"/>
    <col min="10761" max="11008" width="8.125" style="68"/>
    <col min="11009" max="11016" width="10.125" style="68" customWidth="1"/>
    <col min="11017" max="11264" width="8.125" style="68"/>
    <col min="11265" max="11272" width="10.125" style="68" customWidth="1"/>
    <col min="11273" max="11520" width="8.125" style="68"/>
    <col min="11521" max="11528" width="10.125" style="68" customWidth="1"/>
    <col min="11529" max="11776" width="8.125" style="68"/>
    <col min="11777" max="11784" width="10.125" style="68" customWidth="1"/>
    <col min="11785" max="12032" width="8.125" style="68"/>
    <col min="12033" max="12040" width="10.125" style="68" customWidth="1"/>
    <col min="12041" max="12288" width="8.125" style="68"/>
    <col min="12289" max="12296" width="10.125" style="68" customWidth="1"/>
    <col min="12297" max="12544" width="8.125" style="68"/>
    <col min="12545" max="12552" width="10.125" style="68" customWidth="1"/>
    <col min="12553" max="12800" width="8.125" style="68"/>
    <col min="12801" max="12808" width="10.125" style="68" customWidth="1"/>
    <col min="12809" max="13056" width="8.125" style="68"/>
    <col min="13057" max="13064" width="10.125" style="68" customWidth="1"/>
    <col min="13065" max="13312" width="8.125" style="68"/>
    <col min="13313" max="13320" width="10.125" style="68" customWidth="1"/>
    <col min="13321" max="13568" width="8.125" style="68"/>
    <col min="13569" max="13576" width="10.125" style="68" customWidth="1"/>
    <col min="13577" max="13824" width="8.125" style="68"/>
    <col min="13825" max="13832" width="10.125" style="68" customWidth="1"/>
    <col min="13833" max="14080" width="8.125" style="68"/>
    <col min="14081" max="14088" width="10.125" style="68" customWidth="1"/>
    <col min="14089" max="14336" width="8.125" style="68"/>
    <col min="14337" max="14344" width="10.125" style="68" customWidth="1"/>
    <col min="14345" max="14592" width="8.125" style="68"/>
    <col min="14593" max="14600" width="10.125" style="68" customWidth="1"/>
    <col min="14601" max="14848" width="8.125" style="68"/>
    <col min="14849" max="14856" width="10.125" style="68" customWidth="1"/>
    <col min="14857" max="15104" width="8.125" style="68"/>
    <col min="15105" max="15112" width="10.125" style="68" customWidth="1"/>
    <col min="15113" max="15360" width="8.125" style="68"/>
    <col min="15361" max="15368" width="10.125" style="68" customWidth="1"/>
    <col min="15369" max="15616" width="8.125" style="68"/>
    <col min="15617" max="15624" width="10.125" style="68" customWidth="1"/>
    <col min="15625" max="15872" width="8.125" style="68"/>
    <col min="15873" max="15880" width="10.125" style="68" customWidth="1"/>
    <col min="15881" max="16128" width="8.125" style="68"/>
    <col min="16129" max="16136" width="10.125" style="68" customWidth="1"/>
    <col min="16137" max="16384" width="8.125" style="68"/>
  </cols>
  <sheetData>
    <row r="1" spans="1:8" ht="20.100000000000001" customHeight="1"/>
    <row r="2" spans="1:8" ht="20.100000000000001" customHeight="1">
      <c r="F2" s="1300" t="s">
        <v>885</v>
      </c>
      <c r="G2" s="1300"/>
      <c r="H2" s="1300"/>
    </row>
    <row r="3" spans="1:8" ht="20.100000000000001" customHeight="1"/>
    <row r="4" spans="1:8" s="561" customFormat="1" ht="20.100000000000001" customHeight="1">
      <c r="A4" s="1301" t="s">
        <v>886</v>
      </c>
      <c r="B4" s="1302"/>
      <c r="C4" s="1302"/>
      <c r="D4" s="1302"/>
      <c r="E4" s="1302"/>
      <c r="F4" s="1302"/>
      <c r="G4" s="1302"/>
      <c r="H4" s="1302"/>
    </row>
    <row r="5" spans="1:8" ht="20.100000000000001" customHeight="1">
      <c r="A5" s="578"/>
      <c r="B5" s="578"/>
      <c r="C5" s="578"/>
      <c r="D5" s="578"/>
      <c r="E5" s="578"/>
      <c r="F5" s="578"/>
      <c r="G5" s="578"/>
      <c r="H5" s="578"/>
    </row>
    <row r="6" spans="1:8" ht="45" customHeight="1">
      <c r="A6" s="1303" t="s">
        <v>617</v>
      </c>
      <c r="B6" s="1303"/>
      <c r="C6" s="1304"/>
      <c r="D6" s="1305"/>
      <c r="E6" s="1305"/>
      <c r="F6" s="1305"/>
      <c r="G6" s="1305"/>
      <c r="H6" s="1306"/>
    </row>
    <row r="7" spans="1:8" ht="45" customHeight="1">
      <c r="A7" s="1307" t="s">
        <v>887</v>
      </c>
      <c r="B7" s="1307"/>
      <c r="C7" s="1303" t="s">
        <v>888</v>
      </c>
      <c r="D7" s="1303"/>
      <c r="E7" s="1303"/>
      <c r="F7" s="1303"/>
      <c r="G7" s="1303"/>
      <c r="H7" s="1303"/>
    </row>
    <row r="8" spans="1:8" ht="26.25" customHeight="1">
      <c r="A8" s="1308" t="s">
        <v>889</v>
      </c>
      <c r="B8" s="1309"/>
      <c r="C8" s="1314" t="s">
        <v>890</v>
      </c>
      <c r="D8" s="1315"/>
      <c r="E8" s="1275" t="s">
        <v>891</v>
      </c>
      <c r="F8" s="1276"/>
      <c r="G8" s="1277"/>
      <c r="H8" s="89"/>
    </row>
    <row r="9" spans="1:8" ht="26.25" customHeight="1">
      <c r="A9" s="1310"/>
      <c r="B9" s="1311"/>
      <c r="C9" s="1299" t="s">
        <v>892</v>
      </c>
      <c r="D9" s="1299"/>
      <c r="E9" s="1275" t="s">
        <v>893</v>
      </c>
      <c r="F9" s="1276"/>
      <c r="G9" s="1277"/>
      <c r="H9" s="89"/>
    </row>
    <row r="10" spans="1:8" ht="26.25" customHeight="1">
      <c r="A10" s="1310"/>
      <c r="B10" s="1311"/>
      <c r="C10" s="1299" t="s">
        <v>894</v>
      </c>
      <c r="D10" s="1299"/>
      <c r="E10" s="1275" t="s">
        <v>895</v>
      </c>
      <c r="F10" s="1276"/>
      <c r="G10" s="1277"/>
      <c r="H10" s="89"/>
    </row>
    <row r="11" spans="1:8" ht="26.25" customHeight="1">
      <c r="A11" s="1310"/>
      <c r="B11" s="1311"/>
      <c r="C11" s="1299" t="s">
        <v>896</v>
      </c>
      <c r="D11" s="1299"/>
      <c r="E11" s="1275" t="s">
        <v>897</v>
      </c>
      <c r="F11" s="1276"/>
      <c r="G11" s="1277"/>
      <c r="H11" s="89"/>
    </row>
    <row r="12" spans="1:8" ht="26.25" customHeight="1">
      <c r="A12" s="1312"/>
      <c r="B12" s="1313"/>
      <c r="C12" s="1299" t="s">
        <v>898</v>
      </c>
      <c r="D12" s="1299"/>
      <c r="E12" s="1275" t="s">
        <v>9</v>
      </c>
      <c r="F12" s="1276"/>
      <c r="G12" s="1277"/>
      <c r="H12" s="89"/>
    </row>
    <row r="13" spans="1:8" ht="14.25" customHeight="1" thickBot="1">
      <c r="A13" s="93"/>
      <c r="B13" s="93"/>
      <c r="C13" s="93"/>
      <c r="D13" s="93"/>
      <c r="E13" s="93"/>
      <c r="F13" s="93"/>
      <c r="G13" s="578"/>
      <c r="H13" s="93"/>
    </row>
    <row r="14" spans="1:8" ht="45" customHeight="1" thickTop="1">
      <c r="A14" s="1282" t="s">
        <v>899</v>
      </c>
      <c r="B14" s="1283"/>
      <c r="C14" s="579" t="s">
        <v>900</v>
      </c>
      <c r="D14" s="580"/>
      <c r="E14" s="581" t="s">
        <v>351</v>
      </c>
      <c r="F14" s="1288" t="s">
        <v>901</v>
      </c>
      <c r="G14" s="1289"/>
      <c r="H14" s="1294" t="s">
        <v>902</v>
      </c>
    </row>
    <row r="15" spans="1:8" ht="45" customHeight="1">
      <c r="A15" s="1284"/>
      <c r="B15" s="1285"/>
      <c r="C15" s="579" t="s">
        <v>884</v>
      </c>
      <c r="D15" s="582"/>
      <c r="E15" s="583" t="s">
        <v>351</v>
      </c>
      <c r="F15" s="1290"/>
      <c r="G15" s="1291"/>
      <c r="H15" s="1295"/>
    </row>
    <row r="16" spans="1:8" ht="45" customHeight="1" thickBot="1">
      <c r="A16" s="1286"/>
      <c r="B16" s="1287"/>
      <c r="C16" s="584" t="s">
        <v>903</v>
      </c>
      <c r="D16" s="585"/>
      <c r="E16" s="586" t="s">
        <v>351</v>
      </c>
      <c r="F16" s="1292"/>
      <c r="G16" s="1293"/>
      <c r="H16" s="1296"/>
    </row>
    <row r="17" spans="1:8" ht="21" customHeight="1" thickTop="1">
      <c r="A17" s="578"/>
      <c r="B17" s="578"/>
      <c r="C17" s="578"/>
      <c r="D17" s="93"/>
      <c r="E17" s="93"/>
      <c r="F17" s="587"/>
      <c r="G17" s="587"/>
      <c r="H17" s="578"/>
    </row>
    <row r="18" spans="1:8" ht="45" customHeight="1">
      <c r="A18" s="1282" t="s">
        <v>904</v>
      </c>
      <c r="B18" s="1283"/>
      <c r="C18" s="588" t="s">
        <v>905</v>
      </c>
      <c r="D18" s="589"/>
      <c r="E18" s="590" t="s">
        <v>351</v>
      </c>
      <c r="F18" s="1297" t="s">
        <v>906</v>
      </c>
      <c r="G18" s="1297"/>
      <c r="H18" s="1298" t="s">
        <v>907</v>
      </c>
    </row>
    <row r="19" spans="1:8" ht="51.75" customHeight="1">
      <c r="A19" s="1286"/>
      <c r="B19" s="1287"/>
      <c r="C19" s="591" t="s">
        <v>908</v>
      </c>
      <c r="D19" s="589"/>
      <c r="E19" s="590" t="s">
        <v>351</v>
      </c>
      <c r="F19" s="1297"/>
      <c r="G19" s="1297"/>
      <c r="H19" s="1278"/>
    </row>
    <row r="20" spans="1:8" ht="15" customHeight="1">
      <c r="A20" s="592"/>
      <c r="B20" s="93"/>
      <c r="C20" s="93"/>
      <c r="D20" s="93"/>
      <c r="E20" s="93"/>
      <c r="F20" s="93"/>
      <c r="G20" s="93"/>
      <c r="H20" s="93"/>
    </row>
    <row r="21" spans="1:8" ht="57.75" customHeight="1">
      <c r="A21" s="1278" t="s">
        <v>772</v>
      </c>
      <c r="B21" s="1278"/>
      <c r="C21" s="1279" t="s">
        <v>909</v>
      </c>
      <c r="D21" s="1280"/>
      <c r="E21" s="1280"/>
      <c r="F21" s="1280"/>
      <c r="G21" s="1280"/>
      <c r="H21" s="1281"/>
    </row>
    <row r="22" spans="1:8" ht="15" customHeight="1">
      <c r="A22" s="70"/>
      <c r="B22" s="70"/>
      <c r="C22" s="70"/>
      <c r="D22" s="70"/>
      <c r="E22" s="70"/>
      <c r="F22" s="70"/>
      <c r="G22" s="70"/>
      <c r="H22" s="70"/>
    </row>
    <row r="23" spans="1:8" ht="42.75" customHeight="1">
      <c r="A23" s="1274" t="s">
        <v>910</v>
      </c>
      <c r="B23" s="1274"/>
      <c r="C23" s="1274"/>
      <c r="D23" s="1274"/>
      <c r="E23" s="1274"/>
      <c r="F23" s="1274"/>
      <c r="G23" s="1274"/>
      <c r="H23" s="1274"/>
    </row>
    <row r="24" spans="1:8" ht="34.5" customHeight="1">
      <c r="A24" s="1274" t="s">
        <v>911</v>
      </c>
      <c r="B24" s="1274"/>
      <c r="C24" s="1274"/>
      <c r="D24" s="1274"/>
      <c r="E24" s="1274"/>
      <c r="F24" s="1274"/>
      <c r="G24" s="1274"/>
      <c r="H24" s="1274"/>
    </row>
    <row r="25" spans="1:8" ht="38.25" customHeight="1">
      <c r="A25" s="1274" t="s">
        <v>912</v>
      </c>
      <c r="B25" s="1274"/>
      <c r="C25" s="1274"/>
      <c r="D25" s="1274"/>
      <c r="E25" s="1274"/>
      <c r="F25" s="1274"/>
      <c r="G25" s="1274"/>
      <c r="H25" s="1274"/>
    </row>
    <row r="26" spans="1:8" ht="19.5" customHeight="1"/>
    <row r="27" spans="1:8" ht="19.5" customHeight="1"/>
    <row r="28" spans="1:8" ht="19.5" customHeight="1"/>
    <row r="31" spans="1:8" ht="17.25" customHeight="1"/>
    <row r="32" spans="1:8" ht="17.25" customHeight="1"/>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2"/>
  <dataValidations count="1">
    <dataValidation type="list" allowBlank="1" showInputMessage="1" showErrorMessage="1" sqref="H8:H12" xr:uid="{296E96AF-C89D-4C80-A85E-8B595B2BDDA7}">
      <formula1>"○"</formula1>
    </dataValidation>
  </dataValidations>
  <printOptions horizontalCentered="1"/>
  <pageMargins left="0.59055118110236227" right="0.59055118110236227" top="0.47244094488188981" bottom="0.31496062992125984" header="0.31496062992125984" footer="0.31496062992125984"/>
  <pageSetup paperSize="9" scale="89" fitToHeight="0" orientation="portrait" blackAndWhite="1"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246D5-62B4-4882-BC53-2474AE5DFC5F}">
  <sheetPr>
    <tabColor rgb="FFFFC000"/>
  </sheetPr>
  <dimension ref="A1:L58"/>
  <sheetViews>
    <sheetView view="pageBreakPreview" zoomScale="80" zoomScaleNormal="100" zoomScaleSheetLayoutView="80" workbookViewId="0"/>
  </sheetViews>
  <sheetFormatPr defaultRowHeight="13.5"/>
  <cols>
    <col min="1" max="1" width="9.125" style="316" customWidth="1"/>
    <col min="2" max="2" width="2.375" style="316" customWidth="1"/>
    <col min="3" max="3" width="18" style="316" customWidth="1"/>
    <col min="4" max="4" width="13.625" style="316" customWidth="1"/>
    <col min="5" max="5" width="13.5" style="316" customWidth="1"/>
    <col min="6" max="7" width="13.625" style="316" customWidth="1"/>
    <col min="8" max="9" width="13.5" style="316" customWidth="1"/>
    <col min="10" max="10" width="13.625" style="316" customWidth="1"/>
    <col min="11" max="11" width="13.5" style="316" customWidth="1"/>
    <col min="12" max="12" width="13" style="316" customWidth="1"/>
    <col min="13" max="14" width="9" style="316"/>
    <col min="15" max="15" width="9" style="316" customWidth="1"/>
    <col min="16" max="256" width="9" style="316"/>
    <col min="257" max="257" width="9.125" style="316" customWidth="1"/>
    <col min="258" max="258" width="2.375" style="316" customWidth="1"/>
    <col min="259" max="259" width="18" style="316" customWidth="1"/>
    <col min="260" max="260" width="13.625" style="316" customWidth="1"/>
    <col min="261" max="261" width="13.5" style="316" customWidth="1"/>
    <col min="262" max="263" width="13.625" style="316" customWidth="1"/>
    <col min="264" max="265" width="13.5" style="316" customWidth="1"/>
    <col min="266" max="266" width="13.625" style="316" customWidth="1"/>
    <col min="267" max="267" width="13.5" style="316" customWidth="1"/>
    <col min="268" max="268" width="13" style="316" customWidth="1"/>
    <col min="269" max="270" width="9" style="316"/>
    <col min="271" max="271" width="9" style="316" customWidth="1"/>
    <col min="272" max="512" width="9" style="316"/>
    <col min="513" max="513" width="9.125" style="316" customWidth="1"/>
    <col min="514" max="514" width="2.375" style="316" customWidth="1"/>
    <col min="515" max="515" width="18" style="316" customWidth="1"/>
    <col min="516" max="516" width="13.625" style="316" customWidth="1"/>
    <col min="517" max="517" width="13.5" style="316" customWidth="1"/>
    <col min="518" max="519" width="13.625" style="316" customWidth="1"/>
    <col min="520" max="521" width="13.5" style="316" customWidth="1"/>
    <col min="522" max="522" width="13.625" style="316" customWidth="1"/>
    <col min="523" max="523" width="13.5" style="316" customWidth="1"/>
    <col min="524" max="524" width="13" style="316" customWidth="1"/>
    <col min="525" max="526" width="9" style="316"/>
    <col min="527" max="527" width="9" style="316" customWidth="1"/>
    <col min="528" max="768" width="9" style="316"/>
    <col min="769" max="769" width="9.125" style="316" customWidth="1"/>
    <col min="770" max="770" width="2.375" style="316" customWidth="1"/>
    <col min="771" max="771" width="18" style="316" customWidth="1"/>
    <col min="772" max="772" width="13.625" style="316" customWidth="1"/>
    <col min="773" max="773" width="13.5" style="316" customWidth="1"/>
    <col min="774" max="775" width="13.625" style="316" customWidth="1"/>
    <col min="776" max="777" width="13.5" style="316" customWidth="1"/>
    <col min="778" max="778" width="13.625" style="316" customWidth="1"/>
    <col min="779" max="779" width="13.5" style="316" customWidth="1"/>
    <col min="780" max="780" width="13" style="316" customWidth="1"/>
    <col min="781" max="782" width="9" style="316"/>
    <col min="783" max="783" width="9" style="316" customWidth="1"/>
    <col min="784" max="1024" width="9" style="316"/>
    <col min="1025" max="1025" width="9.125" style="316" customWidth="1"/>
    <col min="1026" max="1026" width="2.375" style="316" customWidth="1"/>
    <col min="1027" max="1027" width="18" style="316" customWidth="1"/>
    <col min="1028" max="1028" width="13.625" style="316" customWidth="1"/>
    <col min="1029" max="1029" width="13.5" style="316" customWidth="1"/>
    <col min="1030" max="1031" width="13.625" style="316" customWidth="1"/>
    <col min="1032" max="1033" width="13.5" style="316" customWidth="1"/>
    <col min="1034" max="1034" width="13.625" style="316" customWidth="1"/>
    <col min="1035" max="1035" width="13.5" style="316" customWidth="1"/>
    <col min="1036" max="1036" width="13" style="316" customWidth="1"/>
    <col min="1037" max="1038" width="9" style="316"/>
    <col min="1039" max="1039" width="9" style="316" customWidth="1"/>
    <col min="1040" max="1280" width="9" style="316"/>
    <col min="1281" max="1281" width="9.125" style="316" customWidth="1"/>
    <col min="1282" max="1282" width="2.375" style="316" customWidth="1"/>
    <col min="1283" max="1283" width="18" style="316" customWidth="1"/>
    <col min="1284" max="1284" width="13.625" style="316" customWidth="1"/>
    <col min="1285" max="1285" width="13.5" style="316" customWidth="1"/>
    <col min="1286" max="1287" width="13.625" style="316" customWidth="1"/>
    <col min="1288" max="1289" width="13.5" style="316" customWidth="1"/>
    <col min="1290" max="1290" width="13.625" style="316" customWidth="1"/>
    <col min="1291" max="1291" width="13.5" style="316" customWidth="1"/>
    <col min="1292" max="1292" width="13" style="316" customWidth="1"/>
    <col min="1293" max="1294" width="9" style="316"/>
    <col min="1295" max="1295" width="9" style="316" customWidth="1"/>
    <col min="1296" max="1536" width="9" style="316"/>
    <col min="1537" max="1537" width="9.125" style="316" customWidth="1"/>
    <col min="1538" max="1538" width="2.375" style="316" customWidth="1"/>
    <col min="1539" max="1539" width="18" style="316" customWidth="1"/>
    <col min="1540" max="1540" width="13.625" style="316" customWidth="1"/>
    <col min="1541" max="1541" width="13.5" style="316" customWidth="1"/>
    <col min="1542" max="1543" width="13.625" style="316" customWidth="1"/>
    <col min="1544" max="1545" width="13.5" style="316" customWidth="1"/>
    <col min="1546" max="1546" width="13.625" style="316" customWidth="1"/>
    <col min="1547" max="1547" width="13.5" style="316" customWidth="1"/>
    <col min="1548" max="1548" width="13" style="316" customWidth="1"/>
    <col min="1549" max="1550" width="9" style="316"/>
    <col min="1551" max="1551" width="9" style="316" customWidth="1"/>
    <col min="1552" max="1792" width="9" style="316"/>
    <col min="1793" max="1793" width="9.125" style="316" customWidth="1"/>
    <col min="1794" max="1794" width="2.375" style="316" customWidth="1"/>
    <col min="1795" max="1795" width="18" style="316" customWidth="1"/>
    <col min="1796" max="1796" width="13.625" style="316" customWidth="1"/>
    <col min="1797" max="1797" width="13.5" style="316" customWidth="1"/>
    <col min="1798" max="1799" width="13.625" style="316" customWidth="1"/>
    <col min="1800" max="1801" width="13.5" style="316" customWidth="1"/>
    <col min="1802" max="1802" width="13.625" style="316" customWidth="1"/>
    <col min="1803" max="1803" width="13.5" style="316" customWidth="1"/>
    <col min="1804" max="1804" width="13" style="316" customWidth="1"/>
    <col min="1805" max="1806" width="9" style="316"/>
    <col min="1807" max="1807" width="9" style="316" customWidth="1"/>
    <col min="1808" max="2048" width="9" style="316"/>
    <col min="2049" max="2049" width="9.125" style="316" customWidth="1"/>
    <col min="2050" max="2050" width="2.375" style="316" customWidth="1"/>
    <col min="2051" max="2051" width="18" style="316" customWidth="1"/>
    <col min="2052" max="2052" width="13.625" style="316" customWidth="1"/>
    <col min="2053" max="2053" width="13.5" style="316" customWidth="1"/>
    <col min="2054" max="2055" width="13.625" style="316" customWidth="1"/>
    <col min="2056" max="2057" width="13.5" style="316" customWidth="1"/>
    <col min="2058" max="2058" width="13.625" style="316" customWidth="1"/>
    <col min="2059" max="2059" width="13.5" style="316" customWidth="1"/>
    <col min="2060" max="2060" width="13" style="316" customWidth="1"/>
    <col min="2061" max="2062" width="9" style="316"/>
    <col min="2063" max="2063" width="9" style="316" customWidth="1"/>
    <col min="2064" max="2304" width="9" style="316"/>
    <col min="2305" max="2305" width="9.125" style="316" customWidth="1"/>
    <col min="2306" max="2306" width="2.375" style="316" customWidth="1"/>
    <col min="2307" max="2307" width="18" style="316" customWidth="1"/>
    <col min="2308" max="2308" width="13.625" style="316" customWidth="1"/>
    <col min="2309" max="2309" width="13.5" style="316" customWidth="1"/>
    <col min="2310" max="2311" width="13.625" style="316" customWidth="1"/>
    <col min="2312" max="2313" width="13.5" style="316" customWidth="1"/>
    <col min="2314" max="2314" width="13.625" style="316" customWidth="1"/>
    <col min="2315" max="2315" width="13.5" style="316" customWidth="1"/>
    <col min="2316" max="2316" width="13" style="316" customWidth="1"/>
    <col min="2317" max="2318" width="9" style="316"/>
    <col min="2319" max="2319" width="9" style="316" customWidth="1"/>
    <col min="2320" max="2560" width="9" style="316"/>
    <col min="2561" max="2561" width="9.125" style="316" customWidth="1"/>
    <col min="2562" max="2562" width="2.375" style="316" customWidth="1"/>
    <col min="2563" max="2563" width="18" style="316" customWidth="1"/>
    <col min="2564" max="2564" width="13.625" style="316" customWidth="1"/>
    <col min="2565" max="2565" width="13.5" style="316" customWidth="1"/>
    <col min="2566" max="2567" width="13.625" style="316" customWidth="1"/>
    <col min="2568" max="2569" width="13.5" style="316" customWidth="1"/>
    <col min="2570" max="2570" width="13.625" style="316" customWidth="1"/>
    <col min="2571" max="2571" width="13.5" style="316" customWidth="1"/>
    <col min="2572" max="2572" width="13" style="316" customWidth="1"/>
    <col min="2573" max="2574" width="9" style="316"/>
    <col min="2575" max="2575" width="9" style="316" customWidth="1"/>
    <col min="2576" max="2816" width="9" style="316"/>
    <col min="2817" max="2817" width="9.125" style="316" customWidth="1"/>
    <col min="2818" max="2818" width="2.375" style="316" customWidth="1"/>
    <col min="2819" max="2819" width="18" style="316" customWidth="1"/>
    <col min="2820" max="2820" width="13.625" style="316" customWidth="1"/>
    <col min="2821" max="2821" width="13.5" style="316" customWidth="1"/>
    <col min="2822" max="2823" width="13.625" style="316" customWidth="1"/>
    <col min="2824" max="2825" width="13.5" style="316" customWidth="1"/>
    <col min="2826" max="2826" width="13.625" style="316" customWidth="1"/>
    <col min="2827" max="2827" width="13.5" style="316" customWidth="1"/>
    <col min="2828" max="2828" width="13" style="316" customWidth="1"/>
    <col min="2829" max="2830" width="9" style="316"/>
    <col min="2831" max="2831" width="9" style="316" customWidth="1"/>
    <col min="2832" max="3072" width="9" style="316"/>
    <col min="3073" max="3073" width="9.125" style="316" customWidth="1"/>
    <col min="3074" max="3074" width="2.375" style="316" customWidth="1"/>
    <col min="3075" max="3075" width="18" style="316" customWidth="1"/>
    <col min="3076" max="3076" width="13.625" style="316" customWidth="1"/>
    <col min="3077" max="3077" width="13.5" style="316" customWidth="1"/>
    <col min="3078" max="3079" width="13.625" style="316" customWidth="1"/>
    <col min="3080" max="3081" width="13.5" style="316" customWidth="1"/>
    <col min="3082" max="3082" width="13.625" style="316" customWidth="1"/>
    <col min="3083" max="3083" width="13.5" style="316" customWidth="1"/>
    <col min="3084" max="3084" width="13" style="316" customWidth="1"/>
    <col min="3085" max="3086" width="9" style="316"/>
    <col min="3087" max="3087" width="9" style="316" customWidth="1"/>
    <col min="3088" max="3328" width="9" style="316"/>
    <col min="3329" max="3329" width="9.125" style="316" customWidth="1"/>
    <col min="3330" max="3330" width="2.375" style="316" customWidth="1"/>
    <col min="3331" max="3331" width="18" style="316" customWidth="1"/>
    <col min="3332" max="3332" width="13.625" style="316" customWidth="1"/>
    <col min="3333" max="3333" width="13.5" style="316" customWidth="1"/>
    <col min="3334" max="3335" width="13.625" style="316" customWidth="1"/>
    <col min="3336" max="3337" width="13.5" style="316" customWidth="1"/>
    <col min="3338" max="3338" width="13.625" style="316" customWidth="1"/>
    <col min="3339" max="3339" width="13.5" style="316" customWidth="1"/>
    <col min="3340" max="3340" width="13" style="316" customWidth="1"/>
    <col min="3341" max="3342" width="9" style="316"/>
    <col min="3343" max="3343" width="9" style="316" customWidth="1"/>
    <col min="3344" max="3584" width="9" style="316"/>
    <col min="3585" max="3585" width="9.125" style="316" customWidth="1"/>
    <col min="3586" max="3586" width="2.375" style="316" customWidth="1"/>
    <col min="3587" max="3587" width="18" style="316" customWidth="1"/>
    <col min="3588" max="3588" width="13.625" style="316" customWidth="1"/>
    <col min="3589" max="3589" width="13.5" style="316" customWidth="1"/>
    <col min="3590" max="3591" width="13.625" style="316" customWidth="1"/>
    <col min="3592" max="3593" width="13.5" style="316" customWidth="1"/>
    <col min="3594" max="3594" width="13.625" style="316" customWidth="1"/>
    <col min="3595" max="3595" width="13.5" style="316" customWidth="1"/>
    <col min="3596" max="3596" width="13" style="316" customWidth="1"/>
    <col min="3597" max="3598" width="9" style="316"/>
    <col min="3599" max="3599" width="9" style="316" customWidth="1"/>
    <col min="3600" max="3840" width="9" style="316"/>
    <col min="3841" max="3841" width="9.125" style="316" customWidth="1"/>
    <col min="3842" max="3842" width="2.375" style="316" customWidth="1"/>
    <col min="3843" max="3843" width="18" style="316" customWidth="1"/>
    <col min="3844" max="3844" width="13.625" style="316" customWidth="1"/>
    <col min="3845" max="3845" width="13.5" style="316" customWidth="1"/>
    <col min="3846" max="3847" width="13.625" style="316" customWidth="1"/>
    <col min="3848" max="3849" width="13.5" style="316" customWidth="1"/>
    <col min="3850" max="3850" width="13.625" style="316" customWidth="1"/>
    <col min="3851" max="3851" width="13.5" style="316" customWidth="1"/>
    <col min="3852" max="3852" width="13" style="316" customWidth="1"/>
    <col min="3853" max="3854" width="9" style="316"/>
    <col min="3855" max="3855" width="9" style="316" customWidth="1"/>
    <col min="3856" max="4096" width="9" style="316"/>
    <col min="4097" max="4097" width="9.125" style="316" customWidth="1"/>
    <col min="4098" max="4098" width="2.375" style="316" customWidth="1"/>
    <col min="4099" max="4099" width="18" style="316" customWidth="1"/>
    <col min="4100" max="4100" width="13.625" style="316" customWidth="1"/>
    <col min="4101" max="4101" width="13.5" style="316" customWidth="1"/>
    <col min="4102" max="4103" width="13.625" style="316" customWidth="1"/>
    <col min="4104" max="4105" width="13.5" style="316" customWidth="1"/>
    <col min="4106" max="4106" width="13.625" style="316" customWidth="1"/>
    <col min="4107" max="4107" width="13.5" style="316" customWidth="1"/>
    <col min="4108" max="4108" width="13" style="316" customWidth="1"/>
    <col min="4109" max="4110" width="9" style="316"/>
    <col min="4111" max="4111" width="9" style="316" customWidth="1"/>
    <col min="4112" max="4352" width="9" style="316"/>
    <col min="4353" max="4353" width="9.125" style="316" customWidth="1"/>
    <col min="4354" max="4354" width="2.375" style="316" customWidth="1"/>
    <col min="4355" max="4355" width="18" style="316" customWidth="1"/>
    <col min="4356" max="4356" width="13.625" style="316" customWidth="1"/>
    <col min="4357" max="4357" width="13.5" style="316" customWidth="1"/>
    <col min="4358" max="4359" width="13.625" style="316" customWidth="1"/>
    <col min="4360" max="4361" width="13.5" style="316" customWidth="1"/>
    <col min="4362" max="4362" width="13.625" style="316" customWidth="1"/>
    <col min="4363" max="4363" width="13.5" style="316" customWidth="1"/>
    <col min="4364" max="4364" width="13" style="316" customWidth="1"/>
    <col min="4365" max="4366" width="9" style="316"/>
    <col min="4367" max="4367" width="9" style="316" customWidth="1"/>
    <col min="4368" max="4608" width="9" style="316"/>
    <col min="4609" max="4609" width="9.125" style="316" customWidth="1"/>
    <col min="4610" max="4610" width="2.375" style="316" customWidth="1"/>
    <col min="4611" max="4611" width="18" style="316" customWidth="1"/>
    <col min="4612" max="4612" width="13.625" style="316" customWidth="1"/>
    <col min="4613" max="4613" width="13.5" style="316" customWidth="1"/>
    <col min="4614" max="4615" width="13.625" style="316" customWidth="1"/>
    <col min="4616" max="4617" width="13.5" style="316" customWidth="1"/>
    <col min="4618" max="4618" width="13.625" style="316" customWidth="1"/>
    <col min="4619" max="4619" width="13.5" style="316" customWidth="1"/>
    <col min="4620" max="4620" width="13" style="316" customWidth="1"/>
    <col min="4621" max="4622" width="9" style="316"/>
    <col min="4623" max="4623" width="9" style="316" customWidth="1"/>
    <col min="4624" max="4864" width="9" style="316"/>
    <col min="4865" max="4865" width="9.125" style="316" customWidth="1"/>
    <col min="4866" max="4866" width="2.375" style="316" customWidth="1"/>
    <col min="4867" max="4867" width="18" style="316" customWidth="1"/>
    <col min="4868" max="4868" width="13.625" style="316" customWidth="1"/>
    <col min="4869" max="4869" width="13.5" style="316" customWidth="1"/>
    <col min="4870" max="4871" width="13.625" style="316" customWidth="1"/>
    <col min="4872" max="4873" width="13.5" style="316" customWidth="1"/>
    <col min="4874" max="4874" width="13.625" style="316" customWidth="1"/>
    <col min="4875" max="4875" width="13.5" style="316" customWidth="1"/>
    <col min="4876" max="4876" width="13" style="316" customWidth="1"/>
    <col min="4877" max="4878" width="9" style="316"/>
    <col min="4879" max="4879" width="9" style="316" customWidth="1"/>
    <col min="4880" max="5120" width="9" style="316"/>
    <col min="5121" max="5121" width="9.125" style="316" customWidth="1"/>
    <col min="5122" max="5122" width="2.375" style="316" customWidth="1"/>
    <col min="5123" max="5123" width="18" style="316" customWidth="1"/>
    <col min="5124" max="5124" width="13.625" style="316" customWidth="1"/>
    <col min="5125" max="5125" width="13.5" style="316" customWidth="1"/>
    <col min="5126" max="5127" width="13.625" style="316" customWidth="1"/>
    <col min="5128" max="5129" width="13.5" style="316" customWidth="1"/>
    <col min="5130" max="5130" width="13.625" style="316" customWidth="1"/>
    <col min="5131" max="5131" width="13.5" style="316" customWidth="1"/>
    <col min="5132" max="5132" width="13" style="316" customWidth="1"/>
    <col min="5133" max="5134" width="9" style="316"/>
    <col min="5135" max="5135" width="9" style="316" customWidth="1"/>
    <col min="5136" max="5376" width="9" style="316"/>
    <col min="5377" max="5377" width="9.125" style="316" customWidth="1"/>
    <col min="5378" max="5378" width="2.375" style="316" customWidth="1"/>
    <col min="5379" max="5379" width="18" style="316" customWidth="1"/>
    <col min="5380" max="5380" width="13.625" style="316" customWidth="1"/>
    <col min="5381" max="5381" width="13.5" style="316" customWidth="1"/>
    <col min="5382" max="5383" width="13.625" style="316" customWidth="1"/>
    <col min="5384" max="5385" width="13.5" style="316" customWidth="1"/>
    <col min="5386" max="5386" width="13.625" style="316" customWidth="1"/>
    <col min="5387" max="5387" width="13.5" style="316" customWidth="1"/>
    <col min="5388" max="5388" width="13" style="316" customWidth="1"/>
    <col min="5389" max="5390" width="9" style="316"/>
    <col min="5391" max="5391" width="9" style="316" customWidth="1"/>
    <col min="5392" max="5632" width="9" style="316"/>
    <col min="5633" max="5633" width="9.125" style="316" customWidth="1"/>
    <col min="5634" max="5634" width="2.375" style="316" customWidth="1"/>
    <col min="5635" max="5635" width="18" style="316" customWidth="1"/>
    <col min="5636" max="5636" width="13.625" style="316" customWidth="1"/>
    <col min="5637" max="5637" width="13.5" style="316" customWidth="1"/>
    <col min="5638" max="5639" width="13.625" style="316" customWidth="1"/>
    <col min="5640" max="5641" width="13.5" style="316" customWidth="1"/>
    <col min="5642" max="5642" width="13.625" style="316" customWidth="1"/>
    <col min="5643" max="5643" width="13.5" style="316" customWidth="1"/>
    <col min="5644" max="5644" width="13" style="316" customWidth="1"/>
    <col min="5645" max="5646" width="9" style="316"/>
    <col min="5647" max="5647" width="9" style="316" customWidth="1"/>
    <col min="5648" max="5888" width="9" style="316"/>
    <col min="5889" max="5889" width="9.125" style="316" customWidth="1"/>
    <col min="5890" max="5890" width="2.375" style="316" customWidth="1"/>
    <col min="5891" max="5891" width="18" style="316" customWidth="1"/>
    <col min="5892" max="5892" width="13.625" style="316" customWidth="1"/>
    <col min="5893" max="5893" width="13.5" style="316" customWidth="1"/>
    <col min="5894" max="5895" width="13.625" style="316" customWidth="1"/>
    <col min="5896" max="5897" width="13.5" style="316" customWidth="1"/>
    <col min="5898" max="5898" width="13.625" style="316" customWidth="1"/>
    <col min="5899" max="5899" width="13.5" style="316" customWidth="1"/>
    <col min="5900" max="5900" width="13" style="316" customWidth="1"/>
    <col min="5901" max="5902" width="9" style="316"/>
    <col min="5903" max="5903" width="9" style="316" customWidth="1"/>
    <col min="5904" max="6144" width="9" style="316"/>
    <col min="6145" max="6145" width="9.125" style="316" customWidth="1"/>
    <col min="6146" max="6146" width="2.375" style="316" customWidth="1"/>
    <col min="6147" max="6147" width="18" style="316" customWidth="1"/>
    <col min="6148" max="6148" width="13.625" style="316" customWidth="1"/>
    <col min="6149" max="6149" width="13.5" style="316" customWidth="1"/>
    <col min="6150" max="6151" width="13.625" style="316" customWidth="1"/>
    <col min="6152" max="6153" width="13.5" style="316" customWidth="1"/>
    <col min="6154" max="6154" width="13.625" style="316" customWidth="1"/>
    <col min="6155" max="6155" width="13.5" style="316" customWidth="1"/>
    <col min="6156" max="6156" width="13" style="316" customWidth="1"/>
    <col min="6157" max="6158" width="9" style="316"/>
    <col min="6159" max="6159" width="9" style="316" customWidth="1"/>
    <col min="6160" max="6400" width="9" style="316"/>
    <col min="6401" max="6401" width="9.125" style="316" customWidth="1"/>
    <col min="6402" max="6402" width="2.375" style="316" customWidth="1"/>
    <col min="6403" max="6403" width="18" style="316" customWidth="1"/>
    <col min="6404" max="6404" width="13.625" style="316" customWidth="1"/>
    <col min="6405" max="6405" width="13.5" style="316" customWidth="1"/>
    <col min="6406" max="6407" width="13.625" style="316" customWidth="1"/>
    <col min="6408" max="6409" width="13.5" style="316" customWidth="1"/>
    <col min="6410" max="6410" width="13.625" style="316" customWidth="1"/>
    <col min="6411" max="6411" width="13.5" style="316" customWidth="1"/>
    <col min="6412" max="6412" width="13" style="316" customWidth="1"/>
    <col min="6413" max="6414" width="9" style="316"/>
    <col min="6415" max="6415" width="9" style="316" customWidth="1"/>
    <col min="6416" max="6656" width="9" style="316"/>
    <col min="6657" max="6657" width="9.125" style="316" customWidth="1"/>
    <col min="6658" max="6658" width="2.375" style="316" customWidth="1"/>
    <col min="6659" max="6659" width="18" style="316" customWidth="1"/>
    <col min="6660" max="6660" width="13.625" style="316" customWidth="1"/>
    <col min="6661" max="6661" width="13.5" style="316" customWidth="1"/>
    <col min="6662" max="6663" width="13.625" style="316" customWidth="1"/>
    <col min="6664" max="6665" width="13.5" style="316" customWidth="1"/>
    <col min="6666" max="6666" width="13.625" style="316" customWidth="1"/>
    <col min="6667" max="6667" width="13.5" style="316" customWidth="1"/>
    <col min="6668" max="6668" width="13" style="316" customWidth="1"/>
    <col min="6669" max="6670" width="9" style="316"/>
    <col min="6671" max="6671" width="9" style="316" customWidth="1"/>
    <col min="6672" max="6912" width="9" style="316"/>
    <col min="6913" max="6913" width="9.125" style="316" customWidth="1"/>
    <col min="6914" max="6914" width="2.375" style="316" customWidth="1"/>
    <col min="6915" max="6915" width="18" style="316" customWidth="1"/>
    <col min="6916" max="6916" width="13.625" style="316" customWidth="1"/>
    <col min="6917" max="6917" width="13.5" style="316" customWidth="1"/>
    <col min="6918" max="6919" width="13.625" style="316" customWidth="1"/>
    <col min="6920" max="6921" width="13.5" style="316" customWidth="1"/>
    <col min="6922" max="6922" width="13.625" style="316" customWidth="1"/>
    <col min="6923" max="6923" width="13.5" style="316" customWidth="1"/>
    <col min="6924" max="6924" width="13" style="316" customWidth="1"/>
    <col min="6925" max="6926" width="9" style="316"/>
    <col min="6927" max="6927" width="9" style="316" customWidth="1"/>
    <col min="6928" max="7168" width="9" style="316"/>
    <col min="7169" max="7169" width="9.125" style="316" customWidth="1"/>
    <col min="7170" max="7170" width="2.375" style="316" customWidth="1"/>
    <col min="7171" max="7171" width="18" style="316" customWidth="1"/>
    <col min="7172" max="7172" width="13.625" style="316" customWidth="1"/>
    <col min="7173" max="7173" width="13.5" style="316" customWidth="1"/>
    <col min="7174" max="7175" width="13.625" style="316" customWidth="1"/>
    <col min="7176" max="7177" width="13.5" style="316" customWidth="1"/>
    <col min="7178" max="7178" width="13.625" style="316" customWidth="1"/>
    <col min="7179" max="7179" width="13.5" style="316" customWidth="1"/>
    <col min="7180" max="7180" width="13" style="316" customWidth="1"/>
    <col min="7181" max="7182" width="9" style="316"/>
    <col min="7183" max="7183" width="9" style="316" customWidth="1"/>
    <col min="7184" max="7424" width="9" style="316"/>
    <col min="7425" max="7425" width="9.125" style="316" customWidth="1"/>
    <col min="7426" max="7426" width="2.375" style="316" customWidth="1"/>
    <col min="7427" max="7427" width="18" style="316" customWidth="1"/>
    <col min="7428" max="7428" width="13.625" style="316" customWidth="1"/>
    <col min="7429" max="7429" width="13.5" style="316" customWidth="1"/>
    <col min="7430" max="7431" width="13.625" style="316" customWidth="1"/>
    <col min="7432" max="7433" width="13.5" style="316" customWidth="1"/>
    <col min="7434" max="7434" width="13.625" style="316" customWidth="1"/>
    <col min="7435" max="7435" width="13.5" style="316" customWidth="1"/>
    <col min="7436" max="7436" width="13" style="316" customWidth="1"/>
    <col min="7437" max="7438" width="9" style="316"/>
    <col min="7439" max="7439" width="9" style="316" customWidth="1"/>
    <col min="7440" max="7680" width="9" style="316"/>
    <col min="7681" max="7681" width="9.125" style="316" customWidth="1"/>
    <col min="7682" max="7682" width="2.375" style="316" customWidth="1"/>
    <col min="7683" max="7683" width="18" style="316" customWidth="1"/>
    <col min="7684" max="7684" width="13.625" style="316" customWidth="1"/>
    <col min="7685" max="7685" width="13.5" style="316" customWidth="1"/>
    <col min="7686" max="7687" width="13.625" style="316" customWidth="1"/>
    <col min="7688" max="7689" width="13.5" style="316" customWidth="1"/>
    <col min="7690" max="7690" width="13.625" style="316" customWidth="1"/>
    <col min="7691" max="7691" width="13.5" style="316" customWidth="1"/>
    <col min="7692" max="7692" width="13" style="316" customWidth="1"/>
    <col min="7693" max="7694" width="9" style="316"/>
    <col min="7695" max="7695" width="9" style="316" customWidth="1"/>
    <col min="7696" max="7936" width="9" style="316"/>
    <col min="7937" max="7937" width="9.125" style="316" customWidth="1"/>
    <col min="7938" max="7938" width="2.375" style="316" customWidth="1"/>
    <col min="7939" max="7939" width="18" style="316" customWidth="1"/>
    <col min="7940" max="7940" width="13.625" style="316" customWidth="1"/>
    <col min="7941" max="7941" width="13.5" style="316" customWidth="1"/>
    <col min="7942" max="7943" width="13.625" style="316" customWidth="1"/>
    <col min="7944" max="7945" width="13.5" style="316" customWidth="1"/>
    <col min="7946" max="7946" width="13.625" style="316" customWidth="1"/>
    <col min="7947" max="7947" width="13.5" style="316" customWidth="1"/>
    <col min="7948" max="7948" width="13" style="316" customWidth="1"/>
    <col min="7949" max="7950" width="9" style="316"/>
    <col min="7951" max="7951" width="9" style="316" customWidth="1"/>
    <col min="7952" max="8192" width="9" style="316"/>
    <col min="8193" max="8193" width="9.125" style="316" customWidth="1"/>
    <col min="8194" max="8194" width="2.375" style="316" customWidth="1"/>
    <col min="8195" max="8195" width="18" style="316" customWidth="1"/>
    <col min="8196" max="8196" width="13.625" style="316" customWidth="1"/>
    <col min="8197" max="8197" width="13.5" style="316" customWidth="1"/>
    <col min="8198" max="8199" width="13.625" style="316" customWidth="1"/>
    <col min="8200" max="8201" width="13.5" style="316" customWidth="1"/>
    <col min="8202" max="8202" width="13.625" style="316" customWidth="1"/>
    <col min="8203" max="8203" width="13.5" style="316" customWidth="1"/>
    <col min="8204" max="8204" width="13" style="316" customWidth="1"/>
    <col min="8205" max="8206" width="9" style="316"/>
    <col min="8207" max="8207" width="9" style="316" customWidth="1"/>
    <col min="8208" max="8448" width="9" style="316"/>
    <col min="8449" max="8449" width="9.125" style="316" customWidth="1"/>
    <col min="8450" max="8450" width="2.375" style="316" customWidth="1"/>
    <col min="8451" max="8451" width="18" style="316" customWidth="1"/>
    <col min="8452" max="8452" width="13.625" style="316" customWidth="1"/>
    <col min="8453" max="8453" width="13.5" style="316" customWidth="1"/>
    <col min="8454" max="8455" width="13.625" style="316" customWidth="1"/>
    <col min="8456" max="8457" width="13.5" style="316" customWidth="1"/>
    <col min="8458" max="8458" width="13.625" style="316" customWidth="1"/>
    <col min="8459" max="8459" width="13.5" style="316" customWidth="1"/>
    <col min="8460" max="8460" width="13" style="316" customWidth="1"/>
    <col min="8461" max="8462" width="9" style="316"/>
    <col min="8463" max="8463" width="9" style="316" customWidth="1"/>
    <col min="8464" max="8704" width="9" style="316"/>
    <col min="8705" max="8705" width="9.125" style="316" customWidth="1"/>
    <col min="8706" max="8706" width="2.375" style="316" customWidth="1"/>
    <col min="8707" max="8707" width="18" style="316" customWidth="1"/>
    <col min="8708" max="8708" width="13.625" style="316" customWidth="1"/>
    <col min="8709" max="8709" width="13.5" style="316" customWidth="1"/>
    <col min="8710" max="8711" width="13.625" style="316" customWidth="1"/>
    <col min="8712" max="8713" width="13.5" style="316" customWidth="1"/>
    <col min="8714" max="8714" width="13.625" style="316" customWidth="1"/>
    <col min="8715" max="8715" width="13.5" style="316" customWidth="1"/>
    <col min="8716" max="8716" width="13" style="316" customWidth="1"/>
    <col min="8717" max="8718" width="9" style="316"/>
    <col min="8719" max="8719" width="9" style="316" customWidth="1"/>
    <col min="8720" max="8960" width="9" style="316"/>
    <col min="8961" max="8961" width="9.125" style="316" customWidth="1"/>
    <col min="8962" max="8962" width="2.375" style="316" customWidth="1"/>
    <col min="8963" max="8963" width="18" style="316" customWidth="1"/>
    <col min="8964" max="8964" width="13.625" style="316" customWidth="1"/>
    <col min="8965" max="8965" width="13.5" style="316" customWidth="1"/>
    <col min="8966" max="8967" width="13.625" style="316" customWidth="1"/>
    <col min="8968" max="8969" width="13.5" style="316" customWidth="1"/>
    <col min="8970" max="8970" width="13.625" style="316" customWidth="1"/>
    <col min="8971" max="8971" width="13.5" style="316" customWidth="1"/>
    <col min="8972" max="8972" width="13" style="316" customWidth="1"/>
    <col min="8973" max="8974" width="9" style="316"/>
    <col min="8975" max="8975" width="9" style="316" customWidth="1"/>
    <col min="8976" max="9216" width="9" style="316"/>
    <col min="9217" max="9217" width="9.125" style="316" customWidth="1"/>
    <col min="9218" max="9218" width="2.375" style="316" customWidth="1"/>
    <col min="9219" max="9219" width="18" style="316" customWidth="1"/>
    <col min="9220" max="9220" width="13.625" style="316" customWidth="1"/>
    <col min="9221" max="9221" width="13.5" style="316" customWidth="1"/>
    <col min="9222" max="9223" width="13.625" style="316" customWidth="1"/>
    <col min="9224" max="9225" width="13.5" style="316" customWidth="1"/>
    <col min="9226" max="9226" width="13.625" style="316" customWidth="1"/>
    <col min="9227" max="9227" width="13.5" style="316" customWidth="1"/>
    <col min="9228" max="9228" width="13" style="316" customWidth="1"/>
    <col min="9229" max="9230" width="9" style="316"/>
    <col min="9231" max="9231" width="9" style="316" customWidth="1"/>
    <col min="9232" max="9472" width="9" style="316"/>
    <col min="9473" max="9473" width="9.125" style="316" customWidth="1"/>
    <col min="9474" max="9474" width="2.375" style="316" customWidth="1"/>
    <col min="9475" max="9475" width="18" style="316" customWidth="1"/>
    <col min="9476" max="9476" width="13.625" style="316" customWidth="1"/>
    <col min="9477" max="9477" width="13.5" style="316" customWidth="1"/>
    <col min="9478" max="9479" width="13.625" style="316" customWidth="1"/>
    <col min="9480" max="9481" width="13.5" style="316" customWidth="1"/>
    <col min="9482" max="9482" width="13.625" style="316" customWidth="1"/>
    <col min="9483" max="9483" width="13.5" style="316" customWidth="1"/>
    <col min="9484" max="9484" width="13" style="316" customWidth="1"/>
    <col min="9485" max="9486" width="9" style="316"/>
    <col min="9487" max="9487" width="9" style="316" customWidth="1"/>
    <col min="9488" max="9728" width="9" style="316"/>
    <col min="9729" max="9729" width="9.125" style="316" customWidth="1"/>
    <col min="9730" max="9730" width="2.375" style="316" customWidth="1"/>
    <col min="9731" max="9731" width="18" style="316" customWidth="1"/>
    <col min="9732" max="9732" width="13.625" style="316" customWidth="1"/>
    <col min="9733" max="9733" width="13.5" style="316" customWidth="1"/>
    <col min="9734" max="9735" width="13.625" style="316" customWidth="1"/>
    <col min="9736" max="9737" width="13.5" style="316" customWidth="1"/>
    <col min="9738" max="9738" width="13.625" style="316" customWidth="1"/>
    <col min="9739" max="9739" width="13.5" style="316" customWidth="1"/>
    <col min="9740" max="9740" width="13" style="316" customWidth="1"/>
    <col min="9741" max="9742" width="9" style="316"/>
    <col min="9743" max="9743" width="9" style="316" customWidth="1"/>
    <col min="9744" max="9984" width="9" style="316"/>
    <col min="9985" max="9985" width="9.125" style="316" customWidth="1"/>
    <col min="9986" max="9986" width="2.375" style="316" customWidth="1"/>
    <col min="9987" max="9987" width="18" style="316" customWidth="1"/>
    <col min="9988" max="9988" width="13.625" style="316" customWidth="1"/>
    <col min="9989" max="9989" width="13.5" style="316" customWidth="1"/>
    <col min="9990" max="9991" width="13.625" style="316" customWidth="1"/>
    <col min="9992" max="9993" width="13.5" style="316" customWidth="1"/>
    <col min="9994" max="9994" width="13.625" style="316" customWidth="1"/>
    <col min="9995" max="9995" width="13.5" style="316" customWidth="1"/>
    <col min="9996" max="9996" width="13" style="316" customWidth="1"/>
    <col min="9997" max="9998" width="9" style="316"/>
    <col min="9999" max="9999" width="9" style="316" customWidth="1"/>
    <col min="10000" max="10240" width="9" style="316"/>
    <col min="10241" max="10241" width="9.125" style="316" customWidth="1"/>
    <col min="10242" max="10242" width="2.375" style="316" customWidth="1"/>
    <col min="10243" max="10243" width="18" style="316" customWidth="1"/>
    <col min="10244" max="10244" width="13.625" style="316" customWidth="1"/>
    <col min="10245" max="10245" width="13.5" style="316" customWidth="1"/>
    <col min="10246" max="10247" width="13.625" style="316" customWidth="1"/>
    <col min="10248" max="10249" width="13.5" style="316" customWidth="1"/>
    <col min="10250" max="10250" width="13.625" style="316" customWidth="1"/>
    <col min="10251" max="10251" width="13.5" style="316" customWidth="1"/>
    <col min="10252" max="10252" width="13" style="316" customWidth="1"/>
    <col min="10253" max="10254" width="9" style="316"/>
    <col min="10255" max="10255" width="9" style="316" customWidth="1"/>
    <col min="10256" max="10496" width="9" style="316"/>
    <col min="10497" max="10497" width="9.125" style="316" customWidth="1"/>
    <col min="10498" max="10498" width="2.375" style="316" customWidth="1"/>
    <col min="10499" max="10499" width="18" style="316" customWidth="1"/>
    <col min="10500" max="10500" width="13.625" style="316" customWidth="1"/>
    <col min="10501" max="10501" width="13.5" style="316" customWidth="1"/>
    <col min="10502" max="10503" width="13.625" style="316" customWidth="1"/>
    <col min="10504" max="10505" width="13.5" style="316" customWidth="1"/>
    <col min="10506" max="10506" width="13.625" style="316" customWidth="1"/>
    <col min="10507" max="10507" width="13.5" style="316" customWidth="1"/>
    <col min="10508" max="10508" width="13" style="316" customWidth="1"/>
    <col min="10509" max="10510" width="9" style="316"/>
    <col min="10511" max="10511" width="9" style="316" customWidth="1"/>
    <col min="10512" max="10752" width="9" style="316"/>
    <col min="10753" max="10753" width="9.125" style="316" customWidth="1"/>
    <col min="10754" max="10754" width="2.375" style="316" customWidth="1"/>
    <col min="10755" max="10755" width="18" style="316" customWidth="1"/>
    <col min="10756" max="10756" width="13.625" style="316" customWidth="1"/>
    <col min="10757" max="10757" width="13.5" style="316" customWidth="1"/>
    <col min="10758" max="10759" width="13.625" style="316" customWidth="1"/>
    <col min="10760" max="10761" width="13.5" style="316" customWidth="1"/>
    <col min="10762" max="10762" width="13.625" style="316" customWidth="1"/>
    <col min="10763" max="10763" width="13.5" style="316" customWidth="1"/>
    <col min="10764" max="10764" width="13" style="316" customWidth="1"/>
    <col min="10765" max="10766" width="9" style="316"/>
    <col min="10767" max="10767" width="9" style="316" customWidth="1"/>
    <col min="10768" max="11008" width="9" style="316"/>
    <col min="11009" max="11009" width="9.125" style="316" customWidth="1"/>
    <col min="11010" max="11010" width="2.375" style="316" customWidth="1"/>
    <col min="11011" max="11011" width="18" style="316" customWidth="1"/>
    <col min="11012" max="11012" width="13.625" style="316" customWidth="1"/>
    <col min="11013" max="11013" width="13.5" style="316" customWidth="1"/>
    <col min="11014" max="11015" width="13.625" style="316" customWidth="1"/>
    <col min="11016" max="11017" width="13.5" style="316" customWidth="1"/>
    <col min="11018" max="11018" width="13.625" style="316" customWidth="1"/>
    <col min="11019" max="11019" width="13.5" style="316" customWidth="1"/>
    <col min="11020" max="11020" width="13" style="316" customWidth="1"/>
    <col min="11021" max="11022" width="9" style="316"/>
    <col min="11023" max="11023" width="9" style="316" customWidth="1"/>
    <col min="11024" max="11264" width="9" style="316"/>
    <col min="11265" max="11265" width="9.125" style="316" customWidth="1"/>
    <col min="11266" max="11266" width="2.375" style="316" customWidth="1"/>
    <col min="11267" max="11267" width="18" style="316" customWidth="1"/>
    <col min="11268" max="11268" width="13.625" style="316" customWidth="1"/>
    <col min="11269" max="11269" width="13.5" style="316" customWidth="1"/>
    <col min="11270" max="11271" width="13.625" style="316" customWidth="1"/>
    <col min="11272" max="11273" width="13.5" style="316" customWidth="1"/>
    <col min="11274" max="11274" width="13.625" style="316" customWidth="1"/>
    <col min="11275" max="11275" width="13.5" style="316" customWidth="1"/>
    <col min="11276" max="11276" width="13" style="316" customWidth="1"/>
    <col min="11277" max="11278" width="9" style="316"/>
    <col min="11279" max="11279" width="9" style="316" customWidth="1"/>
    <col min="11280" max="11520" width="9" style="316"/>
    <col min="11521" max="11521" width="9.125" style="316" customWidth="1"/>
    <col min="11522" max="11522" width="2.375" style="316" customWidth="1"/>
    <col min="11523" max="11523" width="18" style="316" customWidth="1"/>
    <col min="11524" max="11524" width="13.625" style="316" customWidth="1"/>
    <col min="11525" max="11525" width="13.5" style="316" customWidth="1"/>
    <col min="11526" max="11527" width="13.625" style="316" customWidth="1"/>
    <col min="11528" max="11529" width="13.5" style="316" customWidth="1"/>
    <col min="11530" max="11530" width="13.625" style="316" customWidth="1"/>
    <col min="11531" max="11531" width="13.5" style="316" customWidth="1"/>
    <col min="11532" max="11532" width="13" style="316" customWidth="1"/>
    <col min="11533" max="11534" width="9" style="316"/>
    <col min="11535" max="11535" width="9" style="316" customWidth="1"/>
    <col min="11536" max="11776" width="9" style="316"/>
    <col min="11777" max="11777" width="9.125" style="316" customWidth="1"/>
    <col min="11778" max="11778" width="2.375" style="316" customWidth="1"/>
    <col min="11779" max="11779" width="18" style="316" customWidth="1"/>
    <col min="11780" max="11780" width="13.625" style="316" customWidth="1"/>
    <col min="11781" max="11781" width="13.5" style="316" customWidth="1"/>
    <col min="11782" max="11783" width="13.625" style="316" customWidth="1"/>
    <col min="11784" max="11785" width="13.5" style="316" customWidth="1"/>
    <col min="11786" max="11786" width="13.625" style="316" customWidth="1"/>
    <col min="11787" max="11787" width="13.5" style="316" customWidth="1"/>
    <col min="11788" max="11788" width="13" style="316" customWidth="1"/>
    <col min="11789" max="11790" width="9" style="316"/>
    <col min="11791" max="11791" width="9" style="316" customWidth="1"/>
    <col min="11792" max="12032" width="9" style="316"/>
    <col min="12033" max="12033" width="9.125" style="316" customWidth="1"/>
    <col min="12034" max="12034" width="2.375" style="316" customWidth="1"/>
    <col min="12035" max="12035" width="18" style="316" customWidth="1"/>
    <col min="12036" max="12036" width="13.625" style="316" customWidth="1"/>
    <col min="12037" max="12037" width="13.5" style="316" customWidth="1"/>
    <col min="12038" max="12039" width="13.625" style="316" customWidth="1"/>
    <col min="12040" max="12041" width="13.5" style="316" customWidth="1"/>
    <col min="12042" max="12042" width="13.625" style="316" customWidth="1"/>
    <col min="12043" max="12043" width="13.5" style="316" customWidth="1"/>
    <col min="12044" max="12044" width="13" style="316" customWidth="1"/>
    <col min="12045" max="12046" width="9" style="316"/>
    <col min="12047" max="12047" width="9" style="316" customWidth="1"/>
    <col min="12048" max="12288" width="9" style="316"/>
    <col min="12289" max="12289" width="9.125" style="316" customWidth="1"/>
    <col min="12290" max="12290" width="2.375" style="316" customWidth="1"/>
    <col min="12291" max="12291" width="18" style="316" customWidth="1"/>
    <col min="12292" max="12292" width="13.625" style="316" customWidth="1"/>
    <col min="12293" max="12293" width="13.5" style="316" customWidth="1"/>
    <col min="12294" max="12295" width="13.625" style="316" customWidth="1"/>
    <col min="12296" max="12297" width="13.5" style="316" customWidth="1"/>
    <col min="12298" max="12298" width="13.625" style="316" customWidth="1"/>
    <col min="12299" max="12299" width="13.5" style="316" customWidth="1"/>
    <col min="12300" max="12300" width="13" style="316" customWidth="1"/>
    <col min="12301" max="12302" width="9" style="316"/>
    <col min="12303" max="12303" width="9" style="316" customWidth="1"/>
    <col min="12304" max="12544" width="9" style="316"/>
    <col min="12545" max="12545" width="9.125" style="316" customWidth="1"/>
    <col min="12546" max="12546" width="2.375" style="316" customWidth="1"/>
    <col min="12547" max="12547" width="18" style="316" customWidth="1"/>
    <col min="12548" max="12548" width="13.625" style="316" customWidth="1"/>
    <col min="12549" max="12549" width="13.5" style="316" customWidth="1"/>
    <col min="12550" max="12551" width="13.625" style="316" customWidth="1"/>
    <col min="12552" max="12553" width="13.5" style="316" customWidth="1"/>
    <col min="12554" max="12554" width="13.625" style="316" customWidth="1"/>
    <col min="12555" max="12555" width="13.5" style="316" customWidth="1"/>
    <col min="12556" max="12556" width="13" style="316" customWidth="1"/>
    <col min="12557" max="12558" width="9" style="316"/>
    <col min="12559" max="12559" width="9" style="316" customWidth="1"/>
    <col min="12560" max="12800" width="9" style="316"/>
    <col min="12801" max="12801" width="9.125" style="316" customWidth="1"/>
    <col min="12802" max="12802" width="2.375" style="316" customWidth="1"/>
    <col min="12803" max="12803" width="18" style="316" customWidth="1"/>
    <col min="12804" max="12804" width="13.625" style="316" customWidth="1"/>
    <col min="12805" max="12805" width="13.5" style="316" customWidth="1"/>
    <col min="12806" max="12807" width="13.625" style="316" customWidth="1"/>
    <col min="12808" max="12809" width="13.5" style="316" customWidth="1"/>
    <col min="12810" max="12810" width="13.625" style="316" customWidth="1"/>
    <col min="12811" max="12811" width="13.5" style="316" customWidth="1"/>
    <col min="12812" max="12812" width="13" style="316" customWidth="1"/>
    <col min="12813" max="12814" width="9" style="316"/>
    <col min="12815" max="12815" width="9" style="316" customWidth="1"/>
    <col min="12816" max="13056" width="9" style="316"/>
    <col min="13057" max="13057" width="9.125" style="316" customWidth="1"/>
    <col min="13058" max="13058" width="2.375" style="316" customWidth="1"/>
    <col min="13059" max="13059" width="18" style="316" customWidth="1"/>
    <col min="13060" max="13060" width="13.625" style="316" customWidth="1"/>
    <col min="13061" max="13061" width="13.5" style="316" customWidth="1"/>
    <col min="13062" max="13063" width="13.625" style="316" customWidth="1"/>
    <col min="13064" max="13065" width="13.5" style="316" customWidth="1"/>
    <col min="13066" max="13066" width="13.625" style="316" customWidth="1"/>
    <col min="13067" max="13067" width="13.5" style="316" customWidth="1"/>
    <col min="13068" max="13068" width="13" style="316" customWidth="1"/>
    <col min="13069" max="13070" width="9" style="316"/>
    <col min="13071" max="13071" width="9" style="316" customWidth="1"/>
    <col min="13072" max="13312" width="9" style="316"/>
    <col min="13313" max="13313" width="9.125" style="316" customWidth="1"/>
    <col min="13314" max="13314" width="2.375" style="316" customWidth="1"/>
    <col min="13315" max="13315" width="18" style="316" customWidth="1"/>
    <col min="13316" max="13316" width="13.625" style="316" customWidth="1"/>
    <col min="13317" max="13317" width="13.5" style="316" customWidth="1"/>
    <col min="13318" max="13319" width="13.625" style="316" customWidth="1"/>
    <col min="13320" max="13321" width="13.5" style="316" customWidth="1"/>
    <col min="13322" max="13322" width="13.625" style="316" customWidth="1"/>
    <col min="13323" max="13323" width="13.5" style="316" customWidth="1"/>
    <col min="13324" max="13324" width="13" style="316" customWidth="1"/>
    <col min="13325" max="13326" width="9" style="316"/>
    <col min="13327" max="13327" width="9" style="316" customWidth="1"/>
    <col min="13328" max="13568" width="9" style="316"/>
    <col min="13569" max="13569" width="9.125" style="316" customWidth="1"/>
    <col min="13570" max="13570" width="2.375" style="316" customWidth="1"/>
    <col min="13571" max="13571" width="18" style="316" customWidth="1"/>
    <col min="13572" max="13572" width="13.625" style="316" customWidth="1"/>
    <col min="13573" max="13573" width="13.5" style="316" customWidth="1"/>
    <col min="13574" max="13575" width="13.625" style="316" customWidth="1"/>
    <col min="13576" max="13577" width="13.5" style="316" customWidth="1"/>
    <col min="13578" max="13578" width="13.625" style="316" customWidth="1"/>
    <col min="13579" max="13579" width="13.5" style="316" customWidth="1"/>
    <col min="13580" max="13580" width="13" style="316" customWidth="1"/>
    <col min="13581" max="13582" width="9" style="316"/>
    <col min="13583" max="13583" width="9" style="316" customWidth="1"/>
    <col min="13584" max="13824" width="9" style="316"/>
    <col min="13825" max="13825" width="9.125" style="316" customWidth="1"/>
    <col min="13826" max="13826" width="2.375" style="316" customWidth="1"/>
    <col min="13827" max="13827" width="18" style="316" customWidth="1"/>
    <col min="13828" max="13828" width="13.625" style="316" customWidth="1"/>
    <col min="13829" max="13829" width="13.5" style="316" customWidth="1"/>
    <col min="13830" max="13831" width="13.625" style="316" customWidth="1"/>
    <col min="13832" max="13833" width="13.5" style="316" customWidth="1"/>
    <col min="13834" max="13834" width="13.625" style="316" customWidth="1"/>
    <col min="13835" max="13835" width="13.5" style="316" customWidth="1"/>
    <col min="13836" max="13836" width="13" style="316" customWidth="1"/>
    <col min="13837" max="13838" width="9" style="316"/>
    <col min="13839" max="13839" width="9" style="316" customWidth="1"/>
    <col min="13840" max="14080" width="9" style="316"/>
    <col min="14081" max="14081" width="9.125" style="316" customWidth="1"/>
    <col min="14082" max="14082" width="2.375" style="316" customWidth="1"/>
    <col min="14083" max="14083" width="18" style="316" customWidth="1"/>
    <col min="14084" max="14084" width="13.625" style="316" customWidth="1"/>
    <col min="14085" max="14085" width="13.5" style="316" customWidth="1"/>
    <col min="14086" max="14087" width="13.625" style="316" customWidth="1"/>
    <col min="14088" max="14089" width="13.5" style="316" customWidth="1"/>
    <col min="14090" max="14090" width="13.625" style="316" customWidth="1"/>
    <col min="14091" max="14091" width="13.5" style="316" customWidth="1"/>
    <col min="14092" max="14092" width="13" style="316" customWidth="1"/>
    <col min="14093" max="14094" width="9" style="316"/>
    <col min="14095" max="14095" width="9" style="316" customWidth="1"/>
    <col min="14096" max="14336" width="9" style="316"/>
    <col min="14337" max="14337" width="9.125" style="316" customWidth="1"/>
    <col min="14338" max="14338" width="2.375" style="316" customWidth="1"/>
    <col min="14339" max="14339" width="18" style="316" customWidth="1"/>
    <col min="14340" max="14340" width="13.625" style="316" customWidth="1"/>
    <col min="14341" max="14341" width="13.5" style="316" customWidth="1"/>
    <col min="14342" max="14343" width="13.625" style="316" customWidth="1"/>
    <col min="14344" max="14345" width="13.5" style="316" customWidth="1"/>
    <col min="14346" max="14346" width="13.625" style="316" customWidth="1"/>
    <col min="14347" max="14347" width="13.5" style="316" customWidth="1"/>
    <col min="14348" max="14348" width="13" style="316" customWidth="1"/>
    <col min="14349" max="14350" width="9" style="316"/>
    <col min="14351" max="14351" width="9" style="316" customWidth="1"/>
    <col min="14352" max="14592" width="9" style="316"/>
    <col min="14593" max="14593" width="9.125" style="316" customWidth="1"/>
    <col min="14594" max="14594" width="2.375" style="316" customWidth="1"/>
    <col min="14595" max="14595" width="18" style="316" customWidth="1"/>
    <col min="14596" max="14596" width="13.625" style="316" customWidth="1"/>
    <col min="14597" max="14597" width="13.5" style="316" customWidth="1"/>
    <col min="14598" max="14599" width="13.625" style="316" customWidth="1"/>
    <col min="14600" max="14601" width="13.5" style="316" customWidth="1"/>
    <col min="14602" max="14602" width="13.625" style="316" customWidth="1"/>
    <col min="14603" max="14603" width="13.5" style="316" customWidth="1"/>
    <col min="14604" max="14604" width="13" style="316" customWidth="1"/>
    <col min="14605" max="14606" width="9" style="316"/>
    <col min="14607" max="14607" width="9" style="316" customWidth="1"/>
    <col min="14608" max="14848" width="9" style="316"/>
    <col min="14849" max="14849" width="9.125" style="316" customWidth="1"/>
    <col min="14850" max="14850" width="2.375" style="316" customWidth="1"/>
    <col min="14851" max="14851" width="18" style="316" customWidth="1"/>
    <col min="14852" max="14852" width="13.625" style="316" customWidth="1"/>
    <col min="14853" max="14853" width="13.5" style="316" customWidth="1"/>
    <col min="14854" max="14855" width="13.625" style="316" customWidth="1"/>
    <col min="14856" max="14857" width="13.5" style="316" customWidth="1"/>
    <col min="14858" max="14858" width="13.625" style="316" customWidth="1"/>
    <col min="14859" max="14859" width="13.5" style="316" customWidth="1"/>
    <col min="14860" max="14860" width="13" style="316" customWidth="1"/>
    <col min="14861" max="14862" width="9" style="316"/>
    <col min="14863" max="14863" width="9" style="316" customWidth="1"/>
    <col min="14864" max="15104" width="9" style="316"/>
    <col min="15105" max="15105" width="9.125" style="316" customWidth="1"/>
    <col min="15106" max="15106" width="2.375" style="316" customWidth="1"/>
    <col min="15107" max="15107" width="18" style="316" customWidth="1"/>
    <col min="15108" max="15108" width="13.625" style="316" customWidth="1"/>
    <col min="15109" max="15109" width="13.5" style="316" customWidth="1"/>
    <col min="15110" max="15111" width="13.625" style="316" customWidth="1"/>
    <col min="15112" max="15113" width="13.5" style="316" customWidth="1"/>
    <col min="15114" max="15114" width="13.625" style="316" customWidth="1"/>
    <col min="15115" max="15115" width="13.5" style="316" customWidth="1"/>
    <col min="15116" max="15116" width="13" style="316" customWidth="1"/>
    <col min="15117" max="15118" width="9" style="316"/>
    <col min="15119" max="15119" width="9" style="316" customWidth="1"/>
    <col min="15120" max="15360" width="9" style="316"/>
    <col min="15361" max="15361" width="9.125" style="316" customWidth="1"/>
    <col min="15362" max="15362" width="2.375" style="316" customWidth="1"/>
    <col min="15363" max="15363" width="18" style="316" customWidth="1"/>
    <col min="15364" max="15364" width="13.625" style="316" customWidth="1"/>
    <col min="15365" max="15365" width="13.5" style="316" customWidth="1"/>
    <col min="15366" max="15367" width="13.625" style="316" customWidth="1"/>
    <col min="15368" max="15369" width="13.5" style="316" customWidth="1"/>
    <col min="15370" max="15370" width="13.625" style="316" customWidth="1"/>
    <col min="15371" max="15371" width="13.5" style="316" customWidth="1"/>
    <col min="15372" max="15372" width="13" style="316" customWidth="1"/>
    <col min="15373" max="15374" width="9" style="316"/>
    <col min="15375" max="15375" width="9" style="316" customWidth="1"/>
    <col min="15376" max="15616" width="9" style="316"/>
    <col min="15617" max="15617" width="9.125" style="316" customWidth="1"/>
    <col min="15618" max="15618" width="2.375" style="316" customWidth="1"/>
    <col min="15619" max="15619" width="18" style="316" customWidth="1"/>
    <col min="15620" max="15620" width="13.625" style="316" customWidth="1"/>
    <col min="15621" max="15621" width="13.5" style="316" customWidth="1"/>
    <col min="15622" max="15623" width="13.625" style="316" customWidth="1"/>
    <col min="15624" max="15625" width="13.5" style="316" customWidth="1"/>
    <col min="15626" max="15626" width="13.625" style="316" customWidth="1"/>
    <col min="15627" max="15627" width="13.5" style="316" customWidth="1"/>
    <col min="15628" max="15628" width="13" style="316" customWidth="1"/>
    <col min="15629" max="15630" width="9" style="316"/>
    <col min="15631" max="15631" width="9" style="316" customWidth="1"/>
    <col min="15632" max="15872" width="9" style="316"/>
    <col min="15873" max="15873" width="9.125" style="316" customWidth="1"/>
    <col min="15874" max="15874" width="2.375" style="316" customWidth="1"/>
    <col min="15875" max="15875" width="18" style="316" customWidth="1"/>
    <col min="15876" max="15876" width="13.625" style="316" customWidth="1"/>
    <col min="15877" max="15877" width="13.5" style="316" customWidth="1"/>
    <col min="15878" max="15879" width="13.625" style="316" customWidth="1"/>
    <col min="15880" max="15881" width="13.5" style="316" customWidth="1"/>
    <col min="15882" max="15882" width="13.625" style="316" customWidth="1"/>
    <col min="15883" max="15883" width="13.5" style="316" customWidth="1"/>
    <col min="15884" max="15884" width="13" style="316" customWidth="1"/>
    <col min="15885" max="15886" width="9" style="316"/>
    <col min="15887" max="15887" width="9" style="316" customWidth="1"/>
    <col min="15888" max="16128" width="9" style="316"/>
    <col min="16129" max="16129" width="9.125" style="316" customWidth="1"/>
    <col min="16130" max="16130" width="2.375" style="316" customWidth="1"/>
    <col min="16131" max="16131" width="18" style="316" customWidth="1"/>
    <col min="16132" max="16132" width="13.625" style="316" customWidth="1"/>
    <col min="16133" max="16133" width="13.5" style="316" customWidth="1"/>
    <col min="16134" max="16135" width="13.625" style="316" customWidth="1"/>
    <col min="16136" max="16137" width="13.5" style="316" customWidth="1"/>
    <col min="16138" max="16138" width="13.625" style="316" customWidth="1"/>
    <col min="16139" max="16139" width="13.5" style="316" customWidth="1"/>
    <col min="16140" max="16140" width="13" style="316" customWidth="1"/>
    <col min="16141" max="16142" width="9" style="316"/>
    <col min="16143" max="16143" width="9" style="316" customWidth="1"/>
    <col min="16144" max="16384" width="9" style="316"/>
  </cols>
  <sheetData>
    <row r="1" spans="1:12" ht="13.5" customHeight="1">
      <c r="A1" s="1429" t="s">
        <v>512</v>
      </c>
      <c r="B1" s="1429"/>
      <c r="C1" s="1429"/>
      <c r="D1" s="1429"/>
      <c r="E1" s="1429"/>
      <c r="F1" s="1429"/>
      <c r="G1" s="1429"/>
      <c r="H1" s="1429"/>
      <c r="I1" s="1429"/>
      <c r="J1" s="1429"/>
      <c r="K1" s="1429"/>
      <c r="L1" s="1429"/>
    </row>
    <row r="2" spans="1:12" ht="19.5" thickBot="1">
      <c r="A2" s="1430" t="s">
        <v>513</v>
      </c>
      <c r="B2" s="1430"/>
      <c r="C2" s="1430"/>
      <c r="D2" s="1430"/>
      <c r="E2" s="1430"/>
      <c r="F2" s="1430"/>
      <c r="G2" s="1430"/>
      <c r="H2" s="1430"/>
      <c r="I2" s="1430"/>
      <c r="J2" s="1430"/>
      <c r="K2" s="1430"/>
      <c r="L2" s="1430"/>
    </row>
    <row r="3" spans="1:12" ht="30" customHeight="1" thickBot="1">
      <c r="A3" s="1431" t="s">
        <v>514</v>
      </c>
      <c r="B3" s="1432"/>
      <c r="C3" s="1433"/>
      <c r="D3" s="1434"/>
      <c r="E3" s="1435"/>
      <c r="F3" s="1435"/>
      <c r="G3" s="1435"/>
      <c r="H3" s="1435"/>
      <c r="I3" s="1435"/>
      <c r="J3" s="1435"/>
      <c r="K3" s="1435"/>
      <c r="L3" s="1436"/>
    </row>
    <row r="4" spans="1:12" ht="30" customHeight="1">
      <c r="A4" s="1437" t="s">
        <v>515</v>
      </c>
      <c r="B4" s="1438"/>
      <c r="C4" s="1439"/>
      <c r="D4" s="1411"/>
      <c r="E4" s="1412"/>
      <c r="F4" s="1412"/>
      <c r="G4" s="1412"/>
      <c r="H4" s="1412"/>
      <c r="I4" s="1412"/>
      <c r="J4" s="1412"/>
      <c r="K4" s="1412"/>
      <c r="L4" s="1413"/>
    </row>
    <row r="5" spans="1:12" ht="30" customHeight="1">
      <c r="A5" s="1408" t="s">
        <v>516</v>
      </c>
      <c r="B5" s="1409"/>
      <c r="C5" s="1410"/>
      <c r="D5" s="1411"/>
      <c r="E5" s="1412"/>
      <c r="F5" s="1412"/>
      <c r="G5" s="1412"/>
      <c r="H5" s="1412"/>
      <c r="I5" s="1412"/>
      <c r="J5" s="1412"/>
      <c r="K5" s="1412"/>
      <c r="L5" s="1413"/>
    </row>
    <row r="6" spans="1:12" ht="30" customHeight="1">
      <c r="A6" s="1414" t="s">
        <v>517</v>
      </c>
      <c r="B6" s="1415"/>
      <c r="C6" s="317" t="s">
        <v>518</v>
      </c>
      <c r="D6" s="1418"/>
      <c r="E6" s="1419"/>
      <c r="F6" s="1419"/>
      <c r="G6" s="1420"/>
      <c r="H6" s="1421" t="s">
        <v>519</v>
      </c>
      <c r="I6" s="1423"/>
      <c r="J6" s="1424"/>
      <c r="K6" s="1424"/>
      <c r="L6" s="1425"/>
    </row>
    <row r="7" spans="1:12" ht="30" customHeight="1" thickBot="1">
      <c r="A7" s="1416"/>
      <c r="B7" s="1417"/>
      <c r="C7" s="318" t="s">
        <v>520</v>
      </c>
      <c r="D7" s="1426"/>
      <c r="E7" s="1427"/>
      <c r="F7" s="1427"/>
      <c r="G7" s="1428"/>
      <c r="H7" s="1422"/>
      <c r="I7" s="1423"/>
      <c r="J7" s="1424"/>
      <c r="K7" s="1424"/>
      <c r="L7" s="1425"/>
    </row>
    <row r="8" spans="1:12" ht="30" customHeight="1" thickTop="1" thickBot="1">
      <c r="A8" s="1384" t="s">
        <v>521</v>
      </c>
      <c r="B8" s="319">
        <v>1</v>
      </c>
      <c r="C8" s="320" t="s">
        <v>522</v>
      </c>
      <c r="D8" s="1385"/>
      <c r="E8" s="1386"/>
      <c r="F8" s="1386"/>
      <c r="G8" s="1386"/>
      <c r="H8" s="1386"/>
      <c r="I8" s="1386"/>
      <c r="J8" s="1386"/>
      <c r="K8" s="1386"/>
      <c r="L8" s="1387"/>
    </row>
    <row r="9" spans="1:12" ht="27.95" customHeight="1">
      <c r="A9" s="1348"/>
      <c r="B9" s="1343">
        <v>2</v>
      </c>
      <c r="C9" s="1388" t="s">
        <v>523</v>
      </c>
      <c r="D9" s="1389" t="s">
        <v>524</v>
      </c>
      <c r="E9" s="1390"/>
      <c r="F9" s="1393" t="s">
        <v>525</v>
      </c>
      <c r="G9" s="1395" t="s">
        <v>526</v>
      </c>
      <c r="H9" s="1396"/>
      <c r="I9" s="1396"/>
      <c r="J9" s="1396"/>
      <c r="K9" s="1397"/>
      <c r="L9" s="1398" t="s">
        <v>527</v>
      </c>
    </row>
    <row r="10" spans="1:12" ht="27.95" customHeight="1">
      <c r="A10" s="1348"/>
      <c r="B10" s="1343"/>
      <c r="C10" s="1388"/>
      <c r="D10" s="1391"/>
      <c r="E10" s="1392"/>
      <c r="F10" s="1394"/>
      <c r="G10" s="321" t="s">
        <v>528</v>
      </c>
      <c r="H10" s="322" t="s">
        <v>529</v>
      </c>
      <c r="I10" s="323" t="s">
        <v>530</v>
      </c>
      <c r="J10" s="324" t="s">
        <v>531</v>
      </c>
      <c r="K10" s="325" t="s">
        <v>532</v>
      </c>
      <c r="L10" s="1399"/>
    </row>
    <row r="11" spans="1:12" ht="27.95" customHeight="1">
      <c r="A11" s="1348"/>
      <c r="B11" s="1343"/>
      <c r="C11" s="1388"/>
      <c r="D11" s="1400"/>
      <c r="E11" s="1401"/>
      <c r="F11" s="326"/>
      <c r="G11" s="327"/>
      <c r="H11" s="328"/>
      <c r="I11" s="329"/>
      <c r="J11" s="330"/>
      <c r="K11" s="331"/>
      <c r="L11" s="332"/>
    </row>
    <row r="12" spans="1:12" ht="27.95" customHeight="1">
      <c r="A12" s="1348"/>
      <c r="B12" s="1343"/>
      <c r="C12" s="1388"/>
      <c r="D12" s="1400"/>
      <c r="E12" s="1401"/>
      <c r="F12" s="326"/>
      <c r="G12" s="327"/>
      <c r="H12" s="328"/>
      <c r="I12" s="329"/>
      <c r="J12" s="330"/>
      <c r="K12" s="331"/>
      <c r="L12" s="332"/>
    </row>
    <row r="13" spans="1:12" ht="27.95" customHeight="1">
      <c r="A13" s="1348"/>
      <c r="B13" s="1343"/>
      <c r="C13" s="1388"/>
      <c r="D13" s="1400"/>
      <c r="E13" s="1401"/>
      <c r="F13" s="326"/>
      <c r="G13" s="327"/>
      <c r="H13" s="328"/>
      <c r="I13" s="329"/>
      <c r="J13" s="330"/>
      <c r="K13" s="331"/>
      <c r="L13" s="332"/>
    </row>
    <row r="14" spans="1:12" ht="27.95" customHeight="1">
      <c r="A14" s="1348"/>
      <c r="B14" s="1343"/>
      <c r="C14" s="1388"/>
      <c r="D14" s="1400"/>
      <c r="E14" s="1402"/>
      <c r="F14" s="333"/>
      <c r="G14" s="334"/>
      <c r="H14" s="335"/>
      <c r="I14" s="336"/>
      <c r="J14" s="337"/>
      <c r="K14" s="331"/>
      <c r="L14" s="332"/>
    </row>
    <row r="15" spans="1:12" ht="27.95" customHeight="1">
      <c r="A15" s="1348"/>
      <c r="B15" s="1343"/>
      <c r="C15" s="1388"/>
      <c r="D15" s="1400"/>
      <c r="E15" s="1402"/>
      <c r="F15" s="333"/>
      <c r="G15" s="334"/>
      <c r="H15" s="335"/>
      <c r="I15" s="336"/>
      <c r="J15" s="337"/>
      <c r="K15" s="338"/>
      <c r="L15" s="332"/>
    </row>
    <row r="16" spans="1:12" ht="30" customHeight="1" thickBot="1">
      <c r="A16" s="1348"/>
      <c r="B16" s="1343"/>
      <c r="C16" s="1388"/>
      <c r="D16" s="1403" t="s">
        <v>370</v>
      </c>
      <c r="E16" s="1404"/>
      <c r="F16" s="339"/>
      <c r="G16" s="340"/>
      <c r="H16" s="341"/>
      <c r="I16" s="342"/>
      <c r="J16" s="343"/>
      <c r="K16" s="344"/>
      <c r="L16" s="345"/>
    </row>
    <row r="17" spans="1:12" ht="30" customHeight="1">
      <c r="A17" s="1348"/>
      <c r="B17" s="1337">
        <v>3</v>
      </c>
      <c r="C17" s="1405" t="s">
        <v>533</v>
      </c>
      <c r="D17" s="346" t="s">
        <v>534</v>
      </c>
      <c r="E17" s="1367"/>
      <c r="F17" s="1368"/>
      <c r="G17" s="1368"/>
      <c r="H17" s="1368"/>
      <c r="I17" s="1368"/>
      <c r="J17" s="1368"/>
      <c r="K17" s="1368"/>
      <c r="L17" s="1369"/>
    </row>
    <row r="18" spans="1:12" ht="30" customHeight="1">
      <c r="A18" s="1348"/>
      <c r="B18" s="1380"/>
      <c r="C18" s="1406"/>
      <c r="D18" s="346" t="s">
        <v>535</v>
      </c>
      <c r="E18" s="1323"/>
      <c r="F18" s="1324"/>
      <c r="G18" s="1324"/>
      <c r="H18" s="1324"/>
      <c r="I18" s="1324"/>
      <c r="J18" s="1324"/>
      <c r="K18" s="1324"/>
      <c r="L18" s="1325"/>
    </row>
    <row r="19" spans="1:12" ht="30" customHeight="1">
      <c r="A19" s="1348"/>
      <c r="B19" s="1380"/>
      <c r="C19" s="1406"/>
      <c r="D19" s="346" t="s">
        <v>536</v>
      </c>
      <c r="E19" s="1323"/>
      <c r="F19" s="1324"/>
      <c r="G19" s="1324"/>
      <c r="H19" s="1324"/>
      <c r="I19" s="1324"/>
      <c r="J19" s="1324"/>
      <c r="K19" s="1324"/>
      <c r="L19" s="1325"/>
    </row>
    <row r="20" spans="1:12" ht="30" customHeight="1">
      <c r="A20" s="1348"/>
      <c r="B20" s="1380"/>
      <c r="C20" s="1406"/>
      <c r="D20" s="346" t="s">
        <v>537</v>
      </c>
      <c r="E20" s="1323"/>
      <c r="F20" s="1324"/>
      <c r="G20" s="1324"/>
      <c r="H20" s="1324"/>
      <c r="I20" s="1324"/>
      <c r="J20" s="1324"/>
      <c r="K20" s="1324"/>
      <c r="L20" s="1325"/>
    </row>
    <row r="21" spans="1:12" ht="30" customHeight="1">
      <c r="A21" s="1348"/>
      <c r="B21" s="1338"/>
      <c r="C21" s="1407"/>
      <c r="D21" s="346" t="s">
        <v>538</v>
      </c>
      <c r="E21" s="1323"/>
      <c r="F21" s="1324"/>
      <c r="G21" s="1324"/>
      <c r="H21" s="1324"/>
      <c r="I21" s="1324"/>
      <c r="J21" s="1324"/>
      <c r="K21" s="1324"/>
      <c r="L21" s="1325"/>
    </row>
    <row r="22" spans="1:12" ht="30" customHeight="1">
      <c r="A22" s="1348"/>
      <c r="B22" s="1337">
        <v>4</v>
      </c>
      <c r="C22" s="1381" t="s">
        <v>539</v>
      </c>
      <c r="D22" s="346" t="s">
        <v>534</v>
      </c>
      <c r="E22" s="1323"/>
      <c r="F22" s="1324"/>
      <c r="G22" s="1324"/>
      <c r="H22" s="1324"/>
      <c r="I22" s="1324"/>
      <c r="J22" s="1324"/>
      <c r="K22" s="1324"/>
      <c r="L22" s="1325"/>
    </row>
    <row r="23" spans="1:12" ht="30" customHeight="1">
      <c r="A23" s="1348"/>
      <c r="B23" s="1380"/>
      <c r="C23" s="1382"/>
      <c r="D23" s="346" t="s">
        <v>535</v>
      </c>
      <c r="E23" s="1323"/>
      <c r="F23" s="1324"/>
      <c r="G23" s="1324"/>
      <c r="H23" s="1324"/>
      <c r="I23" s="1324"/>
      <c r="J23" s="1324"/>
      <c r="K23" s="1324"/>
      <c r="L23" s="1325"/>
    </row>
    <row r="24" spans="1:12" ht="30" customHeight="1">
      <c r="A24" s="1348"/>
      <c r="B24" s="1380"/>
      <c r="C24" s="1382"/>
      <c r="D24" s="346" t="s">
        <v>536</v>
      </c>
      <c r="E24" s="1323"/>
      <c r="F24" s="1324"/>
      <c r="G24" s="1324"/>
      <c r="H24" s="1324"/>
      <c r="I24" s="1324"/>
      <c r="J24" s="1324"/>
      <c r="K24" s="1324"/>
      <c r="L24" s="1325"/>
    </row>
    <row r="25" spans="1:12" ht="30" customHeight="1">
      <c r="A25" s="1348"/>
      <c r="B25" s="1380"/>
      <c r="C25" s="1382"/>
      <c r="D25" s="346" t="s">
        <v>537</v>
      </c>
      <c r="E25" s="1323"/>
      <c r="F25" s="1324"/>
      <c r="G25" s="1324"/>
      <c r="H25" s="1324"/>
      <c r="I25" s="1324"/>
      <c r="J25" s="1324"/>
      <c r="K25" s="1324"/>
      <c r="L25" s="1325"/>
    </row>
    <row r="26" spans="1:12" ht="30" customHeight="1">
      <c r="A26" s="1348"/>
      <c r="B26" s="1338"/>
      <c r="C26" s="1383"/>
      <c r="D26" s="346" t="s">
        <v>538</v>
      </c>
      <c r="E26" s="1323"/>
      <c r="F26" s="1324"/>
      <c r="G26" s="1324"/>
      <c r="H26" s="1324"/>
      <c r="I26" s="1324"/>
      <c r="J26" s="1324"/>
      <c r="K26" s="1324"/>
      <c r="L26" s="1325"/>
    </row>
    <row r="27" spans="1:12" ht="30" customHeight="1">
      <c r="A27" s="1348"/>
      <c r="B27" s="1337">
        <v>5</v>
      </c>
      <c r="C27" s="1381" t="s">
        <v>540</v>
      </c>
      <c r="D27" s="346" t="s">
        <v>534</v>
      </c>
      <c r="E27" s="1323"/>
      <c r="F27" s="1324"/>
      <c r="G27" s="1324"/>
      <c r="H27" s="1324"/>
      <c r="I27" s="1324"/>
      <c r="J27" s="1324"/>
      <c r="K27" s="1324"/>
      <c r="L27" s="1325"/>
    </row>
    <row r="28" spans="1:12" ht="30" customHeight="1">
      <c r="A28" s="1348"/>
      <c r="B28" s="1380"/>
      <c r="C28" s="1382"/>
      <c r="D28" s="346" t="s">
        <v>535</v>
      </c>
      <c r="E28" s="1323"/>
      <c r="F28" s="1324"/>
      <c r="G28" s="1324"/>
      <c r="H28" s="1324"/>
      <c r="I28" s="1324"/>
      <c r="J28" s="1324"/>
      <c r="K28" s="1324"/>
      <c r="L28" s="1325"/>
    </row>
    <row r="29" spans="1:12" ht="30" customHeight="1">
      <c r="A29" s="1348"/>
      <c r="B29" s="1380"/>
      <c r="C29" s="1382"/>
      <c r="D29" s="346" t="s">
        <v>536</v>
      </c>
      <c r="E29" s="1323"/>
      <c r="F29" s="1324"/>
      <c r="G29" s="1324"/>
      <c r="H29" s="1324"/>
      <c r="I29" s="1324"/>
      <c r="J29" s="1324"/>
      <c r="K29" s="1324"/>
      <c r="L29" s="1325"/>
    </row>
    <row r="30" spans="1:12" ht="30" customHeight="1">
      <c r="A30" s="1348"/>
      <c r="B30" s="1380"/>
      <c r="C30" s="1382"/>
      <c r="D30" s="346" t="s">
        <v>537</v>
      </c>
      <c r="E30" s="1323"/>
      <c r="F30" s="1324"/>
      <c r="G30" s="1324"/>
      <c r="H30" s="1324"/>
      <c r="I30" s="1324"/>
      <c r="J30" s="1324"/>
      <c r="K30" s="1324"/>
      <c r="L30" s="1325"/>
    </row>
    <row r="31" spans="1:12" ht="30" customHeight="1">
      <c r="A31" s="1348"/>
      <c r="B31" s="1338"/>
      <c r="C31" s="1383"/>
      <c r="D31" s="346" t="s">
        <v>538</v>
      </c>
      <c r="E31" s="1323"/>
      <c r="F31" s="1324"/>
      <c r="G31" s="1324"/>
      <c r="H31" s="1324"/>
      <c r="I31" s="1324"/>
      <c r="J31" s="1324"/>
      <c r="K31" s="1324"/>
      <c r="L31" s="1325"/>
    </row>
    <row r="32" spans="1:12" ht="19.5" customHeight="1">
      <c r="A32" s="1348"/>
      <c r="B32" s="1343">
        <v>6</v>
      </c>
      <c r="C32" s="1370" t="s">
        <v>541</v>
      </c>
      <c r="D32" s="1331"/>
      <c r="E32" s="1332"/>
      <c r="F32" s="1332"/>
      <c r="G32" s="1332"/>
      <c r="H32" s="1332"/>
      <c r="I32" s="1332"/>
      <c r="J32" s="1332"/>
      <c r="K32" s="1332"/>
      <c r="L32" s="1333"/>
    </row>
    <row r="33" spans="1:12" ht="19.5" customHeight="1">
      <c r="A33" s="1348"/>
      <c r="B33" s="1343"/>
      <c r="C33" s="1370"/>
      <c r="D33" s="1371"/>
      <c r="E33" s="1372"/>
      <c r="F33" s="1372"/>
      <c r="G33" s="1372"/>
      <c r="H33" s="1372"/>
      <c r="I33" s="1372"/>
      <c r="J33" s="1372"/>
      <c r="K33" s="1372"/>
      <c r="L33" s="1373"/>
    </row>
    <row r="34" spans="1:12" ht="19.5" customHeight="1">
      <c r="A34" s="1348"/>
      <c r="B34" s="1374">
        <v>7</v>
      </c>
      <c r="C34" s="1375" t="s">
        <v>542</v>
      </c>
      <c r="D34" s="1377"/>
      <c r="E34" s="1378"/>
      <c r="F34" s="1378"/>
      <c r="G34" s="1378"/>
      <c r="H34" s="1378"/>
      <c r="I34" s="1378"/>
      <c r="J34" s="1378"/>
      <c r="K34" s="1378"/>
      <c r="L34" s="1379"/>
    </row>
    <row r="35" spans="1:12" ht="19.5" customHeight="1" thickBot="1">
      <c r="A35" s="1349"/>
      <c r="B35" s="1374"/>
      <c r="C35" s="1376"/>
      <c r="D35" s="1377"/>
      <c r="E35" s="1378"/>
      <c r="F35" s="1378"/>
      <c r="G35" s="1378"/>
      <c r="H35" s="1378"/>
      <c r="I35" s="1378"/>
      <c r="J35" s="1378"/>
      <c r="K35" s="1378"/>
      <c r="L35" s="1379"/>
    </row>
    <row r="36" spans="1:12" ht="36" customHeight="1">
      <c r="A36" s="1357" t="s">
        <v>543</v>
      </c>
      <c r="B36" s="347">
        <v>1</v>
      </c>
      <c r="C36" s="348" t="s">
        <v>544</v>
      </c>
      <c r="D36" s="1360"/>
      <c r="E36" s="1360"/>
      <c r="F36" s="1360"/>
      <c r="G36" s="1360"/>
      <c r="H36" s="1360"/>
      <c r="I36" s="1360"/>
      <c r="J36" s="1361"/>
      <c r="K36" s="1361"/>
      <c r="L36" s="1362"/>
    </row>
    <row r="37" spans="1:12" ht="36" customHeight="1">
      <c r="A37" s="1358"/>
      <c r="B37" s="349">
        <v>2</v>
      </c>
      <c r="C37" s="350" t="s">
        <v>545</v>
      </c>
      <c r="D37" s="1323"/>
      <c r="E37" s="1339"/>
      <c r="F37" s="1323"/>
      <c r="G37" s="1339"/>
      <c r="H37" s="1342"/>
      <c r="I37" s="1343"/>
      <c r="J37" s="1342"/>
      <c r="K37" s="1343"/>
      <c r="L37" s="1363"/>
    </row>
    <row r="38" spans="1:12" ht="36" customHeight="1">
      <c r="A38" s="1358"/>
      <c r="B38" s="349">
        <v>3</v>
      </c>
      <c r="C38" s="351" t="s">
        <v>546</v>
      </c>
      <c r="D38" s="1342"/>
      <c r="E38" s="1343"/>
      <c r="F38" s="1342"/>
      <c r="G38" s="1343"/>
      <c r="H38" s="1323"/>
      <c r="I38" s="1339"/>
      <c r="J38" s="1342"/>
      <c r="K38" s="1343"/>
      <c r="L38" s="1364"/>
    </row>
    <row r="39" spans="1:12" ht="36" customHeight="1" thickBot="1">
      <c r="A39" s="1359"/>
      <c r="B39" s="352">
        <v>4</v>
      </c>
      <c r="C39" s="353" t="s">
        <v>542</v>
      </c>
      <c r="D39" s="1344"/>
      <c r="E39" s="1345"/>
      <c r="F39" s="1345"/>
      <c r="G39" s="1345"/>
      <c r="H39" s="1345"/>
      <c r="I39" s="1345"/>
      <c r="J39" s="1345"/>
      <c r="K39" s="1345"/>
      <c r="L39" s="1346"/>
    </row>
    <row r="40" spans="1:12" ht="36" customHeight="1">
      <c r="A40" s="1347" t="s">
        <v>547</v>
      </c>
      <c r="B40" s="1350">
        <v>1</v>
      </c>
      <c r="C40" s="1353" t="s">
        <v>548</v>
      </c>
      <c r="D40" s="354"/>
      <c r="E40" s="1355" t="s">
        <v>544</v>
      </c>
      <c r="F40" s="1356"/>
      <c r="G40" s="355" t="s">
        <v>549</v>
      </c>
      <c r="H40" s="1355" t="s">
        <v>544</v>
      </c>
      <c r="I40" s="1356"/>
      <c r="J40" s="356" t="s">
        <v>550</v>
      </c>
      <c r="K40" s="357" t="s">
        <v>551</v>
      </c>
      <c r="L40" s="1334"/>
    </row>
    <row r="41" spans="1:12" ht="30" customHeight="1">
      <c r="A41" s="1348"/>
      <c r="B41" s="1351"/>
      <c r="C41" s="1330"/>
      <c r="D41" s="1337" t="s">
        <v>552</v>
      </c>
      <c r="E41" s="1323"/>
      <c r="F41" s="1339"/>
      <c r="G41" s="358"/>
      <c r="H41" s="1323"/>
      <c r="I41" s="1339"/>
      <c r="J41" s="359"/>
      <c r="K41" s="1340"/>
      <c r="L41" s="1335"/>
    </row>
    <row r="42" spans="1:12" ht="30" customHeight="1">
      <c r="A42" s="1348"/>
      <c r="B42" s="1351"/>
      <c r="C42" s="1330"/>
      <c r="D42" s="1338"/>
      <c r="E42" s="1323"/>
      <c r="F42" s="1339"/>
      <c r="G42" s="358"/>
      <c r="H42" s="1342"/>
      <c r="I42" s="1343"/>
      <c r="J42" s="360"/>
      <c r="K42" s="1341"/>
      <c r="L42" s="1335"/>
    </row>
    <row r="43" spans="1:12" ht="30" customHeight="1">
      <c r="A43" s="1348"/>
      <c r="B43" s="1351"/>
      <c r="C43" s="1330"/>
      <c r="D43" s="1337" t="s">
        <v>553</v>
      </c>
      <c r="E43" s="1323"/>
      <c r="F43" s="1339"/>
      <c r="G43" s="358"/>
      <c r="H43" s="1342"/>
      <c r="I43" s="1343"/>
      <c r="J43" s="360"/>
      <c r="K43" s="1365"/>
      <c r="L43" s="1335"/>
    </row>
    <row r="44" spans="1:12" ht="30" customHeight="1">
      <c r="A44" s="1348"/>
      <c r="B44" s="1352"/>
      <c r="C44" s="1354"/>
      <c r="D44" s="1338"/>
      <c r="E44" s="1342"/>
      <c r="F44" s="1343"/>
      <c r="G44" s="346"/>
      <c r="H44" s="1342"/>
      <c r="I44" s="1343"/>
      <c r="J44" s="360"/>
      <c r="K44" s="1366"/>
      <c r="L44" s="1336"/>
    </row>
    <row r="45" spans="1:12" ht="30" customHeight="1">
      <c r="A45" s="1348"/>
      <c r="B45" s="1319">
        <v>2</v>
      </c>
      <c r="C45" s="1321" t="s">
        <v>554</v>
      </c>
      <c r="D45" s="361" t="s">
        <v>555</v>
      </c>
      <c r="E45" s="1323"/>
      <c r="F45" s="1324"/>
      <c r="G45" s="1324"/>
      <c r="H45" s="1324"/>
      <c r="I45" s="1324"/>
      <c r="J45" s="1324"/>
      <c r="K45" s="1324"/>
      <c r="L45" s="1325"/>
    </row>
    <row r="46" spans="1:12" ht="30" customHeight="1">
      <c r="A46" s="1348"/>
      <c r="B46" s="1351"/>
      <c r="C46" s="1330"/>
      <c r="D46" s="362" t="s">
        <v>556</v>
      </c>
      <c r="E46" s="1331"/>
      <c r="F46" s="1332"/>
      <c r="G46" s="1332"/>
      <c r="H46" s="1332"/>
      <c r="I46" s="1332"/>
      <c r="J46" s="1332"/>
      <c r="K46" s="1332"/>
      <c r="L46" s="1333"/>
    </row>
    <row r="47" spans="1:12" ht="30" customHeight="1">
      <c r="A47" s="1348"/>
      <c r="B47" s="1319">
        <v>3</v>
      </c>
      <c r="C47" s="1321" t="s">
        <v>557</v>
      </c>
      <c r="D47" s="346" t="s">
        <v>555</v>
      </c>
      <c r="E47" s="1323"/>
      <c r="F47" s="1324"/>
      <c r="G47" s="1324"/>
      <c r="H47" s="1324"/>
      <c r="I47" s="1324"/>
      <c r="J47" s="1324"/>
      <c r="K47" s="1324"/>
      <c r="L47" s="1325"/>
    </row>
    <row r="48" spans="1:12" ht="30" customHeight="1" thickBot="1">
      <c r="A48" s="1349"/>
      <c r="B48" s="1320"/>
      <c r="C48" s="1322"/>
      <c r="D48" s="363" t="s">
        <v>556</v>
      </c>
      <c r="E48" s="1326"/>
      <c r="F48" s="1327"/>
      <c r="G48" s="1327"/>
      <c r="H48" s="1327"/>
      <c r="I48" s="1327"/>
      <c r="J48" s="1327"/>
      <c r="K48" s="1327"/>
      <c r="L48" s="1328"/>
    </row>
    <row r="49" spans="1:12" ht="21" customHeight="1">
      <c r="A49" s="1329" t="s">
        <v>558</v>
      </c>
      <c r="B49" s="1329"/>
      <c r="C49" s="1329"/>
      <c r="D49" s="1329"/>
      <c r="E49" s="1329"/>
      <c r="F49" s="1329"/>
      <c r="G49" s="1329"/>
      <c r="H49" s="1329"/>
      <c r="I49" s="1329"/>
      <c r="J49" s="1329"/>
      <c r="K49" s="1329"/>
      <c r="L49" s="1329"/>
    </row>
    <row r="50" spans="1:12" ht="25.5" customHeight="1">
      <c r="A50" s="1318" t="s">
        <v>559</v>
      </c>
      <c r="B50" s="1318"/>
      <c r="C50" s="1318"/>
      <c r="D50" s="1318"/>
      <c r="E50" s="1318"/>
      <c r="F50" s="1318"/>
      <c r="G50" s="1318"/>
      <c r="H50" s="1318"/>
      <c r="I50" s="1318"/>
      <c r="J50" s="1318"/>
      <c r="K50" s="1318"/>
      <c r="L50" s="1318"/>
    </row>
    <row r="51" spans="1:12" ht="39.75" customHeight="1">
      <c r="A51" s="1318" t="s">
        <v>560</v>
      </c>
      <c r="B51" s="1318"/>
      <c r="C51" s="1318"/>
      <c r="D51" s="1318"/>
      <c r="E51" s="1318"/>
      <c r="F51" s="1318"/>
      <c r="G51" s="1318"/>
      <c r="H51" s="1318"/>
      <c r="I51" s="1318"/>
      <c r="J51" s="1318"/>
      <c r="K51" s="1318"/>
      <c r="L51" s="1318"/>
    </row>
    <row r="52" spans="1:12" ht="35.25" customHeight="1">
      <c r="A52" s="1318" t="s">
        <v>561</v>
      </c>
      <c r="B52" s="1318"/>
      <c r="C52" s="1318"/>
      <c r="D52" s="1318"/>
      <c r="E52" s="1318"/>
      <c r="F52" s="1318"/>
      <c r="G52" s="1318"/>
      <c r="H52" s="1318"/>
      <c r="I52" s="1318"/>
      <c r="J52" s="1318"/>
      <c r="K52" s="1318"/>
      <c r="L52" s="1318"/>
    </row>
    <row r="53" spans="1:12" ht="24.75" customHeight="1">
      <c r="A53" s="1318" t="s">
        <v>562</v>
      </c>
      <c r="B53" s="1318"/>
      <c r="C53" s="1318"/>
      <c r="D53" s="1318"/>
      <c r="E53" s="1318"/>
      <c r="F53" s="1318"/>
      <c r="G53" s="1318"/>
      <c r="H53" s="1318"/>
      <c r="I53" s="1318"/>
      <c r="J53" s="1318"/>
      <c r="K53" s="1318"/>
      <c r="L53" s="1318"/>
    </row>
    <row r="54" spans="1:12" ht="21" customHeight="1">
      <c r="A54" s="1316" t="s">
        <v>563</v>
      </c>
      <c r="B54" s="1316"/>
      <c r="C54" s="1316"/>
      <c r="D54" s="1316"/>
      <c r="E54" s="1316"/>
      <c r="F54" s="1316"/>
      <c r="G54" s="1316"/>
      <c r="H54" s="1316"/>
      <c r="I54" s="1316"/>
      <c r="J54" s="1316"/>
      <c r="K54" s="1316"/>
      <c r="L54" s="1316"/>
    </row>
    <row r="55" spans="1:12">
      <c r="A55" s="1316" t="s">
        <v>564</v>
      </c>
      <c r="B55" s="1316"/>
      <c r="C55" s="1316"/>
      <c r="D55" s="1316"/>
      <c r="E55" s="1316"/>
      <c r="F55" s="1316"/>
      <c r="G55" s="1316"/>
      <c r="H55" s="1316"/>
      <c r="I55" s="1316"/>
      <c r="J55" s="1316"/>
      <c r="K55" s="1316"/>
      <c r="L55" s="1316"/>
    </row>
    <row r="56" spans="1:12">
      <c r="A56" s="1317" t="s">
        <v>565</v>
      </c>
      <c r="B56" s="1317"/>
      <c r="C56" s="1317"/>
      <c r="D56" s="1317"/>
      <c r="E56" s="1317"/>
      <c r="F56" s="1317"/>
      <c r="G56" s="1317"/>
      <c r="H56" s="1317"/>
      <c r="I56" s="1317"/>
      <c r="J56" s="1317"/>
      <c r="K56" s="1317"/>
      <c r="L56" s="1317"/>
    </row>
    <row r="57" spans="1:12">
      <c r="A57" s="1316" t="s">
        <v>566</v>
      </c>
      <c r="B57" s="1317"/>
      <c r="C57" s="1317"/>
      <c r="D57" s="1317"/>
      <c r="E57" s="1317"/>
      <c r="F57" s="1317"/>
      <c r="G57" s="1317"/>
      <c r="H57" s="1317"/>
      <c r="I57" s="1317"/>
      <c r="J57" s="1317"/>
      <c r="K57" s="1317"/>
      <c r="L57" s="1317"/>
    </row>
    <row r="58" spans="1:12">
      <c r="A58" s="364" t="s">
        <v>567</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2"/>
  <pageMargins left="0.7" right="0.7" top="0.75" bottom="0.75" header="0.3" footer="0.3"/>
  <pageSetup paperSize="9" scale="53" orientation="portrait" r:id="rId1"/>
  <rowBreaks count="1" manualBreakCount="1">
    <brk id="48" max="11"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5BE57-C830-4B31-8C51-D4D090AED8F5}">
  <sheetPr>
    <tabColor rgb="FFFFC000"/>
  </sheetPr>
  <dimension ref="A1:L58"/>
  <sheetViews>
    <sheetView view="pageBreakPreview" zoomScale="80" zoomScaleNormal="100" zoomScaleSheetLayoutView="80" workbookViewId="0">
      <selection sqref="A1:L1"/>
    </sheetView>
  </sheetViews>
  <sheetFormatPr defaultRowHeight="13.5"/>
  <cols>
    <col min="1" max="1" width="9.125" style="316" customWidth="1"/>
    <col min="2" max="2" width="2.375" style="316" customWidth="1"/>
    <col min="3" max="3" width="18" style="316" customWidth="1"/>
    <col min="4" max="4" width="13.625" style="316" customWidth="1"/>
    <col min="5" max="5" width="13.5" style="316" customWidth="1"/>
    <col min="6" max="7" width="13.625" style="316" customWidth="1"/>
    <col min="8" max="9" width="13.5" style="316" customWidth="1"/>
    <col min="10" max="10" width="13.625" style="316" customWidth="1"/>
    <col min="11" max="11" width="13.5" style="316" customWidth="1"/>
    <col min="12" max="12" width="13" style="316" customWidth="1"/>
    <col min="13" max="14" width="9" style="316"/>
    <col min="15" max="15" width="9" style="316" customWidth="1"/>
    <col min="16" max="256" width="9" style="316"/>
    <col min="257" max="257" width="9.125" style="316" customWidth="1"/>
    <col min="258" max="258" width="2.375" style="316" customWidth="1"/>
    <col min="259" max="259" width="18" style="316" customWidth="1"/>
    <col min="260" max="260" width="13.625" style="316" customWidth="1"/>
    <col min="261" max="261" width="13.5" style="316" customWidth="1"/>
    <col min="262" max="263" width="13.625" style="316" customWidth="1"/>
    <col min="264" max="265" width="13.5" style="316" customWidth="1"/>
    <col min="266" max="266" width="13.625" style="316" customWidth="1"/>
    <col min="267" max="267" width="13.5" style="316" customWidth="1"/>
    <col min="268" max="268" width="13" style="316" customWidth="1"/>
    <col min="269" max="270" width="9" style="316"/>
    <col min="271" max="271" width="9" style="316" customWidth="1"/>
    <col min="272" max="512" width="9" style="316"/>
    <col min="513" max="513" width="9.125" style="316" customWidth="1"/>
    <col min="514" max="514" width="2.375" style="316" customWidth="1"/>
    <col min="515" max="515" width="18" style="316" customWidth="1"/>
    <col min="516" max="516" width="13.625" style="316" customWidth="1"/>
    <col min="517" max="517" width="13.5" style="316" customWidth="1"/>
    <col min="518" max="519" width="13.625" style="316" customWidth="1"/>
    <col min="520" max="521" width="13.5" style="316" customWidth="1"/>
    <col min="522" max="522" width="13.625" style="316" customWidth="1"/>
    <col min="523" max="523" width="13.5" style="316" customWidth="1"/>
    <col min="524" max="524" width="13" style="316" customWidth="1"/>
    <col min="525" max="526" width="9" style="316"/>
    <col min="527" max="527" width="9" style="316" customWidth="1"/>
    <col min="528" max="768" width="9" style="316"/>
    <col min="769" max="769" width="9.125" style="316" customWidth="1"/>
    <col min="770" max="770" width="2.375" style="316" customWidth="1"/>
    <col min="771" max="771" width="18" style="316" customWidth="1"/>
    <col min="772" max="772" width="13.625" style="316" customWidth="1"/>
    <col min="773" max="773" width="13.5" style="316" customWidth="1"/>
    <col min="774" max="775" width="13.625" style="316" customWidth="1"/>
    <col min="776" max="777" width="13.5" style="316" customWidth="1"/>
    <col min="778" max="778" width="13.625" style="316" customWidth="1"/>
    <col min="779" max="779" width="13.5" style="316" customWidth="1"/>
    <col min="780" max="780" width="13" style="316" customWidth="1"/>
    <col min="781" max="782" width="9" style="316"/>
    <col min="783" max="783" width="9" style="316" customWidth="1"/>
    <col min="784" max="1024" width="9" style="316"/>
    <col min="1025" max="1025" width="9.125" style="316" customWidth="1"/>
    <col min="1026" max="1026" width="2.375" style="316" customWidth="1"/>
    <col min="1027" max="1027" width="18" style="316" customWidth="1"/>
    <col min="1028" max="1028" width="13.625" style="316" customWidth="1"/>
    <col min="1029" max="1029" width="13.5" style="316" customWidth="1"/>
    <col min="1030" max="1031" width="13.625" style="316" customWidth="1"/>
    <col min="1032" max="1033" width="13.5" style="316" customWidth="1"/>
    <col min="1034" max="1034" width="13.625" style="316" customWidth="1"/>
    <col min="1035" max="1035" width="13.5" style="316" customWidth="1"/>
    <col min="1036" max="1036" width="13" style="316" customWidth="1"/>
    <col min="1037" max="1038" width="9" style="316"/>
    <col min="1039" max="1039" width="9" style="316" customWidth="1"/>
    <col min="1040" max="1280" width="9" style="316"/>
    <col min="1281" max="1281" width="9.125" style="316" customWidth="1"/>
    <col min="1282" max="1282" width="2.375" style="316" customWidth="1"/>
    <col min="1283" max="1283" width="18" style="316" customWidth="1"/>
    <col min="1284" max="1284" width="13.625" style="316" customWidth="1"/>
    <col min="1285" max="1285" width="13.5" style="316" customWidth="1"/>
    <col min="1286" max="1287" width="13.625" style="316" customWidth="1"/>
    <col min="1288" max="1289" width="13.5" style="316" customWidth="1"/>
    <col min="1290" max="1290" width="13.625" style="316" customWidth="1"/>
    <col min="1291" max="1291" width="13.5" style="316" customWidth="1"/>
    <col min="1292" max="1292" width="13" style="316" customWidth="1"/>
    <col min="1293" max="1294" width="9" style="316"/>
    <col min="1295" max="1295" width="9" style="316" customWidth="1"/>
    <col min="1296" max="1536" width="9" style="316"/>
    <col min="1537" max="1537" width="9.125" style="316" customWidth="1"/>
    <col min="1538" max="1538" width="2.375" style="316" customWidth="1"/>
    <col min="1539" max="1539" width="18" style="316" customWidth="1"/>
    <col min="1540" max="1540" width="13.625" style="316" customWidth="1"/>
    <col min="1541" max="1541" width="13.5" style="316" customWidth="1"/>
    <col min="1542" max="1543" width="13.625" style="316" customWidth="1"/>
    <col min="1544" max="1545" width="13.5" style="316" customWidth="1"/>
    <col min="1546" max="1546" width="13.625" style="316" customWidth="1"/>
    <col min="1547" max="1547" width="13.5" style="316" customWidth="1"/>
    <col min="1548" max="1548" width="13" style="316" customWidth="1"/>
    <col min="1549" max="1550" width="9" style="316"/>
    <col min="1551" max="1551" width="9" style="316" customWidth="1"/>
    <col min="1552" max="1792" width="9" style="316"/>
    <col min="1793" max="1793" width="9.125" style="316" customWidth="1"/>
    <col min="1794" max="1794" width="2.375" style="316" customWidth="1"/>
    <col min="1795" max="1795" width="18" style="316" customWidth="1"/>
    <col min="1796" max="1796" width="13.625" style="316" customWidth="1"/>
    <col min="1797" max="1797" width="13.5" style="316" customWidth="1"/>
    <col min="1798" max="1799" width="13.625" style="316" customWidth="1"/>
    <col min="1800" max="1801" width="13.5" style="316" customWidth="1"/>
    <col min="1802" max="1802" width="13.625" style="316" customWidth="1"/>
    <col min="1803" max="1803" width="13.5" style="316" customWidth="1"/>
    <col min="1804" max="1804" width="13" style="316" customWidth="1"/>
    <col min="1805" max="1806" width="9" style="316"/>
    <col min="1807" max="1807" width="9" style="316" customWidth="1"/>
    <col min="1808" max="2048" width="9" style="316"/>
    <col min="2049" max="2049" width="9.125" style="316" customWidth="1"/>
    <col min="2050" max="2050" width="2.375" style="316" customWidth="1"/>
    <col min="2051" max="2051" width="18" style="316" customWidth="1"/>
    <col min="2052" max="2052" width="13.625" style="316" customWidth="1"/>
    <col min="2053" max="2053" width="13.5" style="316" customWidth="1"/>
    <col min="2054" max="2055" width="13.625" style="316" customWidth="1"/>
    <col min="2056" max="2057" width="13.5" style="316" customWidth="1"/>
    <col min="2058" max="2058" width="13.625" style="316" customWidth="1"/>
    <col min="2059" max="2059" width="13.5" style="316" customWidth="1"/>
    <col min="2060" max="2060" width="13" style="316" customWidth="1"/>
    <col min="2061" max="2062" width="9" style="316"/>
    <col min="2063" max="2063" width="9" style="316" customWidth="1"/>
    <col min="2064" max="2304" width="9" style="316"/>
    <col min="2305" max="2305" width="9.125" style="316" customWidth="1"/>
    <col min="2306" max="2306" width="2.375" style="316" customWidth="1"/>
    <col min="2307" max="2307" width="18" style="316" customWidth="1"/>
    <col min="2308" max="2308" width="13.625" style="316" customWidth="1"/>
    <col min="2309" max="2309" width="13.5" style="316" customWidth="1"/>
    <col min="2310" max="2311" width="13.625" style="316" customWidth="1"/>
    <col min="2312" max="2313" width="13.5" style="316" customWidth="1"/>
    <col min="2314" max="2314" width="13.625" style="316" customWidth="1"/>
    <col min="2315" max="2315" width="13.5" style="316" customWidth="1"/>
    <col min="2316" max="2316" width="13" style="316" customWidth="1"/>
    <col min="2317" max="2318" width="9" style="316"/>
    <col min="2319" max="2319" width="9" style="316" customWidth="1"/>
    <col min="2320" max="2560" width="9" style="316"/>
    <col min="2561" max="2561" width="9.125" style="316" customWidth="1"/>
    <col min="2562" max="2562" width="2.375" style="316" customWidth="1"/>
    <col min="2563" max="2563" width="18" style="316" customWidth="1"/>
    <col min="2564" max="2564" width="13.625" style="316" customWidth="1"/>
    <col min="2565" max="2565" width="13.5" style="316" customWidth="1"/>
    <col min="2566" max="2567" width="13.625" style="316" customWidth="1"/>
    <col min="2568" max="2569" width="13.5" style="316" customWidth="1"/>
    <col min="2570" max="2570" width="13.625" style="316" customWidth="1"/>
    <col min="2571" max="2571" width="13.5" style="316" customWidth="1"/>
    <col min="2572" max="2572" width="13" style="316" customWidth="1"/>
    <col min="2573" max="2574" width="9" style="316"/>
    <col min="2575" max="2575" width="9" style="316" customWidth="1"/>
    <col min="2576" max="2816" width="9" style="316"/>
    <col min="2817" max="2817" width="9.125" style="316" customWidth="1"/>
    <col min="2818" max="2818" width="2.375" style="316" customWidth="1"/>
    <col min="2819" max="2819" width="18" style="316" customWidth="1"/>
    <col min="2820" max="2820" width="13.625" style="316" customWidth="1"/>
    <col min="2821" max="2821" width="13.5" style="316" customWidth="1"/>
    <col min="2822" max="2823" width="13.625" style="316" customWidth="1"/>
    <col min="2824" max="2825" width="13.5" style="316" customWidth="1"/>
    <col min="2826" max="2826" width="13.625" style="316" customWidth="1"/>
    <col min="2827" max="2827" width="13.5" style="316" customWidth="1"/>
    <col min="2828" max="2828" width="13" style="316" customWidth="1"/>
    <col min="2829" max="2830" width="9" style="316"/>
    <col min="2831" max="2831" width="9" style="316" customWidth="1"/>
    <col min="2832" max="3072" width="9" style="316"/>
    <col min="3073" max="3073" width="9.125" style="316" customWidth="1"/>
    <col min="3074" max="3074" width="2.375" style="316" customWidth="1"/>
    <col min="3075" max="3075" width="18" style="316" customWidth="1"/>
    <col min="3076" max="3076" width="13.625" style="316" customWidth="1"/>
    <col min="3077" max="3077" width="13.5" style="316" customWidth="1"/>
    <col min="3078" max="3079" width="13.625" style="316" customWidth="1"/>
    <col min="3080" max="3081" width="13.5" style="316" customWidth="1"/>
    <col min="3082" max="3082" width="13.625" style="316" customWidth="1"/>
    <col min="3083" max="3083" width="13.5" style="316" customWidth="1"/>
    <col min="3084" max="3084" width="13" style="316" customWidth="1"/>
    <col min="3085" max="3086" width="9" style="316"/>
    <col min="3087" max="3087" width="9" style="316" customWidth="1"/>
    <col min="3088" max="3328" width="9" style="316"/>
    <col min="3329" max="3329" width="9.125" style="316" customWidth="1"/>
    <col min="3330" max="3330" width="2.375" style="316" customWidth="1"/>
    <col min="3331" max="3331" width="18" style="316" customWidth="1"/>
    <col min="3332" max="3332" width="13.625" style="316" customWidth="1"/>
    <col min="3333" max="3333" width="13.5" style="316" customWidth="1"/>
    <col min="3334" max="3335" width="13.625" style="316" customWidth="1"/>
    <col min="3336" max="3337" width="13.5" style="316" customWidth="1"/>
    <col min="3338" max="3338" width="13.625" style="316" customWidth="1"/>
    <col min="3339" max="3339" width="13.5" style="316" customWidth="1"/>
    <col min="3340" max="3340" width="13" style="316" customWidth="1"/>
    <col min="3341" max="3342" width="9" style="316"/>
    <col min="3343" max="3343" width="9" style="316" customWidth="1"/>
    <col min="3344" max="3584" width="9" style="316"/>
    <col min="3585" max="3585" width="9.125" style="316" customWidth="1"/>
    <col min="3586" max="3586" width="2.375" style="316" customWidth="1"/>
    <col min="3587" max="3587" width="18" style="316" customWidth="1"/>
    <col min="3588" max="3588" width="13.625" style="316" customWidth="1"/>
    <col min="3589" max="3589" width="13.5" style="316" customWidth="1"/>
    <col min="3590" max="3591" width="13.625" style="316" customWidth="1"/>
    <col min="3592" max="3593" width="13.5" style="316" customWidth="1"/>
    <col min="3594" max="3594" width="13.625" style="316" customWidth="1"/>
    <col min="3595" max="3595" width="13.5" style="316" customWidth="1"/>
    <col min="3596" max="3596" width="13" style="316" customWidth="1"/>
    <col min="3597" max="3598" width="9" style="316"/>
    <col min="3599" max="3599" width="9" style="316" customWidth="1"/>
    <col min="3600" max="3840" width="9" style="316"/>
    <col min="3841" max="3841" width="9.125" style="316" customWidth="1"/>
    <col min="3842" max="3842" width="2.375" style="316" customWidth="1"/>
    <col min="3843" max="3843" width="18" style="316" customWidth="1"/>
    <col min="3844" max="3844" width="13.625" style="316" customWidth="1"/>
    <col min="3845" max="3845" width="13.5" style="316" customWidth="1"/>
    <col min="3846" max="3847" width="13.625" style="316" customWidth="1"/>
    <col min="3848" max="3849" width="13.5" style="316" customWidth="1"/>
    <col min="3850" max="3850" width="13.625" style="316" customWidth="1"/>
    <col min="3851" max="3851" width="13.5" style="316" customWidth="1"/>
    <col min="3852" max="3852" width="13" style="316" customWidth="1"/>
    <col min="3853" max="3854" width="9" style="316"/>
    <col min="3855" max="3855" width="9" style="316" customWidth="1"/>
    <col min="3856" max="4096" width="9" style="316"/>
    <col min="4097" max="4097" width="9.125" style="316" customWidth="1"/>
    <col min="4098" max="4098" width="2.375" style="316" customWidth="1"/>
    <col min="4099" max="4099" width="18" style="316" customWidth="1"/>
    <col min="4100" max="4100" width="13.625" style="316" customWidth="1"/>
    <col min="4101" max="4101" width="13.5" style="316" customWidth="1"/>
    <col min="4102" max="4103" width="13.625" style="316" customWidth="1"/>
    <col min="4104" max="4105" width="13.5" style="316" customWidth="1"/>
    <col min="4106" max="4106" width="13.625" style="316" customWidth="1"/>
    <col min="4107" max="4107" width="13.5" style="316" customWidth="1"/>
    <col min="4108" max="4108" width="13" style="316" customWidth="1"/>
    <col min="4109" max="4110" width="9" style="316"/>
    <col min="4111" max="4111" width="9" style="316" customWidth="1"/>
    <col min="4112" max="4352" width="9" style="316"/>
    <col min="4353" max="4353" width="9.125" style="316" customWidth="1"/>
    <col min="4354" max="4354" width="2.375" style="316" customWidth="1"/>
    <col min="4355" max="4355" width="18" style="316" customWidth="1"/>
    <col min="4356" max="4356" width="13.625" style="316" customWidth="1"/>
    <col min="4357" max="4357" width="13.5" style="316" customWidth="1"/>
    <col min="4358" max="4359" width="13.625" style="316" customWidth="1"/>
    <col min="4360" max="4361" width="13.5" style="316" customWidth="1"/>
    <col min="4362" max="4362" width="13.625" style="316" customWidth="1"/>
    <col min="4363" max="4363" width="13.5" style="316" customWidth="1"/>
    <col min="4364" max="4364" width="13" style="316" customWidth="1"/>
    <col min="4365" max="4366" width="9" style="316"/>
    <col min="4367" max="4367" width="9" style="316" customWidth="1"/>
    <col min="4368" max="4608" width="9" style="316"/>
    <col min="4609" max="4609" width="9.125" style="316" customWidth="1"/>
    <col min="4610" max="4610" width="2.375" style="316" customWidth="1"/>
    <col min="4611" max="4611" width="18" style="316" customWidth="1"/>
    <col min="4612" max="4612" width="13.625" style="316" customWidth="1"/>
    <col min="4613" max="4613" width="13.5" style="316" customWidth="1"/>
    <col min="4614" max="4615" width="13.625" style="316" customWidth="1"/>
    <col min="4616" max="4617" width="13.5" style="316" customWidth="1"/>
    <col min="4618" max="4618" width="13.625" style="316" customWidth="1"/>
    <col min="4619" max="4619" width="13.5" style="316" customWidth="1"/>
    <col min="4620" max="4620" width="13" style="316" customWidth="1"/>
    <col min="4621" max="4622" width="9" style="316"/>
    <col min="4623" max="4623" width="9" style="316" customWidth="1"/>
    <col min="4624" max="4864" width="9" style="316"/>
    <col min="4865" max="4865" width="9.125" style="316" customWidth="1"/>
    <col min="4866" max="4866" width="2.375" style="316" customWidth="1"/>
    <col min="4867" max="4867" width="18" style="316" customWidth="1"/>
    <col min="4868" max="4868" width="13.625" style="316" customWidth="1"/>
    <col min="4869" max="4869" width="13.5" style="316" customWidth="1"/>
    <col min="4870" max="4871" width="13.625" style="316" customWidth="1"/>
    <col min="4872" max="4873" width="13.5" style="316" customWidth="1"/>
    <col min="4874" max="4874" width="13.625" style="316" customWidth="1"/>
    <col min="4875" max="4875" width="13.5" style="316" customWidth="1"/>
    <col min="4876" max="4876" width="13" style="316" customWidth="1"/>
    <col min="4877" max="4878" width="9" style="316"/>
    <col min="4879" max="4879" width="9" style="316" customWidth="1"/>
    <col min="4880" max="5120" width="9" style="316"/>
    <col min="5121" max="5121" width="9.125" style="316" customWidth="1"/>
    <col min="5122" max="5122" width="2.375" style="316" customWidth="1"/>
    <col min="5123" max="5123" width="18" style="316" customWidth="1"/>
    <col min="5124" max="5124" width="13.625" style="316" customWidth="1"/>
    <col min="5125" max="5125" width="13.5" style="316" customWidth="1"/>
    <col min="5126" max="5127" width="13.625" style="316" customWidth="1"/>
    <col min="5128" max="5129" width="13.5" style="316" customWidth="1"/>
    <col min="5130" max="5130" width="13.625" style="316" customWidth="1"/>
    <col min="5131" max="5131" width="13.5" style="316" customWidth="1"/>
    <col min="5132" max="5132" width="13" style="316" customWidth="1"/>
    <col min="5133" max="5134" width="9" style="316"/>
    <col min="5135" max="5135" width="9" style="316" customWidth="1"/>
    <col min="5136" max="5376" width="9" style="316"/>
    <col min="5377" max="5377" width="9.125" style="316" customWidth="1"/>
    <col min="5378" max="5378" width="2.375" style="316" customWidth="1"/>
    <col min="5379" max="5379" width="18" style="316" customWidth="1"/>
    <col min="5380" max="5380" width="13.625" style="316" customWidth="1"/>
    <col min="5381" max="5381" width="13.5" style="316" customWidth="1"/>
    <col min="5382" max="5383" width="13.625" style="316" customWidth="1"/>
    <col min="5384" max="5385" width="13.5" style="316" customWidth="1"/>
    <col min="5386" max="5386" width="13.625" style="316" customWidth="1"/>
    <col min="5387" max="5387" width="13.5" style="316" customWidth="1"/>
    <col min="5388" max="5388" width="13" style="316" customWidth="1"/>
    <col min="5389" max="5390" width="9" style="316"/>
    <col min="5391" max="5391" width="9" style="316" customWidth="1"/>
    <col min="5392" max="5632" width="9" style="316"/>
    <col min="5633" max="5633" width="9.125" style="316" customWidth="1"/>
    <col min="5634" max="5634" width="2.375" style="316" customWidth="1"/>
    <col min="5635" max="5635" width="18" style="316" customWidth="1"/>
    <col min="5636" max="5636" width="13.625" style="316" customWidth="1"/>
    <col min="5637" max="5637" width="13.5" style="316" customWidth="1"/>
    <col min="5638" max="5639" width="13.625" style="316" customWidth="1"/>
    <col min="5640" max="5641" width="13.5" style="316" customWidth="1"/>
    <col min="5642" max="5642" width="13.625" style="316" customWidth="1"/>
    <col min="5643" max="5643" width="13.5" style="316" customWidth="1"/>
    <col min="5644" max="5644" width="13" style="316" customWidth="1"/>
    <col min="5645" max="5646" width="9" style="316"/>
    <col min="5647" max="5647" width="9" style="316" customWidth="1"/>
    <col min="5648" max="5888" width="9" style="316"/>
    <col min="5889" max="5889" width="9.125" style="316" customWidth="1"/>
    <col min="5890" max="5890" width="2.375" style="316" customWidth="1"/>
    <col min="5891" max="5891" width="18" style="316" customWidth="1"/>
    <col min="5892" max="5892" width="13.625" style="316" customWidth="1"/>
    <col min="5893" max="5893" width="13.5" style="316" customWidth="1"/>
    <col min="5894" max="5895" width="13.625" style="316" customWidth="1"/>
    <col min="5896" max="5897" width="13.5" style="316" customWidth="1"/>
    <col min="5898" max="5898" width="13.625" style="316" customWidth="1"/>
    <col min="5899" max="5899" width="13.5" style="316" customWidth="1"/>
    <col min="5900" max="5900" width="13" style="316" customWidth="1"/>
    <col min="5901" max="5902" width="9" style="316"/>
    <col min="5903" max="5903" width="9" style="316" customWidth="1"/>
    <col min="5904" max="6144" width="9" style="316"/>
    <col min="6145" max="6145" width="9.125" style="316" customWidth="1"/>
    <col min="6146" max="6146" width="2.375" style="316" customWidth="1"/>
    <col min="6147" max="6147" width="18" style="316" customWidth="1"/>
    <col min="6148" max="6148" width="13.625" style="316" customWidth="1"/>
    <col min="6149" max="6149" width="13.5" style="316" customWidth="1"/>
    <col min="6150" max="6151" width="13.625" style="316" customWidth="1"/>
    <col min="6152" max="6153" width="13.5" style="316" customWidth="1"/>
    <col min="6154" max="6154" width="13.625" style="316" customWidth="1"/>
    <col min="6155" max="6155" width="13.5" style="316" customWidth="1"/>
    <col min="6156" max="6156" width="13" style="316" customWidth="1"/>
    <col min="6157" max="6158" width="9" style="316"/>
    <col min="6159" max="6159" width="9" style="316" customWidth="1"/>
    <col min="6160" max="6400" width="9" style="316"/>
    <col min="6401" max="6401" width="9.125" style="316" customWidth="1"/>
    <col min="6402" max="6402" width="2.375" style="316" customWidth="1"/>
    <col min="6403" max="6403" width="18" style="316" customWidth="1"/>
    <col min="6404" max="6404" width="13.625" style="316" customWidth="1"/>
    <col min="6405" max="6405" width="13.5" style="316" customWidth="1"/>
    <col min="6406" max="6407" width="13.625" style="316" customWidth="1"/>
    <col min="6408" max="6409" width="13.5" style="316" customWidth="1"/>
    <col min="6410" max="6410" width="13.625" style="316" customWidth="1"/>
    <col min="6411" max="6411" width="13.5" style="316" customWidth="1"/>
    <col min="6412" max="6412" width="13" style="316" customWidth="1"/>
    <col min="6413" max="6414" width="9" style="316"/>
    <col min="6415" max="6415" width="9" style="316" customWidth="1"/>
    <col min="6416" max="6656" width="9" style="316"/>
    <col min="6657" max="6657" width="9.125" style="316" customWidth="1"/>
    <col min="6658" max="6658" width="2.375" style="316" customWidth="1"/>
    <col min="6659" max="6659" width="18" style="316" customWidth="1"/>
    <col min="6660" max="6660" width="13.625" style="316" customWidth="1"/>
    <col min="6661" max="6661" width="13.5" style="316" customWidth="1"/>
    <col min="6662" max="6663" width="13.625" style="316" customWidth="1"/>
    <col min="6664" max="6665" width="13.5" style="316" customWidth="1"/>
    <col min="6666" max="6666" width="13.625" style="316" customWidth="1"/>
    <col min="6667" max="6667" width="13.5" style="316" customWidth="1"/>
    <col min="6668" max="6668" width="13" style="316" customWidth="1"/>
    <col min="6669" max="6670" width="9" style="316"/>
    <col min="6671" max="6671" width="9" style="316" customWidth="1"/>
    <col min="6672" max="6912" width="9" style="316"/>
    <col min="6913" max="6913" width="9.125" style="316" customWidth="1"/>
    <col min="6914" max="6914" width="2.375" style="316" customWidth="1"/>
    <col min="6915" max="6915" width="18" style="316" customWidth="1"/>
    <col min="6916" max="6916" width="13.625" style="316" customWidth="1"/>
    <col min="6917" max="6917" width="13.5" style="316" customWidth="1"/>
    <col min="6918" max="6919" width="13.625" style="316" customWidth="1"/>
    <col min="6920" max="6921" width="13.5" style="316" customWidth="1"/>
    <col min="6922" max="6922" width="13.625" style="316" customWidth="1"/>
    <col min="6923" max="6923" width="13.5" style="316" customWidth="1"/>
    <col min="6924" max="6924" width="13" style="316" customWidth="1"/>
    <col min="6925" max="6926" width="9" style="316"/>
    <col min="6927" max="6927" width="9" style="316" customWidth="1"/>
    <col min="6928" max="7168" width="9" style="316"/>
    <col min="7169" max="7169" width="9.125" style="316" customWidth="1"/>
    <col min="7170" max="7170" width="2.375" style="316" customWidth="1"/>
    <col min="7171" max="7171" width="18" style="316" customWidth="1"/>
    <col min="7172" max="7172" width="13.625" style="316" customWidth="1"/>
    <col min="7173" max="7173" width="13.5" style="316" customWidth="1"/>
    <col min="7174" max="7175" width="13.625" style="316" customWidth="1"/>
    <col min="7176" max="7177" width="13.5" style="316" customWidth="1"/>
    <col min="7178" max="7178" width="13.625" style="316" customWidth="1"/>
    <col min="7179" max="7179" width="13.5" style="316" customWidth="1"/>
    <col min="7180" max="7180" width="13" style="316" customWidth="1"/>
    <col min="7181" max="7182" width="9" style="316"/>
    <col min="7183" max="7183" width="9" style="316" customWidth="1"/>
    <col min="7184" max="7424" width="9" style="316"/>
    <col min="7425" max="7425" width="9.125" style="316" customWidth="1"/>
    <col min="7426" max="7426" width="2.375" style="316" customWidth="1"/>
    <col min="7427" max="7427" width="18" style="316" customWidth="1"/>
    <col min="7428" max="7428" width="13.625" style="316" customWidth="1"/>
    <col min="7429" max="7429" width="13.5" style="316" customWidth="1"/>
    <col min="7430" max="7431" width="13.625" style="316" customWidth="1"/>
    <col min="7432" max="7433" width="13.5" style="316" customWidth="1"/>
    <col min="7434" max="7434" width="13.625" style="316" customWidth="1"/>
    <col min="7435" max="7435" width="13.5" style="316" customWidth="1"/>
    <col min="7436" max="7436" width="13" style="316" customWidth="1"/>
    <col min="7437" max="7438" width="9" style="316"/>
    <col min="7439" max="7439" width="9" style="316" customWidth="1"/>
    <col min="7440" max="7680" width="9" style="316"/>
    <col min="7681" max="7681" width="9.125" style="316" customWidth="1"/>
    <col min="7682" max="7682" width="2.375" style="316" customWidth="1"/>
    <col min="7683" max="7683" width="18" style="316" customWidth="1"/>
    <col min="7684" max="7684" width="13.625" style="316" customWidth="1"/>
    <col min="7685" max="7685" width="13.5" style="316" customWidth="1"/>
    <col min="7686" max="7687" width="13.625" style="316" customWidth="1"/>
    <col min="7688" max="7689" width="13.5" style="316" customWidth="1"/>
    <col min="7690" max="7690" width="13.625" style="316" customWidth="1"/>
    <col min="7691" max="7691" width="13.5" style="316" customWidth="1"/>
    <col min="7692" max="7692" width="13" style="316" customWidth="1"/>
    <col min="7693" max="7694" width="9" style="316"/>
    <col min="7695" max="7695" width="9" style="316" customWidth="1"/>
    <col min="7696" max="7936" width="9" style="316"/>
    <col min="7937" max="7937" width="9.125" style="316" customWidth="1"/>
    <col min="7938" max="7938" width="2.375" style="316" customWidth="1"/>
    <col min="7939" max="7939" width="18" style="316" customWidth="1"/>
    <col min="7940" max="7940" width="13.625" style="316" customWidth="1"/>
    <col min="7941" max="7941" width="13.5" style="316" customWidth="1"/>
    <col min="7942" max="7943" width="13.625" style="316" customWidth="1"/>
    <col min="7944" max="7945" width="13.5" style="316" customWidth="1"/>
    <col min="7946" max="7946" width="13.625" style="316" customWidth="1"/>
    <col min="7947" max="7947" width="13.5" style="316" customWidth="1"/>
    <col min="7948" max="7948" width="13" style="316" customWidth="1"/>
    <col min="7949" max="7950" width="9" style="316"/>
    <col min="7951" max="7951" width="9" style="316" customWidth="1"/>
    <col min="7952" max="8192" width="9" style="316"/>
    <col min="8193" max="8193" width="9.125" style="316" customWidth="1"/>
    <col min="8194" max="8194" width="2.375" style="316" customWidth="1"/>
    <col min="8195" max="8195" width="18" style="316" customWidth="1"/>
    <col min="8196" max="8196" width="13.625" style="316" customWidth="1"/>
    <col min="8197" max="8197" width="13.5" style="316" customWidth="1"/>
    <col min="8198" max="8199" width="13.625" style="316" customWidth="1"/>
    <col min="8200" max="8201" width="13.5" style="316" customWidth="1"/>
    <col min="8202" max="8202" width="13.625" style="316" customWidth="1"/>
    <col min="8203" max="8203" width="13.5" style="316" customWidth="1"/>
    <col min="8204" max="8204" width="13" style="316" customWidth="1"/>
    <col min="8205" max="8206" width="9" style="316"/>
    <col min="8207" max="8207" width="9" style="316" customWidth="1"/>
    <col min="8208" max="8448" width="9" style="316"/>
    <col min="8449" max="8449" width="9.125" style="316" customWidth="1"/>
    <col min="8450" max="8450" width="2.375" style="316" customWidth="1"/>
    <col min="8451" max="8451" width="18" style="316" customWidth="1"/>
    <col min="8452" max="8452" width="13.625" style="316" customWidth="1"/>
    <col min="8453" max="8453" width="13.5" style="316" customWidth="1"/>
    <col min="8454" max="8455" width="13.625" style="316" customWidth="1"/>
    <col min="8456" max="8457" width="13.5" style="316" customWidth="1"/>
    <col min="8458" max="8458" width="13.625" style="316" customWidth="1"/>
    <col min="8459" max="8459" width="13.5" style="316" customWidth="1"/>
    <col min="8460" max="8460" width="13" style="316" customWidth="1"/>
    <col min="8461" max="8462" width="9" style="316"/>
    <col min="8463" max="8463" width="9" style="316" customWidth="1"/>
    <col min="8464" max="8704" width="9" style="316"/>
    <col min="8705" max="8705" width="9.125" style="316" customWidth="1"/>
    <col min="8706" max="8706" width="2.375" style="316" customWidth="1"/>
    <col min="8707" max="8707" width="18" style="316" customWidth="1"/>
    <col min="8708" max="8708" width="13.625" style="316" customWidth="1"/>
    <col min="8709" max="8709" width="13.5" style="316" customWidth="1"/>
    <col min="8710" max="8711" width="13.625" style="316" customWidth="1"/>
    <col min="8712" max="8713" width="13.5" style="316" customWidth="1"/>
    <col min="8714" max="8714" width="13.625" style="316" customWidth="1"/>
    <col min="8715" max="8715" width="13.5" style="316" customWidth="1"/>
    <col min="8716" max="8716" width="13" style="316" customWidth="1"/>
    <col min="8717" max="8718" width="9" style="316"/>
    <col min="8719" max="8719" width="9" style="316" customWidth="1"/>
    <col min="8720" max="8960" width="9" style="316"/>
    <col min="8961" max="8961" width="9.125" style="316" customWidth="1"/>
    <col min="8962" max="8962" width="2.375" style="316" customWidth="1"/>
    <col min="8963" max="8963" width="18" style="316" customWidth="1"/>
    <col min="8964" max="8964" width="13.625" style="316" customWidth="1"/>
    <col min="8965" max="8965" width="13.5" style="316" customWidth="1"/>
    <col min="8966" max="8967" width="13.625" style="316" customWidth="1"/>
    <col min="8968" max="8969" width="13.5" style="316" customWidth="1"/>
    <col min="8970" max="8970" width="13.625" style="316" customWidth="1"/>
    <col min="8971" max="8971" width="13.5" style="316" customWidth="1"/>
    <col min="8972" max="8972" width="13" style="316" customWidth="1"/>
    <col min="8973" max="8974" width="9" style="316"/>
    <col min="8975" max="8975" width="9" style="316" customWidth="1"/>
    <col min="8976" max="9216" width="9" style="316"/>
    <col min="9217" max="9217" width="9.125" style="316" customWidth="1"/>
    <col min="9218" max="9218" width="2.375" style="316" customWidth="1"/>
    <col min="9219" max="9219" width="18" style="316" customWidth="1"/>
    <col min="9220" max="9220" width="13.625" style="316" customWidth="1"/>
    <col min="9221" max="9221" width="13.5" style="316" customWidth="1"/>
    <col min="9222" max="9223" width="13.625" style="316" customWidth="1"/>
    <col min="9224" max="9225" width="13.5" style="316" customWidth="1"/>
    <col min="9226" max="9226" width="13.625" style="316" customWidth="1"/>
    <col min="9227" max="9227" width="13.5" style="316" customWidth="1"/>
    <col min="9228" max="9228" width="13" style="316" customWidth="1"/>
    <col min="9229" max="9230" width="9" style="316"/>
    <col min="9231" max="9231" width="9" style="316" customWidth="1"/>
    <col min="9232" max="9472" width="9" style="316"/>
    <col min="9473" max="9473" width="9.125" style="316" customWidth="1"/>
    <col min="9474" max="9474" width="2.375" style="316" customWidth="1"/>
    <col min="9475" max="9475" width="18" style="316" customWidth="1"/>
    <col min="9476" max="9476" width="13.625" style="316" customWidth="1"/>
    <col min="9477" max="9477" width="13.5" style="316" customWidth="1"/>
    <col min="9478" max="9479" width="13.625" style="316" customWidth="1"/>
    <col min="9480" max="9481" width="13.5" style="316" customWidth="1"/>
    <col min="9482" max="9482" width="13.625" style="316" customWidth="1"/>
    <col min="9483" max="9483" width="13.5" style="316" customWidth="1"/>
    <col min="9484" max="9484" width="13" style="316" customWidth="1"/>
    <col min="9485" max="9486" width="9" style="316"/>
    <col min="9487" max="9487" width="9" style="316" customWidth="1"/>
    <col min="9488" max="9728" width="9" style="316"/>
    <col min="9729" max="9729" width="9.125" style="316" customWidth="1"/>
    <col min="9730" max="9730" width="2.375" style="316" customWidth="1"/>
    <col min="9731" max="9731" width="18" style="316" customWidth="1"/>
    <col min="9732" max="9732" width="13.625" style="316" customWidth="1"/>
    <col min="9733" max="9733" width="13.5" style="316" customWidth="1"/>
    <col min="9734" max="9735" width="13.625" style="316" customWidth="1"/>
    <col min="9736" max="9737" width="13.5" style="316" customWidth="1"/>
    <col min="9738" max="9738" width="13.625" style="316" customWidth="1"/>
    <col min="9739" max="9739" width="13.5" style="316" customWidth="1"/>
    <col min="9740" max="9740" width="13" style="316" customWidth="1"/>
    <col min="9741" max="9742" width="9" style="316"/>
    <col min="9743" max="9743" width="9" style="316" customWidth="1"/>
    <col min="9744" max="9984" width="9" style="316"/>
    <col min="9985" max="9985" width="9.125" style="316" customWidth="1"/>
    <col min="9986" max="9986" width="2.375" style="316" customWidth="1"/>
    <col min="9987" max="9987" width="18" style="316" customWidth="1"/>
    <col min="9988" max="9988" width="13.625" style="316" customWidth="1"/>
    <col min="9989" max="9989" width="13.5" style="316" customWidth="1"/>
    <col min="9990" max="9991" width="13.625" style="316" customWidth="1"/>
    <col min="9992" max="9993" width="13.5" style="316" customWidth="1"/>
    <col min="9994" max="9994" width="13.625" style="316" customWidth="1"/>
    <col min="9995" max="9995" width="13.5" style="316" customWidth="1"/>
    <col min="9996" max="9996" width="13" style="316" customWidth="1"/>
    <col min="9997" max="9998" width="9" style="316"/>
    <col min="9999" max="9999" width="9" style="316" customWidth="1"/>
    <col min="10000" max="10240" width="9" style="316"/>
    <col min="10241" max="10241" width="9.125" style="316" customWidth="1"/>
    <col min="10242" max="10242" width="2.375" style="316" customWidth="1"/>
    <col min="10243" max="10243" width="18" style="316" customWidth="1"/>
    <col min="10244" max="10244" width="13.625" style="316" customWidth="1"/>
    <col min="10245" max="10245" width="13.5" style="316" customWidth="1"/>
    <col min="10246" max="10247" width="13.625" style="316" customWidth="1"/>
    <col min="10248" max="10249" width="13.5" style="316" customWidth="1"/>
    <col min="10250" max="10250" width="13.625" style="316" customWidth="1"/>
    <col min="10251" max="10251" width="13.5" style="316" customWidth="1"/>
    <col min="10252" max="10252" width="13" style="316" customWidth="1"/>
    <col min="10253" max="10254" width="9" style="316"/>
    <col min="10255" max="10255" width="9" style="316" customWidth="1"/>
    <col min="10256" max="10496" width="9" style="316"/>
    <col min="10497" max="10497" width="9.125" style="316" customWidth="1"/>
    <col min="10498" max="10498" width="2.375" style="316" customWidth="1"/>
    <col min="10499" max="10499" width="18" style="316" customWidth="1"/>
    <col min="10500" max="10500" width="13.625" style="316" customWidth="1"/>
    <col min="10501" max="10501" width="13.5" style="316" customWidth="1"/>
    <col min="10502" max="10503" width="13.625" style="316" customWidth="1"/>
    <col min="10504" max="10505" width="13.5" style="316" customWidth="1"/>
    <col min="10506" max="10506" width="13.625" style="316" customWidth="1"/>
    <col min="10507" max="10507" width="13.5" style="316" customWidth="1"/>
    <col min="10508" max="10508" width="13" style="316" customWidth="1"/>
    <col min="10509" max="10510" width="9" style="316"/>
    <col min="10511" max="10511" width="9" style="316" customWidth="1"/>
    <col min="10512" max="10752" width="9" style="316"/>
    <col min="10753" max="10753" width="9.125" style="316" customWidth="1"/>
    <col min="10754" max="10754" width="2.375" style="316" customWidth="1"/>
    <col min="10755" max="10755" width="18" style="316" customWidth="1"/>
    <col min="10756" max="10756" width="13.625" style="316" customWidth="1"/>
    <col min="10757" max="10757" width="13.5" style="316" customWidth="1"/>
    <col min="10758" max="10759" width="13.625" style="316" customWidth="1"/>
    <col min="10760" max="10761" width="13.5" style="316" customWidth="1"/>
    <col min="10762" max="10762" width="13.625" style="316" customWidth="1"/>
    <col min="10763" max="10763" width="13.5" style="316" customWidth="1"/>
    <col min="10764" max="10764" width="13" style="316" customWidth="1"/>
    <col min="10765" max="10766" width="9" style="316"/>
    <col min="10767" max="10767" width="9" style="316" customWidth="1"/>
    <col min="10768" max="11008" width="9" style="316"/>
    <col min="11009" max="11009" width="9.125" style="316" customWidth="1"/>
    <col min="11010" max="11010" width="2.375" style="316" customWidth="1"/>
    <col min="11011" max="11011" width="18" style="316" customWidth="1"/>
    <col min="11012" max="11012" width="13.625" style="316" customWidth="1"/>
    <col min="11013" max="11013" width="13.5" style="316" customWidth="1"/>
    <col min="11014" max="11015" width="13.625" style="316" customWidth="1"/>
    <col min="11016" max="11017" width="13.5" style="316" customWidth="1"/>
    <col min="11018" max="11018" width="13.625" style="316" customWidth="1"/>
    <col min="11019" max="11019" width="13.5" style="316" customWidth="1"/>
    <col min="11020" max="11020" width="13" style="316" customWidth="1"/>
    <col min="11021" max="11022" width="9" style="316"/>
    <col min="11023" max="11023" width="9" style="316" customWidth="1"/>
    <col min="11024" max="11264" width="9" style="316"/>
    <col min="11265" max="11265" width="9.125" style="316" customWidth="1"/>
    <col min="11266" max="11266" width="2.375" style="316" customWidth="1"/>
    <col min="11267" max="11267" width="18" style="316" customWidth="1"/>
    <col min="11268" max="11268" width="13.625" style="316" customWidth="1"/>
    <col min="11269" max="11269" width="13.5" style="316" customWidth="1"/>
    <col min="11270" max="11271" width="13.625" style="316" customWidth="1"/>
    <col min="11272" max="11273" width="13.5" style="316" customWidth="1"/>
    <col min="11274" max="11274" width="13.625" style="316" customWidth="1"/>
    <col min="11275" max="11275" width="13.5" style="316" customWidth="1"/>
    <col min="11276" max="11276" width="13" style="316" customWidth="1"/>
    <col min="11277" max="11278" width="9" style="316"/>
    <col min="11279" max="11279" width="9" style="316" customWidth="1"/>
    <col min="11280" max="11520" width="9" style="316"/>
    <col min="11521" max="11521" width="9.125" style="316" customWidth="1"/>
    <col min="11522" max="11522" width="2.375" style="316" customWidth="1"/>
    <col min="11523" max="11523" width="18" style="316" customWidth="1"/>
    <col min="11524" max="11524" width="13.625" style="316" customWidth="1"/>
    <col min="11525" max="11525" width="13.5" style="316" customWidth="1"/>
    <col min="11526" max="11527" width="13.625" style="316" customWidth="1"/>
    <col min="11528" max="11529" width="13.5" style="316" customWidth="1"/>
    <col min="11530" max="11530" width="13.625" style="316" customWidth="1"/>
    <col min="11531" max="11531" width="13.5" style="316" customWidth="1"/>
    <col min="11532" max="11532" width="13" style="316" customWidth="1"/>
    <col min="11533" max="11534" width="9" style="316"/>
    <col min="11535" max="11535" width="9" style="316" customWidth="1"/>
    <col min="11536" max="11776" width="9" style="316"/>
    <col min="11777" max="11777" width="9.125" style="316" customWidth="1"/>
    <col min="11778" max="11778" width="2.375" style="316" customWidth="1"/>
    <col min="11779" max="11779" width="18" style="316" customWidth="1"/>
    <col min="11780" max="11780" width="13.625" style="316" customWidth="1"/>
    <col min="11781" max="11781" width="13.5" style="316" customWidth="1"/>
    <col min="11782" max="11783" width="13.625" style="316" customWidth="1"/>
    <col min="11784" max="11785" width="13.5" style="316" customWidth="1"/>
    <col min="11786" max="11786" width="13.625" style="316" customWidth="1"/>
    <col min="11787" max="11787" width="13.5" style="316" customWidth="1"/>
    <col min="11788" max="11788" width="13" style="316" customWidth="1"/>
    <col min="11789" max="11790" width="9" style="316"/>
    <col min="11791" max="11791" width="9" style="316" customWidth="1"/>
    <col min="11792" max="12032" width="9" style="316"/>
    <col min="12033" max="12033" width="9.125" style="316" customWidth="1"/>
    <col min="12034" max="12034" width="2.375" style="316" customWidth="1"/>
    <col min="12035" max="12035" width="18" style="316" customWidth="1"/>
    <col min="12036" max="12036" width="13.625" style="316" customWidth="1"/>
    <col min="12037" max="12037" width="13.5" style="316" customWidth="1"/>
    <col min="12038" max="12039" width="13.625" style="316" customWidth="1"/>
    <col min="12040" max="12041" width="13.5" style="316" customWidth="1"/>
    <col min="12042" max="12042" width="13.625" style="316" customWidth="1"/>
    <col min="12043" max="12043" width="13.5" style="316" customWidth="1"/>
    <col min="12044" max="12044" width="13" style="316" customWidth="1"/>
    <col min="12045" max="12046" width="9" style="316"/>
    <col min="12047" max="12047" width="9" style="316" customWidth="1"/>
    <col min="12048" max="12288" width="9" style="316"/>
    <col min="12289" max="12289" width="9.125" style="316" customWidth="1"/>
    <col min="12290" max="12290" width="2.375" style="316" customWidth="1"/>
    <col min="12291" max="12291" width="18" style="316" customWidth="1"/>
    <col min="12292" max="12292" width="13.625" style="316" customWidth="1"/>
    <col min="12293" max="12293" width="13.5" style="316" customWidth="1"/>
    <col min="12294" max="12295" width="13.625" style="316" customWidth="1"/>
    <col min="12296" max="12297" width="13.5" style="316" customWidth="1"/>
    <col min="12298" max="12298" width="13.625" style="316" customWidth="1"/>
    <col min="12299" max="12299" width="13.5" style="316" customWidth="1"/>
    <col min="12300" max="12300" width="13" style="316" customWidth="1"/>
    <col min="12301" max="12302" width="9" style="316"/>
    <col min="12303" max="12303" width="9" style="316" customWidth="1"/>
    <col min="12304" max="12544" width="9" style="316"/>
    <col min="12545" max="12545" width="9.125" style="316" customWidth="1"/>
    <col min="12546" max="12546" width="2.375" style="316" customWidth="1"/>
    <col min="12547" max="12547" width="18" style="316" customWidth="1"/>
    <col min="12548" max="12548" width="13.625" style="316" customWidth="1"/>
    <col min="12549" max="12549" width="13.5" style="316" customWidth="1"/>
    <col min="12550" max="12551" width="13.625" style="316" customWidth="1"/>
    <col min="12552" max="12553" width="13.5" style="316" customWidth="1"/>
    <col min="12554" max="12554" width="13.625" style="316" customWidth="1"/>
    <col min="12555" max="12555" width="13.5" style="316" customWidth="1"/>
    <col min="12556" max="12556" width="13" style="316" customWidth="1"/>
    <col min="12557" max="12558" width="9" style="316"/>
    <col min="12559" max="12559" width="9" style="316" customWidth="1"/>
    <col min="12560" max="12800" width="9" style="316"/>
    <col min="12801" max="12801" width="9.125" style="316" customWidth="1"/>
    <col min="12802" max="12802" width="2.375" style="316" customWidth="1"/>
    <col min="12803" max="12803" width="18" style="316" customWidth="1"/>
    <col min="12804" max="12804" width="13.625" style="316" customWidth="1"/>
    <col min="12805" max="12805" width="13.5" style="316" customWidth="1"/>
    <col min="12806" max="12807" width="13.625" style="316" customWidth="1"/>
    <col min="12808" max="12809" width="13.5" style="316" customWidth="1"/>
    <col min="12810" max="12810" width="13.625" style="316" customWidth="1"/>
    <col min="12811" max="12811" width="13.5" style="316" customWidth="1"/>
    <col min="12812" max="12812" width="13" style="316" customWidth="1"/>
    <col min="12813" max="12814" width="9" style="316"/>
    <col min="12815" max="12815" width="9" style="316" customWidth="1"/>
    <col min="12816" max="13056" width="9" style="316"/>
    <col min="13057" max="13057" width="9.125" style="316" customWidth="1"/>
    <col min="13058" max="13058" width="2.375" style="316" customWidth="1"/>
    <col min="13059" max="13059" width="18" style="316" customWidth="1"/>
    <col min="13060" max="13060" width="13.625" style="316" customWidth="1"/>
    <col min="13061" max="13061" width="13.5" style="316" customWidth="1"/>
    <col min="13062" max="13063" width="13.625" style="316" customWidth="1"/>
    <col min="13064" max="13065" width="13.5" style="316" customWidth="1"/>
    <col min="13066" max="13066" width="13.625" style="316" customWidth="1"/>
    <col min="13067" max="13067" width="13.5" style="316" customWidth="1"/>
    <col min="13068" max="13068" width="13" style="316" customWidth="1"/>
    <col min="13069" max="13070" width="9" style="316"/>
    <col min="13071" max="13071" width="9" style="316" customWidth="1"/>
    <col min="13072" max="13312" width="9" style="316"/>
    <col min="13313" max="13313" width="9.125" style="316" customWidth="1"/>
    <col min="13314" max="13314" width="2.375" style="316" customWidth="1"/>
    <col min="13315" max="13315" width="18" style="316" customWidth="1"/>
    <col min="13316" max="13316" width="13.625" style="316" customWidth="1"/>
    <col min="13317" max="13317" width="13.5" style="316" customWidth="1"/>
    <col min="13318" max="13319" width="13.625" style="316" customWidth="1"/>
    <col min="13320" max="13321" width="13.5" style="316" customWidth="1"/>
    <col min="13322" max="13322" width="13.625" style="316" customWidth="1"/>
    <col min="13323" max="13323" width="13.5" style="316" customWidth="1"/>
    <col min="13324" max="13324" width="13" style="316" customWidth="1"/>
    <col min="13325" max="13326" width="9" style="316"/>
    <col min="13327" max="13327" width="9" style="316" customWidth="1"/>
    <col min="13328" max="13568" width="9" style="316"/>
    <col min="13569" max="13569" width="9.125" style="316" customWidth="1"/>
    <col min="13570" max="13570" width="2.375" style="316" customWidth="1"/>
    <col min="13571" max="13571" width="18" style="316" customWidth="1"/>
    <col min="13572" max="13572" width="13.625" style="316" customWidth="1"/>
    <col min="13573" max="13573" width="13.5" style="316" customWidth="1"/>
    <col min="13574" max="13575" width="13.625" style="316" customWidth="1"/>
    <col min="13576" max="13577" width="13.5" style="316" customWidth="1"/>
    <col min="13578" max="13578" width="13.625" style="316" customWidth="1"/>
    <col min="13579" max="13579" width="13.5" style="316" customWidth="1"/>
    <col min="13580" max="13580" width="13" style="316" customWidth="1"/>
    <col min="13581" max="13582" width="9" style="316"/>
    <col min="13583" max="13583" width="9" style="316" customWidth="1"/>
    <col min="13584" max="13824" width="9" style="316"/>
    <col min="13825" max="13825" width="9.125" style="316" customWidth="1"/>
    <col min="13826" max="13826" width="2.375" style="316" customWidth="1"/>
    <col min="13827" max="13827" width="18" style="316" customWidth="1"/>
    <col min="13828" max="13828" width="13.625" style="316" customWidth="1"/>
    <col min="13829" max="13829" width="13.5" style="316" customWidth="1"/>
    <col min="13830" max="13831" width="13.625" style="316" customWidth="1"/>
    <col min="13832" max="13833" width="13.5" style="316" customWidth="1"/>
    <col min="13834" max="13834" width="13.625" style="316" customWidth="1"/>
    <col min="13835" max="13835" width="13.5" style="316" customWidth="1"/>
    <col min="13836" max="13836" width="13" style="316" customWidth="1"/>
    <col min="13837" max="13838" width="9" style="316"/>
    <col min="13839" max="13839" width="9" style="316" customWidth="1"/>
    <col min="13840" max="14080" width="9" style="316"/>
    <col min="14081" max="14081" width="9.125" style="316" customWidth="1"/>
    <col min="14082" max="14082" width="2.375" style="316" customWidth="1"/>
    <col min="14083" max="14083" width="18" style="316" customWidth="1"/>
    <col min="14084" max="14084" width="13.625" style="316" customWidth="1"/>
    <col min="14085" max="14085" width="13.5" style="316" customWidth="1"/>
    <col min="14086" max="14087" width="13.625" style="316" customWidth="1"/>
    <col min="14088" max="14089" width="13.5" style="316" customWidth="1"/>
    <col min="14090" max="14090" width="13.625" style="316" customWidth="1"/>
    <col min="14091" max="14091" width="13.5" style="316" customWidth="1"/>
    <col min="14092" max="14092" width="13" style="316" customWidth="1"/>
    <col min="14093" max="14094" width="9" style="316"/>
    <col min="14095" max="14095" width="9" style="316" customWidth="1"/>
    <col min="14096" max="14336" width="9" style="316"/>
    <col min="14337" max="14337" width="9.125" style="316" customWidth="1"/>
    <col min="14338" max="14338" width="2.375" style="316" customWidth="1"/>
    <col min="14339" max="14339" width="18" style="316" customWidth="1"/>
    <col min="14340" max="14340" width="13.625" style="316" customWidth="1"/>
    <col min="14341" max="14341" width="13.5" style="316" customWidth="1"/>
    <col min="14342" max="14343" width="13.625" style="316" customWidth="1"/>
    <col min="14344" max="14345" width="13.5" style="316" customWidth="1"/>
    <col min="14346" max="14346" width="13.625" style="316" customWidth="1"/>
    <col min="14347" max="14347" width="13.5" style="316" customWidth="1"/>
    <col min="14348" max="14348" width="13" style="316" customWidth="1"/>
    <col min="14349" max="14350" width="9" style="316"/>
    <col min="14351" max="14351" width="9" style="316" customWidth="1"/>
    <col min="14352" max="14592" width="9" style="316"/>
    <col min="14593" max="14593" width="9.125" style="316" customWidth="1"/>
    <col min="14594" max="14594" width="2.375" style="316" customWidth="1"/>
    <col min="14595" max="14595" width="18" style="316" customWidth="1"/>
    <col min="14596" max="14596" width="13.625" style="316" customWidth="1"/>
    <col min="14597" max="14597" width="13.5" style="316" customWidth="1"/>
    <col min="14598" max="14599" width="13.625" style="316" customWidth="1"/>
    <col min="14600" max="14601" width="13.5" style="316" customWidth="1"/>
    <col min="14602" max="14602" width="13.625" style="316" customWidth="1"/>
    <col min="14603" max="14603" width="13.5" style="316" customWidth="1"/>
    <col min="14604" max="14604" width="13" style="316" customWidth="1"/>
    <col min="14605" max="14606" width="9" style="316"/>
    <col min="14607" max="14607" width="9" style="316" customWidth="1"/>
    <col min="14608" max="14848" width="9" style="316"/>
    <col min="14849" max="14849" width="9.125" style="316" customWidth="1"/>
    <col min="14850" max="14850" width="2.375" style="316" customWidth="1"/>
    <col min="14851" max="14851" width="18" style="316" customWidth="1"/>
    <col min="14852" max="14852" width="13.625" style="316" customWidth="1"/>
    <col min="14853" max="14853" width="13.5" style="316" customWidth="1"/>
    <col min="14854" max="14855" width="13.625" style="316" customWidth="1"/>
    <col min="14856" max="14857" width="13.5" style="316" customWidth="1"/>
    <col min="14858" max="14858" width="13.625" style="316" customWidth="1"/>
    <col min="14859" max="14859" width="13.5" style="316" customWidth="1"/>
    <col min="14860" max="14860" width="13" style="316" customWidth="1"/>
    <col min="14861" max="14862" width="9" style="316"/>
    <col min="14863" max="14863" width="9" style="316" customWidth="1"/>
    <col min="14864" max="15104" width="9" style="316"/>
    <col min="15105" max="15105" width="9.125" style="316" customWidth="1"/>
    <col min="15106" max="15106" width="2.375" style="316" customWidth="1"/>
    <col min="15107" max="15107" width="18" style="316" customWidth="1"/>
    <col min="15108" max="15108" width="13.625" style="316" customWidth="1"/>
    <col min="15109" max="15109" width="13.5" style="316" customWidth="1"/>
    <col min="15110" max="15111" width="13.625" style="316" customWidth="1"/>
    <col min="15112" max="15113" width="13.5" style="316" customWidth="1"/>
    <col min="15114" max="15114" width="13.625" style="316" customWidth="1"/>
    <col min="15115" max="15115" width="13.5" style="316" customWidth="1"/>
    <col min="15116" max="15116" width="13" style="316" customWidth="1"/>
    <col min="15117" max="15118" width="9" style="316"/>
    <col min="15119" max="15119" width="9" style="316" customWidth="1"/>
    <col min="15120" max="15360" width="9" style="316"/>
    <col min="15361" max="15361" width="9.125" style="316" customWidth="1"/>
    <col min="15362" max="15362" width="2.375" style="316" customWidth="1"/>
    <col min="15363" max="15363" width="18" style="316" customWidth="1"/>
    <col min="15364" max="15364" width="13.625" style="316" customWidth="1"/>
    <col min="15365" max="15365" width="13.5" style="316" customWidth="1"/>
    <col min="15366" max="15367" width="13.625" style="316" customWidth="1"/>
    <col min="15368" max="15369" width="13.5" style="316" customWidth="1"/>
    <col min="15370" max="15370" width="13.625" style="316" customWidth="1"/>
    <col min="15371" max="15371" width="13.5" style="316" customWidth="1"/>
    <col min="15372" max="15372" width="13" style="316" customWidth="1"/>
    <col min="15373" max="15374" width="9" style="316"/>
    <col min="15375" max="15375" width="9" style="316" customWidth="1"/>
    <col min="15376" max="15616" width="9" style="316"/>
    <col min="15617" max="15617" width="9.125" style="316" customWidth="1"/>
    <col min="15618" max="15618" width="2.375" style="316" customWidth="1"/>
    <col min="15619" max="15619" width="18" style="316" customWidth="1"/>
    <col min="15620" max="15620" width="13.625" style="316" customWidth="1"/>
    <col min="15621" max="15621" width="13.5" style="316" customWidth="1"/>
    <col min="15622" max="15623" width="13.625" style="316" customWidth="1"/>
    <col min="15624" max="15625" width="13.5" style="316" customWidth="1"/>
    <col min="15626" max="15626" width="13.625" style="316" customWidth="1"/>
    <col min="15627" max="15627" width="13.5" style="316" customWidth="1"/>
    <col min="15628" max="15628" width="13" style="316" customWidth="1"/>
    <col min="15629" max="15630" width="9" style="316"/>
    <col min="15631" max="15631" width="9" style="316" customWidth="1"/>
    <col min="15632" max="15872" width="9" style="316"/>
    <col min="15873" max="15873" width="9.125" style="316" customWidth="1"/>
    <col min="15874" max="15874" width="2.375" style="316" customWidth="1"/>
    <col min="15875" max="15875" width="18" style="316" customWidth="1"/>
    <col min="15876" max="15876" width="13.625" style="316" customWidth="1"/>
    <col min="15877" max="15877" width="13.5" style="316" customWidth="1"/>
    <col min="15878" max="15879" width="13.625" style="316" customWidth="1"/>
    <col min="15880" max="15881" width="13.5" style="316" customWidth="1"/>
    <col min="15882" max="15882" width="13.625" style="316" customWidth="1"/>
    <col min="15883" max="15883" width="13.5" style="316" customWidth="1"/>
    <col min="15884" max="15884" width="13" style="316" customWidth="1"/>
    <col min="15885" max="15886" width="9" style="316"/>
    <col min="15887" max="15887" width="9" style="316" customWidth="1"/>
    <col min="15888" max="16128" width="9" style="316"/>
    <col min="16129" max="16129" width="9.125" style="316" customWidth="1"/>
    <col min="16130" max="16130" width="2.375" style="316" customWidth="1"/>
    <col min="16131" max="16131" width="18" style="316" customWidth="1"/>
    <col min="16132" max="16132" width="13.625" style="316" customWidth="1"/>
    <col min="16133" max="16133" width="13.5" style="316" customWidth="1"/>
    <col min="16134" max="16135" width="13.625" style="316" customWidth="1"/>
    <col min="16136" max="16137" width="13.5" style="316" customWidth="1"/>
    <col min="16138" max="16138" width="13.625" style="316" customWidth="1"/>
    <col min="16139" max="16139" width="13.5" style="316" customWidth="1"/>
    <col min="16140" max="16140" width="13" style="316" customWidth="1"/>
    <col min="16141" max="16142" width="9" style="316"/>
    <col min="16143" max="16143" width="9" style="316" customWidth="1"/>
    <col min="16144" max="16384" width="9" style="316"/>
  </cols>
  <sheetData>
    <row r="1" spans="1:12" ht="13.5" customHeight="1">
      <c r="A1" s="1429" t="s">
        <v>512</v>
      </c>
      <c r="B1" s="1429"/>
      <c r="C1" s="1429"/>
      <c r="D1" s="1429"/>
      <c r="E1" s="1429"/>
      <c r="F1" s="1429"/>
      <c r="G1" s="1429"/>
      <c r="H1" s="1429"/>
      <c r="I1" s="1429"/>
      <c r="J1" s="1429"/>
      <c r="K1" s="1429"/>
      <c r="L1" s="1429"/>
    </row>
    <row r="2" spans="1:12" ht="19.5" thickBot="1">
      <c r="A2" s="1430" t="s">
        <v>513</v>
      </c>
      <c r="B2" s="1430"/>
      <c r="C2" s="1430"/>
      <c r="D2" s="1430"/>
      <c r="E2" s="1430"/>
      <c r="F2" s="1430"/>
      <c r="G2" s="1430"/>
      <c r="H2" s="1430"/>
      <c r="I2" s="1430"/>
      <c r="J2" s="1430"/>
      <c r="K2" s="1430"/>
      <c r="L2" s="1430"/>
    </row>
    <row r="3" spans="1:12" ht="30" customHeight="1" thickBot="1">
      <c r="A3" s="1431" t="s">
        <v>514</v>
      </c>
      <c r="B3" s="1432"/>
      <c r="C3" s="1433"/>
      <c r="D3" s="1434" t="s">
        <v>568</v>
      </c>
      <c r="E3" s="1435"/>
      <c r="F3" s="1435"/>
      <c r="G3" s="1435"/>
      <c r="H3" s="1435"/>
      <c r="I3" s="1435"/>
      <c r="J3" s="1435"/>
      <c r="K3" s="1435"/>
      <c r="L3" s="1436"/>
    </row>
    <row r="4" spans="1:12" ht="30" customHeight="1">
      <c r="A4" s="1437" t="s">
        <v>515</v>
      </c>
      <c r="B4" s="1438"/>
      <c r="C4" s="1439"/>
      <c r="D4" s="1411" t="s">
        <v>569</v>
      </c>
      <c r="E4" s="1412"/>
      <c r="F4" s="1412"/>
      <c r="G4" s="1412"/>
      <c r="H4" s="1412"/>
      <c r="I4" s="1412"/>
      <c r="J4" s="1412"/>
      <c r="K4" s="1412"/>
      <c r="L4" s="1413"/>
    </row>
    <row r="5" spans="1:12" ht="30" customHeight="1">
      <c r="A5" s="1408" t="s">
        <v>516</v>
      </c>
      <c r="B5" s="1409"/>
      <c r="C5" s="1410"/>
      <c r="D5" s="1411" t="s">
        <v>570</v>
      </c>
      <c r="E5" s="1412"/>
      <c r="F5" s="1412"/>
      <c r="G5" s="1412"/>
      <c r="H5" s="1412"/>
      <c r="I5" s="1412"/>
      <c r="J5" s="1412"/>
      <c r="K5" s="1412"/>
      <c r="L5" s="1413"/>
    </row>
    <row r="6" spans="1:12" ht="30" customHeight="1">
      <c r="A6" s="1414" t="s">
        <v>517</v>
      </c>
      <c r="B6" s="1415"/>
      <c r="C6" s="317" t="s">
        <v>518</v>
      </c>
      <c r="D6" s="1418" t="s">
        <v>571</v>
      </c>
      <c r="E6" s="1419"/>
      <c r="F6" s="1419"/>
      <c r="G6" s="1420"/>
      <c r="H6" s="1421" t="s">
        <v>519</v>
      </c>
      <c r="I6" s="1423" t="s">
        <v>572</v>
      </c>
      <c r="J6" s="1424"/>
      <c r="K6" s="1424"/>
      <c r="L6" s="1425"/>
    </row>
    <row r="7" spans="1:12" ht="30" customHeight="1" thickBot="1">
      <c r="A7" s="1416"/>
      <c r="B7" s="1417"/>
      <c r="C7" s="318" t="s">
        <v>520</v>
      </c>
      <c r="D7" s="1426" t="s">
        <v>571</v>
      </c>
      <c r="E7" s="1427"/>
      <c r="F7" s="1427"/>
      <c r="G7" s="1428"/>
      <c r="H7" s="1422"/>
      <c r="I7" s="1423"/>
      <c r="J7" s="1424"/>
      <c r="K7" s="1424"/>
      <c r="L7" s="1425"/>
    </row>
    <row r="8" spans="1:12" ht="30" customHeight="1" thickTop="1" thickBot="1">
      <c r="A8" s="1384" t="s">
        <v>521</v>
      </c>
      <c r="B8" s="319">
        <v>1</v>
      </c>
      <c r="C8" s="320" t="s">
        <v>522</v>
      </c>
      <c r="D8" s="1385" t="s">
        <v>573</v>
      </c>
      <c r="E8" s="1386"/>
      <c r="F8" s="1386"/>
      <c r="G8" s="1386"/>
      <c r="H8" s="1386"/>
      <c r="I8" s="1386"/>
      <c r="J8" s="1386"/>
      <c r="K8" s="1386"/>
      <c r="L8" s="1387"/>
    </row>
    <row r="9" spans="1:12" ht="30" customHeight="1">
      <c r="A9" s="1348"/>
      <c r="B9" s="1343">
        <v>2</v>
      </c>
      <c r="C9" s="1388" t="s">
        <v>523</v>
      </c>
      <c r="D9" s="1389" t="s">
        <v>524</v>
      </c>
      <c r="E9" s="1390"/>
      <c r="F9" s="1393" t="s">
        <v>525</v>
      </c>
      <c r="G9" s="1395" t="s">
        <v>526</v>
      </c>
      <c r="H9" s="1396"/>
      <c r="I9" s="1396"/>
      <c r="J9" s="1396"/>
      <c r="K9" s="1397"/>
      <c r="L9" s="1398" t="s">
        <v>527</v>
      </c>
    </row>
    <row r="10" spans="1:12" ht="30" customHeight="1">
      <c r="A10" s="1348"/>
      <c r="B10" s="1343"/>
      <c r="C10" s="1388"/>
      <c r="D10" s="1391"/>
      <c r="E10" s="1392"/>
      <c r="F10" s="1394"/>
      <c r="G10" s="321" t="s">
        <v>528</v>
      </c>
      <c r="H10" s="322" t="s">
        <v>529</v>
      </c>
      <c r="I10" s="323" t="s">
        <v>530</v>
      </c>
      <c r="J10" s="324" t="s">
        <v>531</v>
      </c>
      <c r="K10" s="325" t="s">
        <v>532</v>
      </c>
      <c r="L10" s="1399"/>
    </row>
    <row r="11" spans="1:12" ht="27.95" customHeight="1">
      <c r="A11" s="1348"/>
      <c r="B11" s="1343"/>
      <c r="C11" s="1388"/>
      <c r="D11" s="1400" t="s">
        <v>574</v>
      </c>
      <c r="E11" s="1401"/>
      <c r="F11" s="326">
        <v>5</v>
      </c>
      <c r="G11" s="327">
        <v>5</v>
      </c>
      <c r="H11" s="328"/>
      <c r="I11" s="329"/>
      <c r="J11" s="330"/>
      <c r="K11" s="331"/>
      <c r="L11" s="332" t="s">
        <v>575</v>
      </c>
    </row>
    <row r="12" spans="1:12" ht="27.95" customHeight="1">
      <c r="A12" s="1348"/>
      <c r="B12" s="1343"/>
      <c r="C12" s="1388"/>
      <c r="D12" s="1400" t="s">
        <v>576</v>
      </c>
      <c r="E12" s="1401"/>
      <c r="F12" s="326">
        <v>6</v>
      </c>
      <c r="G12" s="327"/>
      <c r="H12" s="328">
        <v>6</v>
      </c>
      <c r="I12" s="329"/>
      <c r="J12" s="330"/>
      <c r="K12" s="331"/>
      <c r="L12" s="332" t="s">
        <v>577</v>
      </c>
    </row>
    <row r="13" spans="1:12" ht="27.95" customHeight="1">
      <c r="A13" s="1348"/>
      <c r="B13" s="1343"/>
      <c r="C13" s="1388"/>
      <c r="D13" s="1400" t="s">
        <v>578</v>
      </c>
      <c r="E13" s="1401"/>
      <c r="F13" s="326">
        <v>4</v>
      </c>
      <c r="G13" s="327"/>
      <c r="H13" s="328"/>
      <c r="I13" s="329">
        <v>4</v>
      </c>
      <c r="J13" s="330"/>
      <c r="K13" s="331"/>
      <c r="L13" s="332" t="s">
        <v>577</v>
      </c>
    </row>
    <row r="14" spans="1:12" ht="27.95" customHeight="1">
      <c r="A14" s="1348"/>
      <c r="B14" s="1343"/>
      <c r="C14" s="1388"/>
      <c r="D14" s="1400" t="s">
        <v>579</v>
      </c>
      <c r="E14" s="1402"/>
      <c r="F14" s="333">
        <v>5</v>
      </c>
      <c r="G14" s="334"/>
      <c r="H14" s="335"/>
      <c r="I14" s="336"/>
      <c r="J14" s="337">
        <v>5</v>
      </c>
      <c r="K14" s="331"/>
      <c r="L14" s="332" t="s">
        <v>577</v>
      </c>
    </row>
    <row r="15" spans="1:12" ht="27.95" customHeight="1">
      <c r="A15" s="1348"/>
      <c r="B15" s="1343"/>
      <c r="C15" s="1388"/>
      <c r="D15" s="1400" t="s">
        <v>580</v>
      </c>
      <c r="E15" s="1402"/>
      <c r="F15" s="333">
        <v>4</v>
      </c>
      <c r="G15" s="334"/>
      <c r="H15" s="335"/>
      <c r="I15" s="336"/>
      <c r="J15" s="337">
        <v>1</v>
      </c>
      <c r="K15" s="338">
        <v>3</v>
      </c>
      <c r="L15" s="332" t="s">
        <v>577</v>
      </c>
    </row>
    <row r="16" spans="1:12" ht="30" customHeight="1" thickBot="1">
      <c r="A16" s="1348"/>
      <c r="B16" s="1343"/>
      <c r="C16" s="1388"/>
      <c r="D16" s="1403" t="s">
        <v>370</v>
      </c>
      <c r="E16" s="1404"/>
      <c r="F16" s="339">
        <v>15</v>
      </c>
      <c r="G16" s="340">
        <v>5</v>
      </c>
      <c r="H16" s="341">
        <v>5</v>
      </c>
      <c r="I16" s="342">
        <v>5</v>
      </c>
      <c r="J16" s="343">
        <v>5</v>
      </c>
      <c r="K16" s="344">
        <v>4</v>
      </c>
      <c r="L16" s="345"/>
    </row>
    <row r="17" spans="1:12" ht="30" customHeight="1">
      <c r="A17" s="1348"/>
      <c r="B17" s="1337">
        <v>3</v>
      </c>
      <c r="C17" s="1405" t="s">
        <v>533</v>
      </c>
      <c r="D17" s="346" t="s">
        <v>534</v>
      </c>
      <c r="E17" s="1367" t="s">
        <v>574</v>
      </c>
      <c r="F17" s="1368"/>
      <c r="G17" s="1368"/>
      <c r="H17" s="1368"/>
      <c r="I17" s="1368"/>
      <c r="J17" s="1368"/>
      <c r="K17" s="1368"/>
      <c r="L17" s="1369"/>
    </row>
    <row r="18" spans="1:12" ht="30" customHeight="1">
      <c r="A18" s="1348"/>
      <c r="B18" s="1380"/>
      <c r="C18" s="1406"/>
      <c r="D18" s="346" t="s">
        <v>535</v>
      </c>
      <c r="E18" s="1323" t="s">
        <v>576</v>
      </c>
      <c r="F18" s="1324"/>
      <c r="G18" s="1324"/>
      <c r="H18" s="1324"/>
      <c r="I18" s="1324"/>
      <c r="J18" s="1324"/>
      <c r="K18" s="1324"/>
      <c r="L18" s="1325"/>
    </row>
    <row r="19" spans="1:12" ht="30" customHeight="1">
      <c r="A19" s="1348"/>
      <c r="B19" s="1380"/>
      <c r="C19" s="1406"/>
      <c r="D19" s="346" t="s">
        <v>536</v>
      </c>
      <c r="E19" s="1323" t="s">
        <v>578</v>
      </c>
      <c r="F19" s="1324"/>
      <c r="G19" s="1324"/>
      <c r="H19" s="1324"/>
      <c r="I19" s="1324"/>
      <c r="J19" s="1324"/>
      <c r="K19" s="1324"/>
      <c r="L19" s="1325"/>
    </row>
    <row r="20" spans="1:12" ht="30" customHeight="1">
      <c r="A20" s="1348"/>
      <c r="B20" s="1380"/>
      <c r="C20" s="1406"/>
      <c r="D20" s="346" t="s">
        <v>537</v>
      </c>
      <c r="E20" s="1323" t="s">
        <v>579</v>
      </c>
      <c r="F20" s="1324"/>
      <c r="G20" s="1324"/>
      <c r="H20" s="1324"/>
      <c r="I20" s="1324"/>
      <c r="J20" s="1324"/>
      <c r="K20" s="1324"/>
      <c r="L20" s="1325"/>
    </row>
    <row r="21" spans="1:12" ht="30" customHeight="1">
      <c r="A21" s="1348"/>
      <c r="B21" s="1338"/>
      <c r="C21" s="1407"/>
      <c r="D21" s="346" t="s">
        <v>538</v>
      </c>
      <c r="E21" s="1323" t="s">
        <v>580</v>
      </c>
      <c r="F21" s="1324"/>
      <c r="G21" s="1324"/>
      <c r="H21" s="1324"/>
      <c r="I21" s="1324"/>
      <c r="J21" s="1324"/>
      <c r="K21" s="1324"/>
      <c r="L21" s="1325"/>
    </row>
    <row r="22" spans="1:12" ht="30" customHeight="1">
      <c r="A22" s="1348"/>
      <c r="B22" s="1337">
        <v>4</v>
      </c>
      <c r="C22" s="1448" t="s">
        <v>539</v>
      </c>
      <c r="D22" s="346" t="s">
        <v>534</v>
      </c>
      <c r="E22" s="1323" t="s">
        <v>581</v>
      </c>
      <c r="F22" s="1324"/>
      <c r="G22" s="1324"/>
      <c r="H22" s="1324"/>
      <c r="I22" s="1324"/>
      <c r="J22" s="1324"/>
      <c r="K22" s="1324"/>
      <c r="L22" s="1325"/>
    </row>
    <row r="23" spans="1:12" ht="30" customHeight="1">
      <c r="A23" s="1348"/>
      <c r="B23" s="1380"/>
      <c r="C23" s="1449"/>
      <c r="D23" s="346" t="s">
        <v>535</v>
      </c>
      <c r="E23" s="1323" t="s">
        <v>581</v>
      </c>
      <c r="F23" s="1324"/>
      <c r="G23" s="1324"/>
      <c r="H23" s="1324"/>
      <c r="I23" s="1324"/>
      <c r="J23" s="1324"/>
      <c r="K23" s="1324"/>
      <c r="L23" s="1325"/>
    </row>
    <row r="24" spans="1:12" ht="30" customHeight="1">
      <c r="A24" s="1348"/>
      <c r="B24" s="1380"/>
      <c r="C24" s="1449"/>
      <c r="D24" s="346" t="s">
        <v>536</v>
      </c>
      <c r="E24" s="1323" t="s">
        <v>581</v>
      </c>
      <c r="F24" s="1324"/>
      <c r="G24" s="1324"/>
      <c r="H24" s="1324"/>
      <c r="I24" s="1324"/>
      <c r="J24" s="1324"/>
      <c r="K24" s="1324"/>
      <c r="L24" s="1325"/>
    </row>
    <row r="25" spans="1:12" ht="30" customHeight="1">
      <c r="A25" s="1348"/>
      <c r="B25" s="1380"/>
      <c r="C25" s="1449"/>
      <c r="D25" s="346" t="s">
        <v>537</v>
      </c>
      <c r="E25" s="1323" t="s">
        <v>582</v>
      </c>
      <c r="F25" s="1324"/>
      <c r="G25" s="1324"/>
      <c r="H25" s="1324"/>
      <c r="I25" s="1324"/>
      <c r="J25" s="1324"/>
      <c r="K25" s="1324"/>
      <c r="L25" s="1325"/>
    </row>
    <row r="26" spans="1:12" ht="30" customHeight="1">
      <c r="A26" s="1348"/>
      <c r="B26" s="1338"/>
      <c r="C26" s="1450"/>
      <c r="D26" s="346" t="s">
        <v>538</v>
      </c>
      <c r="E26" s="1323" t="s">
        <v>581</v>
      </c>
      <c r="F26" s="1324"/>
      <c r="G26" s="1324"/>
      <c r="H26" s="1324"/>
      <c r="I26" s="1324"/>
      <c r="J26" s="1324"/>
      <c r="K26" s="1324"/>
      <c r="L26" s="1325"/>
    </row>
    <row r="27" spans="1:12" ht="30" customHeight="1">
      <c r="A27" s="1348"/>
      <c r="B27" s="1337">
        <v>5</v>
      </c>
      <c r="C27" s="1448" t="s">
        <v>540</v>
      </c>
      <c r="D27" s="346" t="s">
        <v>534</v>
      </c>
      <c r="E27" s="1323" t="s">
        <v>581</v>
      </c>
      <c r="F27" s="1324"/>
      <c r="G27" s="1324"/>
      <c r="H27" s="1324"/>
      <c r="I27" s="1324"/>
      <c r="J27" s="1324"/>
      <c r="K27" s="1324"/>
      <c r="L27" s="1325"/>
    </row>
    <row r="28" spans="1:12" ht="30" customHeight="1">
      <c r="A28" s="1348"/>
      <c r="B28" s="1380"/>
      <c r="C28" s="1449"/>
      <c r="D28" s="346" t="s">
        <v>535</v>
      </c>
      <c r="E28" s="1323" t="s">
        <v>581</v>
      </c>
      <c r="F28" s="1324"/>
      <c r="G28" s="1324"/>
      <c r="H28" s="1324"/>
      <c r="I28" s="1324"/>
      <c r="J28" s="1324"/>
      <c r="K28" s="1324"/>
      <c r="L28" s="1325"/>
    </row>
    <row r="29" spans="1:12" ht="30" customHeight="1">
      <c r="A29" s="1348"/>
      <c r="B29" s="1380"/>
      <c r="C29" s="1449"/>
      <c r="D29" s="346" t="s">
        <v>536</v>
      </c>
      <c r="E29" s="1323" t="s">
        <v>581</v>
      </c>
      <c r="F29" s="1324"/>
      <c r="G29" s="1324"/>
      <c r="H29" s="1324"/>
      <c r="I29" s="1324"/>
      <c r="J29" s="1324"/>
      <c r="K29" s="1324"/>
      <c r="L29" s="1325"/>
    </row>
    <row r="30" spans="1:12" ht="30" customHeight="1">
      <c r="A30" s="1348"/>
      <c r="B30" s="1380"/>
      <c r="C30" s="1449"/>
      <c r="D30" s="346" t="s">
        <v>537</v>
      </c>
      <c r="E30" s="1323" t="s">
        <v>583</v>
      </c>
      <c r="F30" s="1324"/>
      <c r="G30" s="1324"/>
      <c r="H30" s="1324"/>
      <c r="I30" s="1324"/>
      <c r="J30" s="1324"/>
      <c r="K30" s="1324"/>
      <c r="L30" s="1325"/>
    </row>
    <row r="31" spans="1:12" ht="30" customHeight="1">
      <c r="A31" s="1348"/>
      <c r="B31" s="1338"/>
      <c r="C31" s="1450"/>
      <c r="D31" s="346" t="s">
        <v>538</v>
      </c>
      <c r="E31" s="1323" t="s">
        <v>581</v>
      </c>
      <c r="F31" s="1324"/>
      <c r="G31" s="1324"/>
      <c r="H31" s="1324"/>
      <c r="I31" s="1324"/>
      <c r="J31" s="1324"/>
      <c r="K31" s="1324"/>
      <c r="L31" s="1325"/>
    </row>
    <row r="32" spans="1:12" ht="19.5" customHeight="1">
      <c r="A32" s="1348"/>
      <c r="B32" s="1343">
        <v>6</v>
      </c>
      <c r="C32" s="1445" t="s">
        <v>541</v>
      </c>
      <c r="D32" s="1331" t="s">
        <v>584</v>
      </c>
      <c r="E32" s="1332"/>
      <c r="F32" s="1332"/>
      <c r="G32" s="1332"/>
      <c r="H32" s="1332"/>
      <c r="I32" s="1332"/>
      <c r="J32" s="1332"/>
      <c r="K32" s="1332"/>
      <c r="L32" s="1333"/>
    </row>
    <row r="33" spans="1:12" ht="19.5" customHeight="1">
      <c r="A33" s="1348"/>
      <c r="B33" s="1343"/>
      <c r="C33" s="1445"/>
      <c r="D33" s="1371"/>
      <c r="E33" s="1372"/>
      <c r="F33" s="1372"/>
      <c r="G33" s="1372"/>
      <c r="H33" s="1372"/>
      <c r="I33" s="1372"/>
      <c r="J33" s="1372"/>
      <c r="K33" s="1372"/>
      <c r="L33" s="1373"/>
    </row>
    <row r="34" spans="1:12" ht="19.5" customHeight="1">
      <c r="A34" s="1348"/>
      <c r="B34" s="1374">
        <v>7</v>
      </c>
      <c r="C34" s="1446" t="s">
        <v>542</v>
      </c>
      <c r="D34" s="1377"/>
      <c r="E34" s="1378"/>
      <c r="F34" s="1378"/>
      <c r="G34" s="1378"/>
      <c r="H34" s="1378"/>
      <c r="I34" s="1378"/>
      <c r="J34" s="1378"/>
      <c r="K34" s="1378"/>
      <c r="L34" s="1379"/>
    </row>
    <row r="35" spans="1:12" ht="19.5" customHeight="1" thickBot="1">
      <c r="A35" s="1349"/>
      <c r="B35" s="1374"/>
      <c r="C35" s="1447"/>
      <c r="D35" s="1377"/>
      <c r="E35" s="1378"/>
      <c r="F35" s="1378"/>
      <c r="G35" s="1378"/>
      <c r="H35" s="1378"/>
      <c r="I35" s="1378"/>
      <c r="J35" s="1378"/>
      <c r="K35" s="1378"/>
      <c r="L35" s="1379"/>
    </row>
    <row r="36" spans="1:12" ht="36" customHeight="1">
      <c r="A36" s="1357" t="s">
        <v>543</v>
      </c>
      <c r="B36" s="347">
        <v>1</v>
      </c>
      <c r="C36" s="365" t="s">
        <v>544</v>
      </c>
      <c r="D36" s="1360" t="s">
        <v>585</v>
      </c>
      <c r="E36" s="1360"/>
      <c r="F36" s="1360" t="s">
        <v>586</v>
      </c>
      <c r="G36" s="1360"/>
      <c r="H36" s="1360" t="s">
        <v>587</v>
      </c>
      <c r="I36" s="1360"/>
      <c r="J36" s="1361"/>
      <c r="K36" s="1361"/>
      <c r="L36" s="1362"/>
    </row>
    <row r="37" spans="1:12" ht="36" customHeight="1">
      <c r="A37" s="1358"/>
      <c r="B37" s="349">
        <v>2</v>
      </c>
      <c r="C37" s="349" t="s">
        <v>545</v>
      </c>
      <c r="D37" s="1323" t="s">
        <v>588</v>
      </c>
      <c r="E37" s="1339"/>
      <c r="F37" s="1323" t="s">
        <v>589</v>
      </c>
      <c r="G37" s="1339"/>
      <c r="H37" s="1342"/>
      <c r="I37" s="1343"/>
      <c r="J37" s="1342"/>
      <c r="K37" s="1343"/>
      <c r="L37" s="1363"/>
    </row>
    <row r="38" spans="1:12" ht="36" customHeight="1">
      <c r="A38" s="1358"/>
      <c r="B38" s="349">
        <v>3</v>
      </c>
      <c r="C38" s="366" t="s">
        <v>546</v>
      </c>
      <c r="D38" s="1342"/>
      <c r="E38" s="1343"/>
      <c r="F38" s="1342"/>
      <c r="G38" s="1343"/>
      <c r="H38" s="1323" t="s">
        <v>590</v>
      </c>
      <c r="I38" s="1339"/>
      <c r="J38" s="1342"/>
      <c r="K38" s="1343"/>
      <c r="L38" s="1364"/>
    </row>
    <row r="39" spans="1:12" ht="36" customHeight="1" thickBot="1">
      <c r="A39" s="1359"/>
      <c r="B39" s="352">
        <v>4</v>
      </c>
      <c r="C39" s="352" t="s">
        <v>542</v>
      </c>
      <c r="D39" s="1344"/>
      <c r="E39" s="1345"/>
      <c r="F39" s="1345"/>
      <c r="G39" s="1345"/>
      <c r="H39" s="1345"/>
      <c r="I39" s="1345"/>
      <c r="J39" s="1345"/>
      <c r="K39" s="1345"/>
      <c r="L39" s="1346"/>
    </row>
    <row r="40" spans="1:12" ht="36" customHeight="1">
      <c r="A40" s="1347" t="s">
        <v>547</v>
      </c>
      <c r="B40" s="1350">
        <v>1</v>
      </c>
      <c r="C40" s="1443" t="s">
        <v>548</v>
      </c>
      <c r="D40" s="354"/>
      <c r="E40" s="1355" t="s">
        <v>544</v>
      </c>
      <c r="F40" s="1356"/>
      <c r="G40" s="355" t="s">
        <v>549</v>
      </c>
      <c r="H40" s="1355" t="s">
        <v>544</v>
      </c>
      <c r="I40" s="1356"/>
      <c r="J40" s="356" t="s">
        <v>550</v>
      </c>
      <c r="K40" s="357" t="s">
        <v>551</v>
      </c>
      <c r="L40" s="1334"/>
    </row>
    <row r="41" spans="1:12" ht="30" customHeight="1">
      <c r="A41" s="1348"/>
      <c r="B41" s="1351"/>
      <c r="C41" s="1442"/>
      <c r="D41" s="1337" t="s">
        <v>552</v>
      </c>
      <c r="E41" s="1323" t="s">
        <v>576</v>
      </c>
      <c r="F41" s="1339"/>
      <c r="G41" s="358" t="s">
        <v>591</v>
      </c>
      <c r="H41" s="1323" t="s">
        <v>578</v>
      </c>
      <c r="I41" s="1339"/>
      <c r="J41" s="359" t="s">
        <v>592</v>
      </c>
      <c r="K41" s="1340" t="s">
        <v>593</v>
      </c>
      <c r="L41" s="1335"/>
    </row>
    <row r="42" spans="1:12" ht="30" customHeight="1">
      <c r="A42" s="1348"/>
      <c r="B42" s="1351"/>
      <c r="C42" s="1442"/>
      <c r="D42" s="1338"/>
      <c r="E42" s="1323" t="s">
        <v>579</v>
      </c>
      <c r="F42" s="1339"/>
      <c r="G42" s="358" t="s">
        <v>594</v>
      </c>
      <c r="H42" s="1342"/>
      <c r="I42" s="1343"/>
      <c r="J42" s="360"/>
      <c r="K42" s="1341"/>
      <c r="L42" s="1335"/>
    </row>
    <row r="43" spans="1:12" ht="30" customHeight="1">
      <c r="A43" s="1348"/>
      <c r="B43" s="1351"/>
      <c r="C43" s="1442"/>
      <c r="D43" s="1337" t="s">
        <v>553</v>
      </c>
      <c r="E43" s="1323" t="s">
        <v>580</v>
      </c>
      <c r="F43" s="1339"/>
      <c r="G43" s="358" t="s">
        <v>595</v>
      </c>
      <c r="H43" s="1342"/>
      <c r="I43" s="1343"/>
      <c r="J43" s="360"/>
      <c r="K43" s="1340" t="s">
        <v>596</v>
      </c>
      <c r="L43" s="1335"/>
    </row>
    <row r="44" spans="1:12" ht="30" customHeight="1">
      <c r="A44" s="1348"/>
      <c r="B44" s="1352"/>
      <c r="C44" s="1444"/>
      <c r="D44" s="1338"/>
      <c r="E44" s="1342"/>
      <c r="F44" s="1343"/>
      <c r="G44" s="346"/>
      <c r="H44" s="1342"/>
      <c r="I44" s="1343"/>
      <c r="J44" s="360"/>
      <c r="K44" s="1341"/>
      <c r="L44" s="1336"/>
    </row>
    <row r="45" spans="1:12" ht="30" customHeight="1">
      <c r="A45" s="1348"/>
      <c r="B45" s="1319">
        <v>2</v>
      </c>
      <c r="C45" s="1440" t="s">
        <v>554</v>
      </c>
      <c r="D45" s="361" t="s">
        <v>555</v>
      </c>
      <c r="E45" s="1323" t="s">
        <v>578</v>
      </c>
      <c r="F45" s="1324"/>
      <c r="G45" s="1324"/>
      <c r="H45" s="1324"/>
      <c r="I45" s="1324"/>
      <c r="J45" s="1324"/>
      <c r="K45" s="1324"/>
      <c r="L45" s="1325"/>
    </row>
    <row r="46" spans="1:12" ht="30" customHeight="1">
      <c r="A46" s="1348"/>
      <c r="B46" s="1351"/>
      <c r="C46" s="1442"/>
      <c r="D46" s="362" t="s">
        <v>556</v>
      </c>
      <c r="E46" s="1331" t="s">
        <v>580</v>
      </c>
      <c r="F46" s="1332"/>
      <c r="G46" s="1332"/>
      <c r="H46" s="1332"/>
      <c r="I46" s="1332"/>
      <c r="J46" s="1332"/>
      <c r="K46" s="1332"/>
      <c r="L46" s="1333"/>
    </row>
    <row r="47" spans="1:12" ht="30" customHeight="1">
      <c r="A47" s="1348"/>
      <c r="B47" s="1319">
        <v>3</v>
      </c>
      <c r="C47" s="1440" t="s">
        <v>557</v>
      </c>
      <c r="D47" s="346" t="s">
        <v>555</v>
      </c>
      <c r="E47" s="1323" t="s">
        <v>584</v>
      </c>
      <c r="F47" s="1324"/>
      <c r="G47" s="1324"/>
      <c r="H47" s="1324"/>
      <c r="I47" s="1324"/>
      <c r="J47" s="1324"/>
      <c r="K47" s="1324"/>
      <c r="L47" s="1325"/>
    </row>
    <row r="48" spans="1:12" ht="30" customHeight="1" thickBot="1">
      <c r="A48" s="1349"/>
      <c r="B48" s="1320"/>
      <c r="C48" s="1441"/>
      <c r="D48" s="363" t="s">
        <v>556</v>
      </c>
      <c r="E48" s="1326" t="s">
        <v>595</v>
      </c>
      <c r="F48" s="1327"/>
      <c r="G48" s="1327"/>
      <c r="H48" s="1327"/>
      <c r="I48" s="1327"/>
      <c r="J48" s="1327"/>
      <c r="K48" s="1327"/>
      <c r="L48" s="1328"/>
    </row>
    <row r="49" spans="1:12" ht="21" customHeight="1">
      <c r="A49" s="1329" t="s">
        <v>558</v>
      </c>
      <c r="B49" s="1329"/>
      <c r="C49" s="1329"/>
      <c r="D49" s="1329"/>
      <c r="E49" s="1329"/>
      <c r="F49" s="1329"/>
      <c r="G49" s="1329"/>
      <c r="H49" s="1329"/>
      <c r="I49" s="1329"/>
      <c r="J49" s="1329"/>
      <c r="K49" s="1329"/>
      <c r="L49" s="1329"/>
    </row>
    <row r="50" spans="1:12" ht="25.5" customHeight="1">
      <c r="A50" s="1318" t="s">
        <v>559</v>
      </c>
      <c r="B50" s="1318"/>
      <c r="C50" s="1318"/>
      <c r="D50" s="1318"/>
      <c r="E50" s="1318"/>
      <c r="F50" s="1318"/>
      <c r="G50" s="1318"/>
      <c r="H50" s="1318"/>
      <c r="I50" s="1318"/>
      <c r="J50" s="1318"/>
      <c r="K50" s="1318"/>
      <c r="L50" s="1318"/>
    </row>
    <row r="51" spans="1:12" ht="39.75" customHeight="1">
      <c r="A51" s="1318" t="s">
        <v>560</v>
      </c>
      <c r="B51" s="1318"/>
      <c r="C51" s="1318"/>
      <c r="D51" s="1318"/>
      <c r="E51" s="1318"/>
      <c r="F51" s="1318"/>
      <c r="G51" s="1318"/>
      <c r="H51" s="1318"/>
      <c r="I51" s="1318"/>
      <c r="J51" s="1318"/>
      <c r="K51" s="1318"/>
      <c r="L51" s="1318"/>
    </row>
    <row r="52" spans="1:12" ht="35.25" customHeight="1">
      <c r="A52" s="1318" t="s">
        <v>561</v>
      </c>
      <c r="B52" s="1318"/>
      <c r="C52" s="1318"/>
      <c r="D52" s="1318"/>
      <c r="E52" s="1318"/>
      <c r="F52" s="1318"/>
      <c r="G52" s="1318"/>
      <c r="H52" s="1318"/>
      <c r="I52" s="1318"/>
      <c r="J52" s="1318"/>
      <c r="K52" s="1318"/>
      <c r="L52" s="1318"/>
    </row>
    <row r="53" spans="1:12" ht="24.75" customHeight="1">
      <c r="A53" s="1318" t="s">
        <v>562</v>
      </c>
      <c r="B53" s="1318"/>
      <c r="C53" s="1318"/>
      <c r="D53" s="1318"/>
      <c r="E53" s="1318"/>
      <c r="F53" s="1318"/>
      <c r="G53" s="1318"/>
      <c r="H53" s="1318"/>
      <c r="I53" s="1318"/>
      <c r="J53" s="1318"/>
      <c r="K53" s="1318"/>
      <c r="L53" s="1318"/>
    </row>
    <row r="54" spans="1:12" ht="21" customHeight="1">
      <c r="A54" s="1316" t="s">
        <v>563</v>
      </c>
      <c r="B54" s="1316"/>
      <c r="C54" s="1316"/>
      <c r="D54" s="1316"/>
      <c r="E54" s="1316"/>
      <c r="F54" s="1316"/>
      <c r="G54" s="1316"/>
      <c r="H54" s="1316"/>
      <c r="I54" s="1316"/>
      <c r="J54" s="1316"/>
      <c r="K54" s="1316"/>
      <c r="L54" s="1316"/>
    </row>
    <row r="55" spans="1:12" ht="13.5" customHeight="1">
      <c r="A55" s="1316" t="s">
        <v>564</v>
      </c>
      <c r="B55" s="1316"/>
      <c r="C55" s="1316"/>
      <c r="D55" s="1316"/>
      <c r="E55" s="1316"/>
      <c r="F55" s="1316"/>
      <c r="G55" s="1316"/>
      <c r="H55" s="1316"/>
      <c r="I55" s="1316"/>
      <c r="J55" s="1316"/>
      <c r="K55" s="1316"/>
      <c r="L55" s="1316"/>
    </row>
    <row r="56" spans="1:12">
      <c r="A56" s="1317" t="s">
        <v>565</v>
      </c>
      <c r="B56" s="1317"/>
      <c r="C56" s="1317"/>
      <c r="D56" s="1317"/>
      <c r="E56" s="1317"/>
      <c r="F56" s="1317"/>
      <c r="G56" s="1317"/>
      <c r="H56" s="1317"/>
      <c r="I56" s="1317"/>
      <c r="J56" s="1317"/>
      <c r="K56" s="1317"/>
      <c r="L56" s="1317"/>
    </row>
    <row r="57" spans="1:12" ht="13.5" customHeight="1">
      <c r="A57" s="1316" t="s">
        <v>566</v>
      </c>
      <c r="B57" s="1317"/>
      <c r="C57" s="1317"/>
      <c r="D57" s="1317"/>
      <c r="E57" s="1317"/>
      <c r="F57" s="1317"/>
      <c r="G57" s="1317"/>
      <c r="H57" s="1317"/>
      <c r="I57" s="1317"/>
      <c r="J57" s="1317"/>
      <c r="K57" s="1317"/>
      <c r="L57" s="1317"/>
    </row>
    <row r="58" spans="1:12">
      <c r="A58" s="364" t="s">
        <v>567</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2"/>
  <pageMargins left="0.7" right="0.7" top="0.75" bottom="0.75" header="0.3" footer="0.3"/>
  <pageSetup paperSize="9" scale="53" orientation="portrait" r:id="rId1"/>
  <rowBreaks count="1" manualBreakCount="1">
    <brk id="48"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3B211-8AFF-4486-947C-4D8C2E58C22F}">
  <sheetPr>
    <tabColor rgb="FFFF0000"/>
  </sheetPr>
  <dimension ref="A1:AN104"/>
  <sheetViews>
    <sheetView showGridLines="0" view="pageBreakPreview" zoomScaleNormal="100" zoomScaleSheetLayoutView="100" workbookViewId="0"/>
  </sheetViews>
  <sheetFormatPr defaultColWidth="9" defaultRowHeight="21" customHeight="1"/>
  <cols>
    <col min="1" max="29" width="2.625" style="36" customWidth="1"/>
    <col min="30" max="30" width="2.625" style="20" customWidth="1"/>
    <col min="31" max="32" width="2.625" style="36" customWidth="1"/>
    <col min="33" max="33" width="2.625" style="20" customWidth="1"/>
    <col min="34" max="35" width="2.625" style="36" customWidth="1"/>
    <col min="36" max="36" width="2.625" style="20" customWidth="1"/>
    <col min="37" max="40" width="2.625" style="36" customWidth="1"/>
    <col min="41" max="16384" width="9" style="36"/>
  </cols>
  <sheetData>
    <row r="1" spans="1:40" s="15" customFormat="1" ht="24.95" customHeight="1">
      <c r="A1" s="12"/>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4" t="s">
        <v>54</v>
      </c>
      <c r="AK1" s="13"/>
      <c r="AL1" s="13"/>
      <c r="AM1" s="13"/>
      <c r="AN1" s="13"/>
    </row>
    <row r="2" spans="1:40" s="15" customFormat="1" ht="15.95" customHeight="1">
      <c r="A2" s="901" t="s">
        <v>55</v>
      </c>
      <c r="B2" s="901"/>
      <c r="C2" s="901"/>
      <c r="D2" s="901"/>
      <c r="E2" s="901"/>
      <c r="F2" s="901"/>
      <c r="G2" s="901"/>
      <c r="H2" s="901"/>
      <c r="I2" s="901"/>
      <c r="J2" s="901"/>
      <c r="K2" s="901"/>
      <c r="L2" s="901"/>
      <c r="M2" s="901"/>
      <c r="N2" s="901"/>
      <c r="O2" s="901"/>
      <c r="P2" s="901"/>
      <c r="Q2" s="901"/>
      <c r="R2" s="901"/>
      <c r="S2" s="901"/>
      <c r="T2" s="901"/>
      <c r="U2" s="901"/>
      <c r="V2" s="901"/>
      <c r="W2" s="901"/>
      <c r="X2" s="901"/>
      <c r="Y2" s="901"/>
      <c r="Z2" s="901"/>
      <c r="AA2" s="901"/>
      <c r="AB2" s="901"/>
      <c r="AC2" s="901"/>
      <c r="AD2" s="901"/>
      <c r="AE2" s="901"/>
      <c r="AF2" s="901"/>
      <c r="AG2" s="901"/>
      <c r="AH2" s="901"/>
      <c r="AI2" s="901"/>
      <c r="AJ2" s="901"/>
      <c r="AK2" s="16"/>
      <c r="AL2" s="16"/>
      <c r="AM2" s="16"/>
      <c r="AN2" s="16"/>
    </row>
    <row r="3" spans="1:40" s="15" customFormat="1" ht="9" customHeight="1"/>
    <row r="4" spans="1:40" s="12" customFormat="1" ht="15" customHeight="1">
      <c r="A4" s="902" t="s">
        <v>56</v>
      </c>
      <c r="B4" s="902"/>
      <c r="C4" s="902"/>
      <c r="D4" s="902"/>
      <c r="E4" s="902"/>
      <c r="F4" s="902"/>
      <c r="G4" s="902"/>
      <c r="H4" s="902"/>
      <c r="I4" s="902"/>
      <c r="J4" s="902"/>
      <c r="K4" s="17"/>
      <c r="L4" s="17"/>
      <c r="M4" s="17"/>
      <c r="N4" s="17"/>
      <c r="O4" s="17"/>
      <c r="P4" s="17"/>
      <c r="Q4" s="17"/>
      <c r="R4" s="17"/>
      <c r="S4" s="17"/>
      <c r="T4" s="17"/>
      <c r="U4" s="17"/>
      <c r="V4" s="17"/>
      <c r="W4" s="17"/>
      <c r="Y4" s="874" t="s">
        <v>57</v>
      </c>
      <c r="Z4" s="874"/>
      <c r="AA4" s="903"/>
      <c r="AB4" s="903"/>
      <c r="AC4" s="17" t="s">
        <v>58</v>
      </c>
      <c r="AD4" s="904"/>
      <c r="AE4" s="904"/>
      <c r="AF4" s="17" t="s">
        <v>59</v>
      </c>
      <c r="AG4" s="904"/>
      <c r="AH4" s="904"/>
      <c r="AI4" s="17" t="s">
        <v>60</v>
      </c>
      <c r="AJ4" s="18"/>
    </row>
    <row r="5" spans="1:40" s="15" customFormat="1" ht="12.75" customHeight="1">
      <c r="A5" s="902"/>
      <c r="B5" s="902"/>
      <c r="C5" s="902"/>
      <c r="D5" s="902"/>
      <c r="E5" s="902"/>
      <c r="F5" s="902"/>
      <c r="G5" s="902"/>
      <c r="H5" s="902"/>
      <c r="I5" s="902"/>
      <c r="J5" s="902"/>
      <c r="Y5" s="19"/>
      <c r="Z5" s="19"/>
      <c r="AA5" s="19"/>
      <c r="AB5" s="19"/>
    </row>
    <row r="6" spans="1:40" s="12" customFormat="1" ht="14.25" customHeight="1">
      <c r="A6" s="902"/>
      <c r="B6" s="902"/>
      <c r="C6" s="902"/>
      <c r="D6" s="902"/>
      <c r="E6" s="902"/>
      <c r="F6" s="902"/>
      <c r="G6" s="902"/>
      <c r="H6" s="902"/>
      <c r="I6" s="902"/>
      <c r="J6" s="902"/>
      <c r="K6" s="20"/>
      <c r="L6" s="20"/>
      <c r="AD6" s="18"/>
      <c r="AG6" s="18"/>
      <c r="AJ6" s="18"/>
    </row>
    <row r="7" spans="1:40" s="12" customFormat="1" ht="12" customHeight="1">
      <c r="A7" s="902"/>
      <c r="B7" s="902"/>
      <c r="C7" s="902"/>
      <c r="D7" s="902"/>
      <c r="E7" s="902"/>
      <c r="F7" s="902"/>
      <c r="G7" s="902"/>
      <c r="H7" s="902"/>
      <c r="I7" s="902"/>
      <c r="J7" s="902"/>
      <c r="K7" s="20"/>
      <c r="L7" s="20"/>
      <c r="M7" s="905" t="s">
        <v>61</v>
      </c>
      <c r="N7" s="905"/>
      <c r="O7" s="905"/>
      <c r="P7" s="906" t="s">
        <v>62</v>
      </c>
      <c r="Q7" s="906"/>
      <c r="R7" s="906"/>
      <c r="S7" s="906"/>
      <c r="T7" s="906"/>
      <c r="U7" s="898" t="s">
        <v>63</v>
      </c>
      <c r="V7" s="899"/>
      <c r="W7" s="899"/>
      <c r="X7" s="899"/>
      <c r="Y7" s="899"/>
      <c r="Z7" s="899"/>
      <c r="AA7" s="899"/>
      <c r="AB7" s="899"/>
      <c r="AC7" s="899"/>
      <c r="AD7" s="899"/>
      <c r="AE7" s="899"/>
      <c r="AF7" s="899"/>
      <c r="AG7" s="899"/>
      <c r="AH7" s="899"/>
      <c r="AI7" s="899"/>
      <c r="AJ7" s="899"/>
    </row>
    <row r="8" spans="1:40" s="12" customFormat="1" ht="12" customHeight="1">
      <c r="A8" s="902"/>
      <c r="B8" s="902"/>
      <c r="C8" s="902"/>
      <c r="D8" s="902"/>
      <c r="E8" s="902"/>
      <c r="F8" s="902"/>
      <c r="G8" s="902"/>
      <c r="H8" s="902"/>
      <c r="I8" s="902"/>
      <c r="J8" s="902"/>
      <c r="K8" s="20"/>
      <c r="L8" s="20"/>
      <c r="M8" s="905"/>
      <c r="N8" s="905"/>
      <c r="O8" s="905"/>
      <c r="P8" s="906"/>
      <c r="Q8" s="906"/>
      <c r="R8" s="906"/>
      <c r="S8" s="906"/>
      <c r="T8" s="906"/>
      <c r="U8" s="898"/>
      <c r="V8" s="899"/>
      <c r="W8" s="899"/>
      <c r="X8" s="899"/>
      <c r="Y8" s="899"/>
      <c r="Z8" s="899"/>
      <c r="AA8" s="899"/>
      <c r="AB8" s="899"/>
      <c r="AC8" s="899"/>
      <c r="AD8" s="899"/>
      <c r="AE8" s="899"/>
      <c r="AF8" s="899"/>
      <c r="AG8" s="899"/>
      <c r="AH8" s="899"/>
      <c r="AI8" s="899"/>
      <c r="AJ8" s="899"/>
    </row>
    <row r="9" spans="1:40" s="12" customFormat="1" ht="12" customHeight="1">
      <c r="M9" s="905"/>
      <c r="N9" s="905"/>
      <c r="O9" s="905"/>
      <c r="P9" s="897" t="s">
        <v>64</v>
      </c>
      <c r="Q9" s="897"/>
      <c r="R9" s="897"/>
      <c r="S9" s="897"/>
      <c r="T9" s="897"/>
      <c r="U9" s="898" t="s">
        <v>63</v>
      </c>
      <c r="V9" s="899"/>
      <c r="W9" s="899"/>
      <c r="X9" s="899"/>
      <c r="Y9" s="899"/>
      <c r="Z9" s="899"/>
      <c r="AA9" s="899"/>
      <c r="AB9" s="899"/>
      <c r="AC9" s="899"/>
      <c r="AD9" s="899"/>
      <c r="AE9" s="899"/>
      <c r="AF9" s="899"/>
      <c r="AG9" s="899"/>
      <c r="AH9" s="899"/>
      <c r="AI9" s="899"/>
      <c r="AJ9" s="899"/>
    </row>
    <row r="10" spans="1:40" s="12" customFormat="1" ht="12" customHeight="1">
      <c r="M10" s="905"/>
      <c r="N10" s="905"/>
      <c r="O10" s="905"/>
      <c r="P10" s="897"/>
      <c r="Q10" s="897"/>
      <c r="R10" s="897"/>
      <c r="S10" s="897"/>
      <c r="T10" s="897"/>
      <c r="U10" s="898"/>
      <c r="V10" s="899"/>
      <c r="W10" s="899"/>
      <c r="X10" s="899"/>
      <c r="Y10" s="899"/>
      <c r="Z10" s="899"/>
      <c r="AA10" s="899"/>
      <c r="AB10" s="899"/>
      <c r="AC10" s="899"/>
      <c r="AD10" s="899"/>
      <c r="AE10" s="899"/>
      <c r="AF10" s="899"/>
      <c r="AG10" s="899"/>
      <c r="AH10" s="899"/>
      <c r="AI10" s="899"/>
      <c r="AJ10" s="899"/>
    </row>
    <row r="11" spans="1:40" s="12" customFormat="1" ht="21.75" customHeight="1">
      <c r="M11" s="905"/>
      <c r="N11" s="905"/>
      <c r="O11" s="905"/>
      <c r="P11" s="897" t="s">
        <v>65</v>
      </c>
      <c r="Q11" s="897"/>
      <c r="R11" s="897"/>
      <c r="S11" s="897"/>
      <c r="T11" s="897"/>
      <c r="U11" s="21" t="s">
        <v>63</v>
      </c>
      <c r="V11" s="899"/>
      <c r="W11" s="899"/>
      <c r="X11" s="899"/>
      <c r="Y11" s="899"/>
      <c r="Z11" s="899"/>
      <c r="AA11" s="899"/>
      <c r="AB11" s="899"/>
      <c r="AC11" s="899"/>
      <c r="AD11" s="899"/>
      <c r="AE11" s="899"/>
      <c r="AF11" s="899"/>
      <c r="AG11" s="899"/>
      <c r="AH11" s="899"/>
      <c r="AI11" s="900"/>
      <c r="AJ11" s="900"/>
    </row>
    <row r="12" spans="1:40" s="12" customFormat="1" ht="14.1" customHeight="1">
      <c r="Q12" s="21"/>
      <c r="R12" s="21"/>
      <c r="S12" s="21"/>
      <c r="T12" s="21"/>
      <c r="U12" s="21"/>
      <c r="V12" s="899"/>
      <c r="W12" s="899"/>
      <c r="X12" s="899"/>
      <c r="Y12" s="899"/>
      <c r="Z12" s="899"/>
      <c r="AA12" s="899"/>
      <c r="AB12" s="899"/>
      <c r="AC12" s="899"/>
      <c r="AD12" s="899"/>
      <c r="AE12" s="899"/>
      <c r="AF12" s="899"/>
      <c r="AG12" s="899"/>
      <c r="AH12" s="899"/>
      <c r="AI12" s="900"/>
      <c r="AJ12" s="900"/>
      <c r="AK12" s="21"/>
    </row>
    <row r="13" spans="1:40" s="12" customFormat="1" ht="14.1" customHeight="1">
      <c r="A13" s="891" t="s">
        <v>66</v>
      </c>
      <c r="B13" s="891"/>
      <c r="C13" s="891"/>
      <c r="D13" s="891"/>
      <c r="E13" s="891"/>
      <c r="F13" s="891"/>
      <c r="G13" s="891"/>
      <c r="H13" s="891"/>
      <c r="I13" s="891"/>
      <c r="J13" s="891"/>
      <c r="K13" s="891"/>
      <c r="L13" s="891"/>
      <c r="M13" s="891"/>
      <c r="N13" s="891"/>
      <c r="O13" s="891"/>
      <c r="P13" s="891"/>
      <c r="Q13" s="891"/>
      <c r="R13" s="891"/>
      <c r="S13" s="891"/>
      <c r="T13" s="891"/>
      <c r="U13" s="891"/>
      <c r="V13" s="891"/>
      <c r="W13" s="891"/>
      <c r="X13" s="891"/>
      <c r="Y13" s="891"/>
      <c r="Z13" s="891"/>
      <c r="AA13" s="891"/>
      <c r="AB13" s="891"/>
      <c r="AC13" s="891"/>
      <c r="AD13" s="891"/>
      <c r="AE13" s="891"/>
      <c r="AF13" s="891"/>
      <c r="AG13" s="891"/>
      <c r="AH13" s="891"/>
      <c r="AI13" s="891"/>
      <c r="AJ13" s="891"/>
      <c r="AK13" s="21"/>
    </row>
    <row r="14" spans="1:40" s="15" customFormat="1" ht="10.5" customHeight="1" thickBot="1">
      <c r="A14" s="891"/>
      <c r="B14" s="891"/>
      <c r="C14" s="891"/>
      <c r="D14" s="891"/>
      <c r="E14" s="891"/>
      <c r="F14" s="891"/>
      <c r="G14" s="891"/>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row>
    <row r="15" spans="1:40" s="15" customFormat="1" ht="21" customHeight="1" thickBot="1">
      <c r="A15" s="892" t="s">
        <v>67</v>
      </c>
      <c r="B15" s="893"/>
      <c r="C15" s="893"/>
      <c r="D15" s="893"/>
      <c r="E15" s="893"/>
      <c r="F15" s="894"/>
      <c r="G15" s="895"/>
      <c r="H15" s="896"/>
      <c r="I15" s="896"/>
      <c r="J15" s="896"/>
      <c r="K15" s="879"/>
      <c r="L15" s="879"/>
      <c r="M15" s="879"/>
      <c r="N15" s="879"/>
      <c r="O15" s="879"/>
      <c r="P15" s="879"/>
      <c r="Q15" s="879"/>
      <c r="R15" s="879"/>
      <c r="S15" s="879"/>
      <c r="T15" s="879"/>
      <c r="U15" s="879"/>
      <c r="V15" s="879"/>
      <c r="W15" s="879"/>
      <c r="X15" s="879"/>
      <c r="Y15" s="879"/>
      <c r="Z15" s="880"/>
      <c r="AA15" s="22"/>
      <c r="AB15" s="881"/>
      <c r="AC15" s="881"/>
      <c r="AD15" s="23"/>
      <c r="AE15" s="23"/>
      <c r="AF15" s="23"/>
      <c r="AG15" s="23"/>
      <c r="AH15" s="23"/>
      <c r="AI15" s="23"/>
      <c r="AJ15" s="23"/>
    </row>
    <row r="16" spans="1:40" s="12" customFormat="1" ht="15" customHeight="1">
      <c r="A16" s="882" t="s">
        <v>68</v>
      </c>
      <c r="B16" s="883"/>
      <c r="C16" s="883"/>
      <c r="D16" s="883"/>
      <c r="E16" s="883"/>
      <c r="F16" s="883"/>
      <c r="G16" s="24" t="s">
        <v>69</v>
      </c>
      <c r="H16" s="25"/>
      <c r="I16" s="25"/>
      <c r="J16" s="886"/>
      <c r="K16" s="886"/>
      <c r="L16" s="886"/>
      <c r="M16" s="886"/>
      <c r="N16" s="886"/>
      <c r="O16" s="886"/>
      <c r="P16" s="886"/>
      <c r="Q16" s="886"/>
      <c r="R16" s="886"/>
      <c r="S16" s="886"/>
      <c r="T16" s="886"/>
      <c r="U16" s="886"/>
      <c r="V16" s="886"/>
      <c r="W16" s="886"/>
      <c r="X16" s="886"/>
      <c r="Y16" s="886"/>
      <c r="Z16" s="886"/>
      <c r="AA16" s="886"/>
      <c r="AB16" s="886"/>
      <c r="AC16" s="886"/>
      <c r="AD16" s="886"/>
      <c r="AE16" s="886"/>
      <c r="AF16" s="886"/>
      <c r="AG16" s="886"/>
      <c r="AH16" s="886"/>
      <c r="AI16" s="886"/>
      <c r="AJ16" s="887"/>
    </row>
    <row r="17" spans="1:36" s="12" customFormat="1" ht="24" customHeight="1">
      <c r="A17" s="884"/>
      <c r="B17" s="885"/>
      <c r="C17" s="885"/>
      <c r="D17" s="885"/>
      <c r="E17" s="885"/>
      <c r="F17" s="885"/>
      <c r="G17" s="888"/>
      <c r="H17" s="889"/>
      <c r="I17" s="889"/>
      <c r="J17" s="889"/>
      <c r="K17" s="889"/>
      <c r="L17" s="889"/>
      <c r="M17" s="889"/>
      <c r="N17" s="889"/>
      <c r="O17" s="889"/>
      <c r="P17" s="889"/>
      <c r="Q17" s="889"/>
      <c r="R17" s="889"/>
      <c r="S17" s="889"/>
      <c r="T17" s="889"/>
      <c r="U17" s="889"/>
      <c r="V17" s="889"/>
      <c r="W17" s="889"/>
      <c r="X17" s="889"/>
      <c r="Y17" s="889"/>
      <c r="Z17" s="889"/>
      <c r="AA17" s="889"/>
      <c r="AB17" s="889"/>
      <c r="AC17" s="889"/>
      <c r="AD17" s="889"/>
      <c r="AE17" s="889"/>
      <c r="AF17" s="889"/>
      <c r="AG17" s="889"/>
      <c r="AH17" s="889"/>
      <c r="AI17" s="889"/>
      <c r="AJ17" s="890"/>
    </row>
    <row r="18" spans="1:36" s="12" customFormat="1" ht="15" customHeight="1">
      <c r="A18" s="859" t="s">
        <v>70</v>
      </c>
      <c r="B18" s="860"/>
      <c r="C18" s="860"/>
      <c r="D18" s="860"/>
      <c r="E18" s="860"/>
      <c r="F18" s="861"/>
      <c r="G18" s="868" t="s">
        <v>71</v>
      </c>
      <c r="H18" s="869"/>
      <c r="I18" s="869"/>
      <c r="J18" s="869"/>
      <c r="K18" s="870"/>
      <c r="L18" s="870"/>
      <c r="M18" s="870"/>
      <c r="N18" s="870"/>
      <c r="O18" s="870"/>
      <c r="P18" s="26" t="s">
        <v>72</v>
      </c>
      <c r="Q18" s="871"/>
      <c r="R18" s="872"/>
      <c r="S18" s="872"/>
      <c r="T18" s="872"/>
      <c r="U18" s="872"/>
      <c r="V18" s="872"/>
      <c r="W18" s="872"/>
      <c r="X18" s="872"/>
      <c r="Y18" s="872"/>
      <c r="Z18" s="872"/>
      <c r="AA18" s="872"/>
      <c r="AB18" s="872"/>
      <c r="AC18" s="872"/>
      <c r="AD18" s="872"/>
      <c r="AE18" s="872"/>
      <c r="AF18" s="872"/>
      <c r="AG18" s="872"/>
      <c r="AH18" s="872"/>
      <c r="AI18" s="872"/>
      <c r="AJ18" s="873"/>
    </row>
    <row r="19" spans="1:36" s="12" customFormat="1" ht="15" customHeight="1">
      <c r="A19" s="862"/>
      <c r="B19" s="863"/>
      <c r="C19" s="863"/>
      <c r="D19" s="863"/>
      <c r="E19" s="863"/>
      <c r="F19" s="864"/>
      <c r="G19" s="876"/>
      <c r="H19" s="877"/>
      <c r="I19" s="877"/>
      <c r="J19" s="877"/>
      <c r="K19" s="877"/>
      <c r="L19" s="877"/>
      <c r="M19" s="877"/>
      <c r="N19" s="877"/>
      <c r="O19" s="877"/>
      <c r="P19" s="878"/>
      <c r="Q19" s="874"/>
      <c r="R19" s="874"/>
      <c r="S19" s="874"/>
      <c r="T19" s="874"/>
      <c r="U19" s="874"/>
      <c r="V19" s="874"/>
      <c r="W19" s="874"/>
      <c r="X19" s="874"/>
      <c r="Y19" s="874"/>
      <c r="Z19" s="874"/>
      <c r="AA19" s="874"/>
      <c r="AB19" s="874"/>
      <c r="AC19" s="874"/>
      <c r="AD19" s="874"/>
      <c r="AE19" s="874"/>
      <c r="AF19" s="874"/>
      <c r="AG19" s="874"/>
      <c r="AH19" s="874"/>
      <c r="AI19" s="874"/>
      <c r="AJ19" s="875"/>
    </row>
    <row r="20" spans="1:36" s="12" customFormat="1" ht="15" customHeight="1">
      <c r="A20" s="862"/>
      <c r="B20" s="863"/>
      <c r="C20" s="863"/>
      <c r="D20" s="863"/>
      <c r="E20" s="863"/>
      <c r="F20" s="864"/>
      <c r="G20" s="876"/>
      <c r="H20" s="877"/>
      <c r="I20" s="877"/>
      <c r="J20" s="877"/>
      <c r="K20" s="877"/>
      <c r="L20" s="877"/>
      <c r="M20" s="877"/>
      <c r="N20" s="877"/>
      <c r="O20" s="877"/>
      <c r="P20" s="878"/>
      <c r="Q20" s="874"/>
      <c r="R20" s="874"/>
      <c r="S20" s="874"/>
      <c r="T20" s="874"/>
      <c r="U20" s="874"/>
      <c r="V20" s="874"/>
      <c r="W20" s="874"/>
      <c r="X20" s="874"/>
      <c r="Y20" s="874"/>
      <c r="Z20" s="874"/>
      <c r="AA20" s="874"/>
      <c r="AB20" s="874"/>
      <c r="AC20" s="874"/>
      <c r="AD20" s="874"/>
      <c r="AE20" s="874"/>
      <c r="AF20" s="874"/>
      <c r="AG20" s="874"/>
      <c r="AH20" s="874"/>
      <c r="AI20" s="874"/>
      <c r="AJ20" s="875"/>
    </row>
    <row r="21" spans="1:36" s="12" customFormat="1" ht="3.95" customHeight="1" thickBot="1">
      <c r="A21" s="865"/>
      <c r="B21" s="866"/>
      <c r="C21" s="866"/>
      <c r="D21" s="866"/>
      <c r="E21" s="866"/>
      <c r="F21" s="867"/>
      <c r="G21" s="27"/>
      <c r="H21" s="28"/>
      <c r="I21" s="28"/>
      <c r="J21" s="28"/>
      <c r="K21" s="28"/>
      <c r="L21" s="29"/>
      <c r="M21" s="29"/>
      <c r="N21" s="29"/>
      <c r="O21" s="29"/>
      <c r="P21" s="29"/>
      <c r="Q21" s="30"/>
      <c r="R21" s="31"/>
      <c r="S21" s="31"/>
      <c r="T21" s="31"/>
      <c r="U21" s="31"/>
      <c r="V21" s="31"/>
      <c r="W21" s="31"/>
      <c r="X21" s="31"/>
      <c r="Y21" s="31"/>
      <c r="Z21" s="31"/>
      <c r="AA21" s="31"/>
      <c r="AB21" s="31"/>
      <c r="AC21" s="31"/>
      <c r="AD21" s="31"/>
      <c r="AE21" s="31"/>
      <c r="AF21" s="32"/>
      <c r="AG21" s="32"/>
      <c r="AH21" s="31"/>
      <c r="AI21" s="31"/>
      <c r="AJ21" s="33"/>
    </row>
    <row r="22" spans="1:36" ht="12" customHeight="1" thickBot="1">
      <c r="A22" s="34"/>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5"/>
      <c r="AG22" s="35"/>
      <c r="AH22" s="34"/>
      <c r="AI22" s="34"/>
      <c r="AJ22" s="35"/>
    </row>
    <row r="23" spans="1:36" ht="20.100000000000001" customHeight="1">
      <c r="A23" s="842" t="s">
        <v>73</v>
      </c>
      <c r="B23" s="843"/>
      <c r="C23" s="843"/>
      <c r="D23" s="843"/>
      <c r="E23" s="843"/>
      <c r="F23" s="843"/>
      <c r="G23" s="843"/>
      <c r="H23" s="843"/>
      <c r="I23" s="844"/>
      <c r="J23" s="848" t="s">
        <v>74</v>
      </c>
      <c r="K23" s="849"/>
      <c r="L23" s="849"/>
      <c r="M23" s="848" t="s">
        <v>75</v>
      </c>
      <c r="N23" s="852"/>
      <c r="O23" s="852"/>
      <c r="P23" s="852"/>
      <c r="Q23" s="852"/>
      <c r="R23" s="852"/>
      <c r="S23" s="852"/>
      <c r="T23" s="852"/>
      <c r="U23" s="852"/>
      <c r="V23" s="852"/>
      <c r="W23" s="852"/>
      <c r="X23" s="852"/>
      <c r="Y23" s="853"/>
      <c r="Z23" s="848" t="s">
        <v>76</v>
      </c>
      <c r="AA23" s="852"/>
      <c r="AB23" s="852"/>
      <c r="AC23" s="852"/>
      <c r="AD23" s="852"/>
      <c r="AE23" s="852"/>
      <c r="AF23" s="852"/>
      <c r="AG23" s="852"/>
      <c r="AH23" s="852"/>
      <c r="AI23" s="852"/>
      <c r="AJ23" s="854"/>
    </row>
    <row r="24" spans="1:36" ht="20.100000000000001" customHeight="1">
      <c r="A24" s="845"/>
      <c r="B24" s="846"/>
      <c r="C24" s="846"/>
      <c r="D24" s="846"/>
      <c r="E24" s="846"/>
      <c r="F24" s="846"/>
      <c r="G24" s="846"/>
      <c r="H24" s="846"/>
      <c r="I24" s="847"/>
      <c r="J24" s="850"/>
      <c r="K24" s="851"/>
      <c r="L24" s="851"/>
      <c r="M24" s="823"/>
      <c r="N24" s="824"/>
      <c r="O24" s="824"/>
      <c r="P24" s="824"/>
      <c r="Q24" s="824"/>
      <c r="R24" s="824"/>
      <c r="S24" s="824"/>
      <c r="T24" s="824"/>
      <c r="U24" s="824"/>
      <c r="V24" s="824"/>
      <c r="W24" s="824"/>
      <c r="X24" s="824"/>
      <c r="Y24" s="825"/>
      <c r="Z24" s="823"/>
      <c r="AA24" s="824"/>
      <c r="AB24" s="824"/>
      <c r="AC24" s="824"/>
      <c r="AD24" s="824"/>
      <c r="AE24" s="824"/>
      <c r="AF24" s="824"/>
      <c r="AG24" s="824"/>
      <c r="AH24" s="824"/>
      <c r="AI24" s="824"/>
      <c r="AJ24" s="826"/>
    </row>
    <row r="25" spans="1:36" ht="3" customHeight="1">
      <c r="A25" s="855" t="s">
        <v>77</v>
      </c>
      <c r="B25" s="837" t="s">
        <v>78</v>
      </c>
      <c r="C25" s="797"/>
      <c r="D25" s="797"/>
      <c r="E25" s="797"/>
      <c r="F25" s="797"/>
      <c r="G25" s="797"/>
      <c r="H25" s="797"/>
      <c r="I25" s="798"/>
      <c r="J25" s="37"/>
      <c r="K25" s="38"/>
      <c r="L25" s="39"/>
      <c r="M25" s="805"/>
      <c r="N25" s="806"/>
      <c r="O25" s="806"/>
      <c r="P25" s="806"/>
      <c r="Q25" s="806"/>
      <c r="R25" s="806"/>
      <c r="S25" s="806"/>
      <c r="T25" s="806"/>
      <c r="U25" s="806"/>
      <c r="V25" s="806"/>
      <c r="W25" s="806"/>
      <c r="X25" s="806"/>
      <c r="Y25" s="807"/>
      <c r="Z25" s="808"/>
      <c r="AA25" s="809"/>
      <c r="AB25" s="809"/>
      <c r="AC25" s="809"/>
      <c r="AD25" s="809"/>
      <c r="AE25" s="809"/>
      <c r="AF25" s="809"/>
      <c r="AG25" s="809"/>
      <c r="AH25" s="809"/>
      <c r="AI25" s="809"/>
      <c r="AJ25" s="810"/>
    </row>
    <row r="26" spans="1:36" ht="9.9499999999999993" customHeight="1">
      <c r="A26" s="856"/>
      <c r="B26" s="838"/>
      <c r="C26" s="800"/>
      <c r="D26" s="800"/>
      <c r="E26" s="800"/>
      <c r="F26" s="800"/>
      <c r="G26" s="800"/>
      <c r="H26" s="800"/>
      <c r="I26" s="801"/>
      <c r="J26" s="811"/>
      <c r="K26" s="812"/>
      <c r="L26" s="813"/>
      <c r="M26" s="814"/>
      <c r="N26" s="858" t="s">
        <v>79</v>
      </c>
      <c r="O26" s="858"/>
      <c r="P26" s="858"/>
      <c r="Q26" s="40"/>
      <c r="R26" s="815" t="s">
        <v>80</v>
      </c>
      <c r="S26" s="815"/>
      <c r="T26" s="815"/>
      <c r="U26" s="40"/>
      <c r="V26" s="815" t="s">
        <v>81</v>
      </c>
      <c r="W26" s="815"/>
      <c r="X26" s="815"/>
      <c r="Y26" s="816"/>
      <c r="Z26" s="817" t="s">
        <v>82</v>
      </c>
      <c r="AA26" s="818"/>
      <c r="AB26" s="793"/>
      <c r="AC26" s="793"/>
      <c r="AD26" s="794" t="s">
        <v>58</v>
      </c>
      <c r="AE26" s="793"/>
      <c r="AF26" s="793"/>
      <c r="AG26" s="794" t="s">
        <v>59</v>
      </c>
      <c r="AH26" s="793"/>
      <c r="AI26" s="793"/>
      <c r="AJ26" s="795" t="s">
        <v>60</v>
      </c>
    </row>
    <row r="27" spans="1:36" ht="9.9499999999999993" customHeight="1">
      <c r="A27" s="856"/>
      <c r="B27" s="838"/>
      <c r="C27" s="800"/>
      <c r="D27" s="800"/>
      <c r="E27" s="800"/>
      <c r="F27" s="800"/>
      <c r="G27" s="800"/>
      <c r="H27" s="800"/>
      <c r="I27" s="801"/>
      <c r="J27" s="811"/>
      <c r="K27" s="812"/>
      <c r="L27" s="813"/>
      <c r="M27" s="814"/>
      <c r="N27" s="858"/>
      <c r="O27" s="858"/>
      <c r="P27" s="858"/>
      <c r="Q27" s="40"/>
      <c r="R27" s="815"/>
      <c r="S27" s="815"/>
      <c r="T27" s="815"/>
      <c r="U27" s="40"/>
      <c r="V27" s="815"/>
      <c r="W27" s="815"/>
      <c r="X27" s="815"/>
      <c r="Y27" s="816"/>
      <c r="Z27" s="819"/>
      <c r="AA27" s="818"/>
      <c r="AB27" s="793"/>
      <c r="AC27" s="793"/>
      <c r="AD27" s="794"/>
      <c r="AE27" s="793"/>
      <c r="AF27" s="793"/>
      <c r="AG27" s="794"/>
      <c r="AH27" s="793"/>
      <c r="AI27" s="793"/>
      <c r="AJ27" s="795"/>
    </row>
    <row r="28" spans="1:36" ht="3" customHeight="1">
      <c r="A28" s="856"/>
      <c r="B28" s="839"/>
      <c r="C28" s="821"/>
      <c r="D28" s="821"/>
      <c r="E28" s="821"/>
      <c r="F28" s="821"/>
      <c r="G28" s="821"/>
      <c r="H28" s="821"/>
      <c r="I28" s="822"/>
      <c r="J28" s="41"/>
      <c r="K28" s="42"/>
      <c r="L28" s="43"/>
      <c r="M28" s="823"/>
      <c r="N28" s="824"/>
      <c r="O28" s="824"/>
      <c r="P28" s="824"/>
      <c r="Q28" s="824"/>
      <c r="R28" s="824"/>
      <c r="S28" s="824"/>
      <c r="T28" s="824"/>
      <c r="U28" s="824"/>
      <c r="V28" s="824"/>
      <c r="W28" s="824"/>
      <c r="X28" s="824"/>
      <c r="Y28" s="825"/>
      <c r="Z28" s="823"/>
      <c r="AA28" s="824"/>
      <c r="AB28" s="824"/>
      <c r="AC28" s="824"/>
      <c r="AD28" s="824"/>
      <c r="AE28" s="824"/>
      <c r="AF28" s="824"/>
      <c r="AG28" s="824"/>
      <c r="AH28" s="824"/>
      <c r="AI28" s="824"/>
      <c r="AJ28" s="826"/>
    </row>
    <row r="29" spans="1:36" ht="3" customHeight="1">
      <c r="A29" s="856"/>
      <c r="B29" s="837" t="s">
        <v>83</v>
      </c>
      <c r="C29" s="797"/>
      <c r="D29" s="797"/>
      <c r="E29" s="797"/>
      <c r="F29" s="797"/>
      <c r="G29" s="797"/>
      <c r="H29" s="797"/>
      <c r="I29" s="798"/>
      <c r="J29" s="37"/>
      <c r="K29" s="38"/>
      <c r="L29" s="39"/>
      <c r="M29" s="805"/>
      <c r="N29" s="806"/>
      <c r="O29" s="806"/>
      <c r="P29" s="806"/>
      <c r="Q29" s="806"/>
      <c r="R29" s="806"/>
      <c r="S29" s="806"/>
      <c r="T29" s="806"/>
      <c r="U29" s="806"/>
      <c r="V29" s="806"/>
      <c r="W29" s="806"/>
      <c r="X29" s="806"/>
      <c r="Y29" s="807"/>
      <c r="Z29" s="808"/>
      <c r="AA29" s="809"/>
      <c r="AB29" s="809"/>
      <c r="AC29" s="809"/>
      <c r="AD29" s="809"/>
      <c r="AE29" s="809"/>
      <c r="AF29" s="809"/>
      <c r="AG29" s="809"/>
      <c r="AH29" s="809"/>
      <c r="AI29" s="809"/>
      <c r="AJ29" s="810"/>
    </row>
    <row r="30" spans="1:36" ht="9.9499999999999993" customHeight="1">
      <c r="A30" s="856"/>
      <c r="B30" s="838"/>
      <c r="C30" s="800"/>
      <c r="D30" s="800"/>
      <c r="E30" s="800"/>
      <c r="F30" s="800"/>
      <c r="G30" s="800"/>
      <c r="H30" s="800"/>
      <c r="I30" s="801"/>
      <c r="J30" s="811"/>
      <c r="K30" s="812"/>
      <c r="L30" s="813"/>
      <c r="M30" s="814"/>
      <c r="N30" s="815" t="s">
        <v>79</v>
      </c>
      <c r="O30" s="815"/>
      <c r="P30" s="815"/>
      <c r="Q30" s="40"/>
      <c r="R30" s="815" t="s">
        <v>80</v>
      </c>
      <c r="S30" s="815"/>
      <c r="T30" s="815"/>
      <c r="U30" s="40"/>
      <c r="V30" s="815" t="s">
        <v>81</v>
      </c>
      <c r="W30" s="815"/>
      <c r="X30" s="815"/>
      <c r="Y30" s="816"/>
      <c r="Z30" s="817" t="s">
        <v>82</v>
      </c>
      <c r="AA30" s="818"/>
      <c r="AB30" s="793"/>
      <c r="AC30" s="793"/>
      <c r="AD30" s="794" t="s">
        <v>58</v>
      </c>
      <c r="AE30" s="793"/>
      <c r="AF30" s="793"/>
      <c r="AG30" s="794" t="s">
        <v>59</v>
      </c>
      <c r="AH30" s="793"/>
      <c r="AI30" s="793"/>
      <c r="AJ30" s="795" t="s">
        <v>60</v>
      </c>
    </row>
    <row r="31" spans="1:36" ht="9.9499999999999993" customHeight="1">
      <c r="A31" s="856"/>
      <c r="B31" s="838"/>
      <c r="C31" s="800"/>
      <c r="D31" s="800"/>
      <c r="E31" s="800"/>
      <c r="F31" s="800"/>
      <c r="G31" s="800"/>
      <c r="H31" s="800"/>
      <c r="I31" s="801"/>
      <c r="J31" s="811"/>
      <c r="K31" s="812"/>
      <c r="L31" s="813"/>
      <c r="M31" s="814"/>
      <c r="N31" s="815"/>
      <c r="O31" s="815"/>
      <c r="P31" s="815"/>
      <c r="Q31" s="40"/>
      <c r="R31" s="815"/>
      <c r="S31" s="815"/>
      <c r="T31" s="815"/>
      <c r="U31" s="40"/>
      <c r="V31" s="815"/>
      <c r="W31" s="815"/>
      <c r="X31" s="815"/>
      <c r="Y31" s="816"/>
      <c r="Z31" s="819"/>
      <c r="AA31" s="818"/>
      <c r="AB31" s="793"/>
      <c r="AC31" s="793"/>
      <c r="AD31" s="794"/>
      <c r="AE31" s="793"/>
      <c r="AF31" s="793"/>
      <c r="AG31" s="794"/>
      <c r="AH31" s="793"/>
      <c r="AI31" s="793"/>
      <c r="AJ31" s="795"/>
    </row>
    <row r="32" spans="1:36" ht="3" customHeight="1">
      <c r="A32" s="856"/>
      <c r="B32" s="839"/>
      <c r="C32" s="821"/>
      <c r="D32" s="821"/>
      <c r="E32" s="821"/>
      <c r="F32" s="821"/>
      <c r="G32" s="821"/>
      <c r="H32" s="821"/>
      <c r="I32" s="822"/>
      <c r="J32" s="41"/>
      <c r="K32" s="42"/>
      <c r="L32" s="43"/>
      <c r="M32" s="823"/>
      <c r="N32" s="824"/>
      <c r="O32" s="824"/>
      <c r="P32" s="824"/>
      <c r="Q32" s="824"/>
      <c r="R32" s="824"/>
      <c r="S32" s="824"/>
      <c r="T32" s="824"/>
      <c r="U32" s="824"/>
      <c r="V32" s="824"/>
      <c r="W32" s="824"/>
      <c r="X32" s="824"/>
      <c r="Y32" s="825"/>
      <c r="Z32" s="823"/>
      <c r="AA32" s="824"/>
      <c r="AB32" s="824"/>
      <c r="AC32" s="824"/>
      <c r="AD32" s="824"/>
      <c r="AE32" s="824"/>
      <c r="AF32" s="824"/>
      <c r="AG32" s="824"/>
      <c r="AH32" s="824"/>
      <c r="AI32" s="824"/>
      <c r="AJ32" s="826"/>
    </row>
    <row r="33" spans="1:36" ht="3" customHeight="1">
      <c r="A33" s="856"/>
      <c r="B33" s="837" t="s">
        <v>84</v>
      </c>
      <c r="C33" s="797"/>
      <c r="D33" s="797"/>
      <c r="E33" s="797"/>
      <c r="F33" s="797"/>
      <c r="G33" s="797"/>
      <c r="H33" s="797"/>
      <c r="I33" s="798"/>
      <c r="J33" s="37"/>
      <c r="K33" s="38"/>
      <c r="L33" s="39"/>
      <c r="M33" s="805"/>
      <c r="N33" s="806"/>
      <c r="O33" s="806"/>
      <c r="P33" s="806"/>
      <c r="Q33" s="806"/>
      <c r="R33" s="806"/>
      <c r="S33" s="806"/>
      <c r="T33" s="806"/>
      <c r="U33" s="806"/>
      <c r="V33" s="806"/>
      <c r="W33" s="806"/>
      <c r="X33" s="806"/>
      <c r="Y33" s="807"/>
      <c r="Z33" s="808"/>
      <c r="AA33" s="809"/>
      <c r="AB33" s="809"/>
      <c r="AC33" s="809"/>
      <c r="AD33" s="809"/>
      <c r="AE33" s="809"/>
      <c r="AF33" s="809"/>
      <c r="AG33" s="809"/>
      <c r="AH33" s="809"/>
      <c r="AI33" s="809"/>
      <c r="AJ33" s="810"/>
    </row>
    <row r="34" spans="1:36" ht="9.9499999999999993" customHeight="1">
      <c r="A34" s="856"/>
      <c r="B34" s="838"/>
      <c r="C34" s="800"/>
      <c r="D34" s="800"/>
      <c r="E34" s="800"/>
      <c r="F34" s="800"/>
      <c r="G34" s="800"/>
      <c r="H34" s="800"/>
      <c r="I34" s="801"/>
      <c r="J34" s="811"/>
      <c r="K34" s="812"/>
      <c r="L34" s="813"/>
      <c r="M34" s="814"/>
      <c r="N34" s="815" t="s">
        <v>79</v>
      </c>
      <c r="O34" s="815"/>
      <c r="P34" s="815"/>
      <c r="Q34" s="40"/>
      <c r="R34" s="815" t="s">
        <v>80</v>
      </c>
      <c r="S34" s="815"/>
      <c r="T34" s="815"/>
      <c r="U34" s="40"/>
      <c r="V34" s="815" t="s">
        <v>81</v>
      </c>
      <c r="W34" s="815"/>
      <c r="X34" s="815"/>
      <c r="Y34" s="816"/>
      <c r="Z34" s="817" t="s">
        <v>82</v>
      </c>
      <c r="AA34" s="818"/>
      <c r="AB34" s="793"/>
      <c r="AC34" s="793"/>
      <c r="AD34" s="794" t="s">
        <v>58</v>
      </c>
      <c r="AE34" s="793"/>
      <c r="AF34" s="793"/>
      <c r="AG34" s="794" t="s">
        <v>59</v>
      </c>
      <c r="AH34" s="793"/>
      <c r="AI34" s="793"/>
      <c r="AJ34" s="795" t="s">
        <v>60</v>
      </c>
    </row>
    <row r="35" spans="1:36" ht="9.9499999999999993" customHeight="1">
      <c r="A35" s="856"/>
      <c r="B35" s="838"/>
      <c r="C35" s="800"/>
      <c r="D35" s="800"/>
      <c r="E35" s="800"/>
      <c r="F35" s="800"/>
      <c r="G35" s="800"/>
      <c r="H35" s="800"/>
      <c r="I35" s="801"/>
      <c r="J35" s="811"/>
      <c r="K35" s="812"/>
      <c r="L35" s="813"/>
      <c r="M35" s="814"/>
      <c r="N35" s="815"/>
      <c r="O35" s="815"/>
      <c r="P35" s="815"/>
      <c r="Q35" s="40"/>
      <c r="R35" s="815"/>
      <c r="S35" s="815"/>
      <c r="T35" s="815"/>
      <c r="U35" s="40"/>
      <c r="V35" s="815"/>
      <c r="W35" s="815"/>
      <c r="X35" s="815"/>
      <c r="Y35" s="816"/>
      <c r="Z35" s="819"/>
      <c r="AA35" s="818"/>
      <c r="AB35" s="793"/>
      <c r="AC35" s="793"/>
      <c r="AD35" s="794"/>
      <c r="AE35" s="793"/>
      <c r="AF35" s="793"/>
      <c r="AG35" s="794"/>
      <c r="AH35" s="793"/>
      <c r="AI35" s="793"/>
      <c r="AJ35" s="795"/>
    </row>
    <row r="36" spans="1:36" ht="3" customHeight="1">
      <c r="A36" s="856"/>
      <c r="B36" s="839"/>
      <c r="C36" s="821"/>
      <c r="D36" s="821"/>
      <c r="E36" s="821"/>
      <c r="F36" s="821"/>
      <c r="G36" s="821"/>
      <c r="H36" s="821"/>
      <c r="I36" s="822"/>
      <c r="J36" s="41"/>
      <c r="K36" s="42"/>
      <c r="L36" s="43"/>
      <c r="M36" s="823"/>
      <c r="N36" s="824"/>
      <c r="O36" s="824"/>
      <c r="P36" s="824"/>
      <c r="Q36" s="824"/>
      <c r="R36" s="824"/>
      <c r="S36" s="824"/>
      <c r="T36" s="824"/>
      <c r="U36" s="824"/>
      <c r="V36" s="824"/>
      <c r="W36" s="824"/>
      <c r="X36" s="824"/>
      <c r="Y36" s="825"/>
      <c r="Z36" s="823"/>
      <c r="AA36" s="824"/>
      <c r="AB36" s="824"/>
      <c r="AC36" s="824"/>
      <c r="AD36" s="824"/>
      <c r="AE36" s="824"/>
      <c r="AF36" s="824"/>
      <c r="AG36" s="824"/>
      <c r="AH36" s="824"/>
      <c r="AI36" s="824"/>
      <c r="AJ36" s="826"/>
    </row>
    <row r="37" spans="1:36" ht="3" customHeight="1">
      <c r="A37" s="856"/>
      <c r="B37" s="837" t="s">
        <v>85</v>
      </c>
      <c r="C37" s="797"/>
      <c r="D37" s="797"/>
      <c r="E37" s="797"/>
      <c r="F37" s="797"/>
      <c r="G37" s="797"/>
      <c r="H37" s="797"/>
      <c r="I37" s="798"/>
      <c r="J37" s="37"/>
      <c r="K37" s="38"/>
      <c r="L37" s="39"/>
      <c r="M37" s="805"/>
      <c r="N37" s="806"/>
      <c r="O37" s="806"/>
      <c r="P37" s="806"/>
      <c r="Q37" s="806"/>
      <c r="R37" s="806"/>
      <c r="S37" s="806"/>
      <c r="T37" s="806"/>
      <c r="U37" s="806"/>
      <c r="V37" s="806"/>
      <c r="W37" s="806"/>
      <c r="X37" s="806"/>
      <c r="Y37" s="807"/>
      <c r="Z37" s="808"/>
      <c r="AA37" s="809"/>
      <c r="AB37" s="809"/>
      <c r="AC37" s="809"/>
      <c r="AD37" s="809"/>
      <c r="AE37" s="809"/>
      <c r="AF37" s="809"/>
      <c r="AG37" s="809"/>
      <c r="AH37" s="809"/>
      <c r="AI37" s="809"/>
      <c r="AJ37" s="810"/>
    </row>
    <row r="38" spans="1:36" ht="9.9499999999999993" customHeight="1">
      <c r="A38" s="856"/>
      <c r="B38" s="838"/>
      <c r="C38" s="800"/>
      <c r="D38" s="800"/>
      <c r="E38" s="800"/>
      <c r="F38" s="800"/>
      <c r="G38" s="800"/>
      <c r="H38" s="800"/>
      <c r="I38" s="801"/>
      <c r="J38" s="811"/>
      <c r="K38" s="812"/>
      <c r="L38" s="813"/>
      <c r="M38" s="814"/>
      <c r="N38" s="815" t="s">
        <v>79</v>
      </c>
      <c r="O38" s="815"/>
      <c r="P38" s="815"/>
      <c r="Q38" s="40"/>
      <c r="R38" s="815" t="s">
        <v>80</v>
      </c>
      <c r="S38" s="815"/>
      <c r="T38" s="815"/>
      <c r="U38" s="40"/>
      <c r="V38" s="815" t="s">
        <v>81</v>
      </c>
      <c r="W38" s="815"/>
      <c r="X38" s="815"/>
      <c r="Y38" s="816"/>
      <c r="Z38" s="817" t="s">
        <v>82</v>
      </c>
      <c r="AA38" s="818"/>
      <c r="AB38" s="793"/>
      <c r="AC38" s="793"/>
      <c r="AD38" s="794" t="s">
        <v>58</v>
      </c>
      <c r="AE38" s="793"/>
      <c r="AF38" s="793"/>
      <c r="AG38" s="794" t="s">
        <v>59</v>
      </c>
      <c r="AH38" s="793"/>
      <c r="AI38" s="793"/>
      <c r="AJ38" s="795" t="s">
        <v>60</v>
      </c>
    </row>
    <row r="39" spans="1:36" ht="9.9499999999999993" customHeight="1">
      <c r="A39" s="856"/>
      <c r="B39" s="838"/>
      <c r="C39" s="800"/>
      <c r="D39" s="800"/>
      <c r="E39" s="800"/>
      <c r="F39" s="800"/>
      <c r="G39" s="800"/>
      <c r="H39" s="800"/>
      <c r="I39" s="801"/>
      <c r="J39" s="811"/>
      <c r="K39" s="812"/>
      <c r="L39" s="813"/>
      <c r="M39" s="814"/>
      <c r="N39" s="815"/>
      <c r="O39" s="815"/>
      <c r="P39" s="815"/>
      <c r="Q39" s="40"/>
      <c r="R39" s="815"/>
      <c r="S39" s="815"/>
      <c r="T39" s="815"/>
      <c r="U39" s="40"/>
      <c r="V39" s="815"/>
      <c r="W39" s="815"/>
      <c r="X39" s="815"/>
      <c r="Y39" s="816"/>
      <c r="Z39" s="819"/>
      <c r="AA39" s="818"/>
      <c r="AB39" s="793"/>
      <c r="AC39" s="793"/>
      <c r="AD39" s="794"/>
      <c r="AE39" s="793"/>
      <c r="AF39" s="793"/>
      <c r="AG39" s="794"/>
      <c r="AH39" s="793"/>
      <c r="AI39" s="793"/>
      <c r="AJ39" s="795"/>
    </row>
    <row r="40" spans="1:36" ht="3" customHeight="1">
      <c r="A40" s="856"/>
      <c r="B40" s="839"/>
      <c r="C40" s="821"/>
      <c r="D40" s="821"/>
      <c r="E40" s="821"/>
      <c r="F40" s="821"/>
      <c r="G40" s="821"/>
      <c r="H40" s="821"/>
      <c r="I40" s="822"/>
      <c r="J40" s="41"/>
      <c r="K40" s="42"/>
      <c r="L40" s="43"/>
      <c r="M40" s="823"/>
      <c r="N40" s="824"/>
      <c r="O40" s="824"/>
      <c r="P40" s="824"/>
      <c r="Q40" s="824"/>
      <c r="R40" s="824"/>
      <c r="S40" s="824"/>
      <c r="T40" s="824"/>
      <c r="U40" s="824"/>
      <c r="V40" s="824"/>
      <c r="W40" s="824"/>
      <c r="X40" s="824"/>
      <c r="Y40" s="825"/>
      <c r="Z40" s="823"/>
      <c r="AA40" s="824"/>
      <c r="AB40" s="824"/>
      <c r="AC40" s="824"/>
      <c r="AD40" s="824"/>
      <c r="AE40" s="824"/>
      <c r="AF40" s="824"/>
      <c r="AG40" s="824"/>
      <c r="AH40" s="824"/>
      <c r="AI40" s="824"/>
      <c r="AJ40" s="826"/>
    </row>
    <row r="41" spans="1:36" ht="3" customHeight="1">
      <c r="A41" s="856"/>
      <c r="B41" s="837" t="s">
        <v>86</v>
      </c>
      <c r="C41" s="797"/>
      <c r="D41" s="797"/>
      <c r="E41" s="797"/>
      <c r="F41" s="797"/>
      <c r="G41" s="797"/>
      <c r="H41" s="797"/>
      <c r="I41" s="798"/>
      <c r="J41" s="37"/>
      <c r="K41" s="38"/>
      <c r="L41" s="39"/>
      <c r="M41" s="805"/>
      <c r="N41" s="806"/>
      <c r="O41" s="806"/>
      <c r="P41" s="806"/>
      <c r="Q41" s="806"/>
      <c r="R41" s="806"/>
      <c r="S41" s="806"/>
      <c r="T41" s="806"/>
      <c r="U41" s="806"/>
      <c r="V41" s="806"/>
      <c r="W41" s="806"/>
      <c r="X41" s="806"/>
      <c r="Y41" s="807"/>
      <c r="Z41" s="808"/>
      <c r="AA41" s="809"/>
      <c r="AB41" s="809"/>
      <c r="AC41" s="809"/>
      <c r="AD41" s="809"/>
      <c r="AE41" s="809"/>
      <c r="AF41" s="809"/>
      <c r="AG41" s="809"/>
      <c r="AH41" s="809"/>
      <c r="AI41" s="809"/>
      <c r="AJ41" s="810"/>
    </row>
    <row r="42" spans="1:36" ht="9.9499999999999993" customHeight="1">
      <c r="A42" s="856"/>
      <c r="B42" s="838"/>
      <c r="C42" s="800"/>
      <c r="D42" s="800"/>
      <c r="E42" s="800"/>
      <c r="F42" s="800"/>
      <c r="G42" s="800"/>
      <c r="H42" s="800"/>
      <c r="I42" s="801"/>
      <c r="J42" s="811"/>
      <c r="K42" s="812"/>
      <c r="L42" s="813"/>
      <c r="M42" s="814"/>
      <c r="N42" s="815" t="s">
        <v>79</v>
      </c>
      <c r="O42" s="815"/>
      <c r="P42" s="815"/>
      <c r="Q42" s="40"/>
      <c r="R42" s="815" t="s">
        <v>80</v>
      </c>
      <c r="S42" s="815"/>
      <c r="T42" s="815"/>
      <c r="U42" s="40"/>
      <c r="V42" s="815" t="s">
        <v>81</v>
      </c>
      <c r="W42" s="815"/>
      <c r="X42" s="815"/>
      <c r="Y42" s="816"/>
      <c r="Z42" s="817" t="s">
        <v>82</v>
      </c>
      <c r="AA42" s="818"/>
      <c r="AB42" s="793"/>
      <c r="AC42" s="793"/>
      <c r="AD42" s="794" t="s">
        <v>58</v>
      </c>
      <c r="AE42" s="793"/>
      <c r="AF42" s="793"/>
      <c r="AG42" s="794" t="s">
        <v>59</v>
      </c>
      <c r="AH42" s="793"/>
      <c r="AI42" s="793"/>
      <c r="AJ42" s="795" t="s">
        <v>60</v>
      </c>
    </row>
    <row r="43" spans="1:36" ht="9.9499999999999993" customHeight="1">
      <c r="A43" s="856"/>
      <c r="B43" s="838"/>
      <c r="C43" s="800"/>
      <c r="D43" s="800"/>
      <c r="E43" s="800"/>
      <c r="F43" s="800"/>
      <c r="G43" s="800"/>
      <c r="H43" s="800"/>
      <c r="I43" s="801"/>
      <c r="J43" s="811"/>
      <c r="K43" s="812"/>
      <c r="L43" s="813"/>
      <c r="M43" s="814"/>
      <c r="N43" s="815"/>
      <c r="O43" s="815"/>
      <c r="P43" s="815"/>
      <c r="Q43" s="40"/>
      <c r="R43" s="815"/>
      <c r="S43" s="815"/>
      <c r="T43" s="815"/>
      <c r="U43" s="40"/>
      <c r="V43" s="815"/>
      <c r="W43" s="815"/>
      <c r="X43" s="815"/>
      <c r="Y43" s="816"/>
      <c r="Z43" s="819"/>
      <c r="AA43" s="818"/>
      <c r="AB43" s="793"/>
      <c r="AC43" s="793"/>
      <c r="AD43" s="794"/>
      <c r="AE43" s="793"/>
      <c r="AF43" s="793"/>
      <c r="AG43" s="794"/>
      <c r="AH43" s="793"/>
      <c r="AI43" s="793"/>
      <c r="AJ43" s="795"/>
    </row>
    <row r="44" spans="1:36" ht="3" customHeight="1">
      <c r="A44" s="856"/>
      <c r="B44" s="839"/>
      <c r="C44" s="821"/>
      <c r="D44" s="821"/>
      <c r="E44" s="821"/>
      <c r="F44" s="821"/>
      <c r="G44" s="821"/>
      <c r="H44" s="821"/>
      <c r="I44" s="822"/>
      <c r="J44" s="41"/>
      <c r="K44" s="42"/>
      <c r="L44" s="43"/>
      <c r="M44" s="823"/>
      <c r="N44" s="824"/>
      <c r="O44" s="824"/>
      <c r="P44" s="824"/>
      <c r="Q44" s="824"/>
      <c r="R44" s="824"/>
      <c r="S44" s="824"/>
      <c r="T44" s="824"/>
      <c r="U44" s="824"/>
      <c r="V44" s="824"/>
      <c r="W44" s="824"/>
      <c r="X44" s="824"/>
      <c r="Y44" s="825"/>
      <c r="Z44" s="823"/>
      <c r="AA44" s="824"/>
      <c r="AB44" s="824"/>
      <c r="AC44" s="824"/>
      <c r="AD44" s="824"/>
      <c r="AE44" s="824"/>
      <c r="AF44" s="824"/>
      <c r="AG44" s="824"/>
      <c r="AH44" s="824"/>
      <c r="AI44" s="824"/>
      <c r="AJ44" s="826"/>
    </row>
    <row r="45" spans="1:36" ht="3" customHeight="1">
      <c r="A45" s="856"/>
      <c r="B45" s="837" t="s">
        <v>87</v>
      </c>
      <c r="C45" s="797"/>
      <c r="D45" s="797"/>
      <c r="E45" s="797"/>
      <c r="F45" s="797"/>
      <c r="G45" s="797"/>
      <c r="H45" s="797"/>
      <c r="I45" s="798"/>
      <c r="J45" s="37"/>
      <c r="K45" s="38"/>
      <c r="L45" s="39"/>
      <c r="M45" s="805"/>
      <c r="N45" s="806"/>
      <c r="O45" s="806"/>
      <c r="P45" s="806"/>
      <c r="Q45" s="806"/>
      <c r="R45" s="806"/>
      <c r="S45" s="806"/>
      <c r="T45" s="806"/>
      <c r="U45" s="806"/>
      <c r="V45" s="806"/>
      <c r="W45" s="806"/>
      <c r="X45" s="806"/>
      <c r="Y45" s="807"/>
      <c r="Z45" s="808"/>
      <c r="AA45" s="809"/>
      <c r="AB45" s="809"/>
      <c r="AC45" s="809"/>
      <c r="AD45" s="809"/>
      <c r="AE45" s="809"/>
      <c r="AF45" s="809"/>
      <c r="AG45" s="809"/>
      <c r="AH45" s="809"/>
      <c r="AI45" s="809"/>
      <c r="AJ45" s="810"/>
    </row>
    <row r="46" spans="1:36" ht="9.9499999999999993" customHeight="1">
      <c r="A46" s="856"/>
      <c r="B46" s="838"/>
      <c r="C46" s="800"/>
      <c r="D46" s="800"/>
      <c r="E46" s="800"/>
      <c r="F46" s="800"/>
      <c r="G46" s="800"/>
      <c r="H46" s="800"/>
      <c r="I46" s="801"/>
      <c r="J46" s="811"/>
      <c r="K46" s="812"/>
      <c r="L46" s="813"/>
      <c r="M46" s="814"/>
      <c r="N46" s="815" t="s">
        <v>79</v>
      </c>
      <c r="O46" s="815"/>
      <c r="P46" s="815"/>
      <c r="Q46" s="40"/>
      <c r="R46" s="815" t="s">
        <v>80</v>
      </c>
      <c r="S46" s="815"/>
      <c r="T46" s="815"/>
      <c r="U46" s="40"/>
      <c r="V46" s="815" t="s">
        <v>81</v>
      </c>
      <c r="W46" s="815"/>
      <c r="X46" s="815"/>
      <c r="Y46" s="816"/>
      <c r="Z46" s="817" t="s">
        <v>82</v>
      </c>
      <c r="AA46" s="818"/>
      <c r="AB46" s="793"/>
      <c r="AC46" s="793"/>
      <c r="AD46" s="794" t="s">
        <v>58</v>
      </c>
      <c r="AE46" s="793"/>
      <c r="AF46" s="793"/>
      <c r="AG46" s="794" t="s">
        <v>59</v>
      </c>
      <c r="AH46" s="793"/>
      <c r="AI46" s="793"/>
      <c r="AJ46" s="795" t="s">
        <v>60</v>
      </c>
    </row>
    <row r="47" spans="1:36" ht="9.9499999999999993" customHeight="1">
      <c r="A47" s="856"/>
      <c r="B47" s="838"/>
      <c r="C47" s="800"/>
      <c r="D47" s="800"/>
      <c r="E47" s="800"/>
      <c r="F47" s="800"/>
      <c r="G47" s="800"/>
      <c r="H47" s="800"/>
      <c r="I47" s="801"/>
      <c r="J47" s="811"/>
      <c r="K47" s="812"/>
      <c r="L47" s="813"/>
      <c r="M47" s="814"/>
      <c r="N47" s="815"/>
      <c r="O47" s="815"/>
      <c r="P47" s="815"/>
      <c r="Q47" s="40"/>
      <c r="R47" s="815"/>
      <c r="S47" s="815"/>
      <c r="T47" s="815"/>
      <c r="U47" s="40"/>
      <c r="V47" s="815"/>
      <c r="W47" s="815"/>
      <c r="X47" s="815"/>
      <c r="Y47" s="816"/>
      <c r="Z47" s="819"/>
      <c r="AA47" s="818"/>
      <c r="AB47" s="793"/>
      <c r="AC47" s="793"/>
      <c r="AD47" s="794"/>
      <c r="AE47" s="793"/>
      <c r="AF47" s="793"/>
      <c r="AG47" s="794"/>
      <c r="AH47" s="793"/>
      <c r="AI47" s="793"/>
      <c r="AJ47" s="795"/>
    </row>
    <row r="48" spans="1:36" ht="3" customHeight="1">
      <c r="A48" s="856"/>
      <c r="B48" s="839"/>
      <c r="C48" s="821"/>
      <c r="D48" s="821"/>
      <c r="E48" s="821"/>
      <c r="F48" s="821"/>
      <c r="G48" s="821"/>
      <c r="H48" s="821"/>
      <c r="I48" s="822"/>
      <c r="J48" s="41"/>
      <c r="K48" s="42"/>
      <c r="L48" s="43"/>
      <c r="M48" s="823"/>
      <c r="N48" s="824"/>
      <c r="O48" s="824"/>
      <c r="P48" s="824"/>
      <c r="Q48" s="824"/>
      <c r="R48" s="824"/>
      <c r="S48" s="824"/>
      <c r="T48" s="824"/>
      <c r="U48" s="824"/>
      <c r="V48" s="824"/>
      <c r="W48" s="824"/>
      <c r="X48" s="824"/>
      <c r="Y48" s="825"/>
      <c r="Z48" s="823"/>
      <c r="AA48" s="824"/>
      <c r="AB48" s="824"/>
      <c r="AC48" s="824"/>
      <c r="AD48" s="824"/>
      <c r="AE48" s="824"/>
      <c r="AF48" s="824"/>
      <c r="AG48" s="824"/>
      <c r="AH48" s="824"/>
      <c r="AI48" s="824"/>
      <c r="AJ48" s="826"/>
    </row>
    <row r="49" spans="1:36" ht="3" customHeight="1">
      <c r="A49" s="856"/>
      <c r="B49" s="837" t="s">
        <v>88</v>
      </c>
      <c r="C49" s="797"/>
      <c r="D49" s="797"/>
      <c r="E49" s="797"/>
      <c r="F49" s="797"/>
      <c r="G49" s="797"/>
      <c r="H49" s="797"/>
      <c r="I49" s="798"/>
      <c r="J49" s="37"/>
      <c r="K49" s="38"/>
      <c r="L49" s="39"/>
      <c r="M49" s="805"/>
      <c r="N49" s="806"/>
      <c r="O49" s="806"/>
      <c r="P49" s="806"/>
      <c r="Q49" s="806"/>
      <c r="R49" s="806"/>
      <c r="S49" s="806"/>
      <c r="T49" s="806"/>
      <c r="U49" s="806"/>
      <c r="V49" s="806"/>
      <c r="W49" s="806"/>
      <c r="X49" s="806"/>
      <c r="Y49" s="807"/>
      <c r="Z49" s="808"/>
      <c r="AA49" s="809"/>
      <c r="AB49" s="809"/>
      <c r="AC49" s="809"/>
      <c r="AD49" s="809"/>
      <c r="AE49" s="809"/>
      <c r="AF49" s="809"/>
      <c r="AG49" s="809"/>
      <c r="AH49" s="809"/>
      <c r="AI49" s="809"/>
      <c r="AJ49" s="810"/>
    </row>
    <row r="50" spans="1:36" ht="9.9499999999999993" customHeight="1">
      <c r="A50" s="856"/>
      <c r="B50" s="838"/>
      <c r="C50" s="800"/>
      <c r="D50" s="800"/>
      <c r="E50" s="800"/>
      <c r="F50" s="800"/>
      <c r="G50" s="800"/>
      <c r="H50" s="800"/>
      <c r="I50" s="801"/>
      <c r="J50" s="811"/>
      <c r="K50" s="812"/>
      <c r="L50" s="813"/>
      <c r="M50" s="814"/>
      <c r="N50" s="815" t="s">
        <v>79</v>
      </c>
      <c r="O50" s="815"/>
      <c r="P50" s="815"/>
      <c r="Q50" s="40"/>
      <c r="R50" s="815" t="s">
        <v>80</v>
      </c>
      <c r="S50" s="815"/>
      <c r="T50" s="815"/>
      <c r="U50" s="40"/>
      <c r="V50" s="815" t="s">
        <v>81</v>
      </c>
      <c r="W50" s="815"/>
      <c r="X50" s="815"/>
      <c r="Y50" s="816"/>
      <c r="Z50" s="817" t="s">
        <v>82</v>
      </c>
      <c r="AA50" s="818"/>
      <c r="AB50" s="793"/>
      <c r="AC50" s="793"/>
      <c r="AD50" s="794" t="s">
        <v>58</v>
      </c>
      <c r="AE50" s="793"/>
      <c r="AF50" s="793"/>
      <c r="AG50" s="794" t="s">
        <v>59</v>
      </c>
      <c r="AH50" s="793"/>
      <c r="AI50" s="793"/>
      <c r="AJ50" s="795" t="s">
        <v>60</v>
      </c>
    </row>
    <row r="51" spans="1:36" ht="9.9499999999999993" customHeight="1">
      <c r="A51" s="856"/>
      <c r="B51" s="838"/>
      <c r="C51" s="800"/>
      <c r="D51" s="800"/>
      <c r="E51" s="800"/>
      <c r="F51" s="800"/>
      <c r="G51" s="800"/>
      <c r="H51" s="800"/>
      <c r="I51" s="801"/>
      <c r="J51" s="811"/>
      <c r="K51" s="812"/>
      <c r="L51" s="813"/>
      <c r="M51" s="814"/>
      <c r="N51" s="815"/>
      <c r="O51" s="815"/>
      <c r="P51" s="815"/>
      <c r="Q51" s="40"/>
      <c r="R51" s="815"/>
      <c r="S51" s="815"/>
      <c r="T51" s="815"/>
      <c r="U51" s="40"/>
      <c r="V51" s="815"/>
      <c r="W51" s="815"/>
      <c r="X51" s="815"/>
      <c r="Y51" s="816"/>
      <c r="Z51" s="819"/>
      <c r="AA51" s="818"/>
      <c r="AB51" s="793"/>
      <c r="AC51" s="793"/>
      <c r="AD51" s="794"/>
      <c r="AE51" s="793"/>
      <c r="AF51" s="793"/>
      <c r="AG51" s="794"/>
      <c r="AH51" s="793"/>
      <c r="AI51" s="793"/>
      <c r="AJ51" s="795"/>
    </row>
    <row r="52" spans="1:36" ht="3" customHeight="1">
      <c r="A52" s="856"/>
      <c r="B52" s="839"/>
      <c r="C52" s="821"/>
      <c r="D52" s="821"/>
      <c r="E52" s="821"/>
      <c r="F52" s="821"/>
      <c r="G52" s="821"/>
      <c r="H52" s="821"/>
      <c r="I52" s="822"/>
      <c r="J52" s="41"/>
      <c r="K52" s="42"/>
      <c r="L52" s="43"/>
      <c r="M52" s="823"/>
      <c r="N52" s="824"/>
      <c r="O52" s="824"/>
      <c r="P52" s="824"/>
      <c r="Q52" s="824"/>
      <c r="R52" s="824"/>
      <c r="S52" s="824"/>
      <c r="T52" s="824"/>
      <c r="U52" s="824"/>
      <c r="V52" s="824"/>
      <c r="W52" s="824"/>
      <c r="X52" s="824"/>
      <c r="Y52" s="825"/>
      <c r="Z52" s="823"/>
      <c r="AA52" s="824"/>
      <c r="AB52" s="824"/>
      <c r="AC52" s="824"/>
      <c r="AD52" s="824"/>
      <c r="AE52" s="824"/>
      <c r="AF52" s="824"/>
      <c r="AG52" s="824"/>
      <c r="AH52" s="824"/>
      <c r="AI52" s="824"/>
      <c r="AJ52" s="826"/>
    </row>
    <row r="53" spans="1:36" ht="3" customHeight="1">
      <c r="A53" s="856"/>
      <c r="B53" s="837" t="s">
        <v>89</v>
      </c>
      <c r="C53" s="797"/>
      <c r="D53" s="797"/>
      <c r="E53" s="797"/>
      <c r="F53" s="797"/>
      <c r="G53" s="797"/>
      <c r="H53" s="797"/>
      <c r="I53" s="798"/>
      <c r="J53" s="37"/>
      <c r="K53" s="38"/>
      <c r="L53" s="39"/>
      <c r="M53" s="805"/>
      <c r="N53" s="806"/>
      <c r="O53" s="806"/>
      <c r="P53" s="806"/>
      <c r="Q53" s="806"/>
      <c r="R53" s="806"/>
      <c r="S53" s="806"/>
      <c r="T53" s="806"/>
      <c r="U53" s="806"/>
      <c r="V53" s="806"/>
      <c r="W53" s="806"/>
      <c r="X53" s="806"/>
      <c r="Y53" s="807"/>
      <c r="Z53" s="808"/>
      <c r="AA53" s="809"/>
      <c r="AB53" s="809"/>
      <c r="AC53" s="809"/>
      <c r="AD53" s="809"/>
      <c r="AE53" s="809"/>
      <c r="AF53" s="809"/>
      <c r="AG53" s="809"/>
      <c r="AH53" s="809"/>
      <c r="AI53" s="809"/>
      <c r="AJ53" s="810"/>
    </row>
    <row r="54" spans="1:36" ht="9.9499999999999993" customHeight="1">
      <c r="A54" s="856"/>
      <c r="B54" s="838"/>
      <c r="C54" s="800"/>
      <c r="D54" s="800"/>
      <c r="E54" s="800"/>
      <c r="F54" s="800"/>
      <c r="G54" s="800"/>
      <c r="H54" s="800"/>
      <c r="I54" s="801"/>
      <c r="J54" s="811"/>
      <c r="K54" s="812"/>
      <c r="L54" s="813"/>
      <c r="M54" s="814"/>
      <c r="N54" s="815" t="s">
        <v>79</v>
      </c>
      <c r="O54" s="815"/>
      <c r="P54" s="815"/>
      <c r="Q54" s="40"/>
      <c r="R54" s="815" t="s">
        <v>80</v>
      </c>
      <c r="S54" s="815"/>
      <c r="T54" s="815"/>
      <c r="U54" s="40"/>
      <c r="V54" s="815" t="s">
        <v>81</v>
      </c>
      <c r="W54" s="815"/>
      <c r="X54" s="815"/>
      <c r="Y54" s="816"/>
      <c r="Z54" s="817" t="s">
        <v>82</v>
      </c>
      <c r="AA54" s="818"/>
      <c r="AB54" s="793"/>
      <c r="AC54" s="793"/>
      <c r="AD54" s="794" t="s">
        <v>58</v>
      </c>
      <c r="AE54" s="793"/>
      <c r="AF54" s="793"/>
      <c r="AG54" s="794" t="s">
        <v>59</v>
      </c>
      <c r="AH54" s="793"/>
      <c r="AI54" s="793"/>
      <c r="AJ54" s="795" t="s">
        <v>60</v>
      </c>
    </row>
    <row r="55" spans="1:36" ht="9.9499999999999993" customHeight="1">
      <c r="A55" s="856"/>
      <c r="B55" s="838"/>
      <c r="C55" s="800"/>
      <c r="D55" s="800"/>
      <c r="E55" s="800"/>
      <c r="F55" s="800"/>
      <c r="G55" s="800"/>
      <c r="H55" s="800"/>
      <c r="I55" s="801"/>
      <c r="J55" s="811"/>
      <c r="K55" s="812"/>
      <c r="L55" s="813"/>
      <c r="M55" s="814"/>
      <c r="N55" s="815"/>
      <c r="O55" s="815"/>
      <c r="P55" s="815"/>
      <c r="Q55" s="40"/>
      <c r="R55" s="815"/>
      <c r="S55" s="815"/>
      <c r="T55" s="815"/>
      <c r="U55" s="40"/>
      <c r="V55" s="815"/>
      <c r="W55" s="815"/>
      <c r="X55" s="815"/>
      <c r="Y55" s="816"/>
      <c r="Z55" s="819"/>
      <c r="AA55" s="818"/>
      <c r="AB55" s="793"/>
      <c r="AC55" s="793"/>
      <c r="AD55" s="794"/>
      <c r="AE55" s="793"/>
      <c r="AF55" s="793"/>
      <c r="AG55" s="794"/>
      <c r="AH55" s="793"/>
      <c r="AI55" s="793"/>
      <c r="AJ55" s="795"/>
    </row>
    <row r="56" spans="1:36" ht="3" customHeight="1">
      <c r="A56" s="856"/>
      <c r="B56" s="839"/>
      <c r="C56" s="821"/>
      <c r="D56" s="821"/>
      <c r="E56" s="821"/>
      <c r="F56" s="821"/>
      <c r="G56" s="821"/>
      <c r="H56" s="821"/>
      <c r="I56" s="822"/>
      <c r="J56" s="41"/>
      <c r="K56" s="42"/>
      <c r="L56" s="43"/>
      <c r="M56" s="823"/>
      <c r="N56" s="824"/>
      <c r="O56" s="824"/>
      <c r="P56" s="824"/>
      <c r="Q56" s="824"/>
      <c r="R56" s="824"/>
      <c r="S56" s="824"/>
      <c r="T56" s="824"/>
      <c r="U56" s="824"/>
      <c r="V56" s="824"/>
      <c r="W56" s="824"/>
      <c r="X56" s="824"/>
      <c r="Y56" s="825"/>
      <c r="Z56" s="823"/>
      <c r="AA56" s="824"/>
      <c r="AB56" s="824"/>
      <c r="AC56" s="824"/>
      <c r="AD56" s="824"/>
      <c r="AE56" s="824"/>
      <c r="AF56" s="824"/>
      <c r="AG56" s="824"/>
      <c r="AH56" s="824"/>
      <c r="AI56" s="824"/>
      <c r="AJ56" s="826"/>
    </row>
    <row r="57" spans="1:36" ht="3" customHeight="1">
      <c r="A57" s="856"/>
      <c r="B57" s="837" t="s">
        <v>90</v>
      </c>
      <c r="C57" s="797"/>
      <c r="D57" s="797"/>
      <c r="E57" s="797"/>
      <c r="F57" s="797"/>
      <c r="G57" s="797"/>
      <c r="H57" s="797"/>
      <c r="I57" s="798"/>
      <c r="J57" s="37"/>
      <c r="K57" s="38"/>
      <c r="L57" s="39"/>
      <c r="M57" s="805"/>
      <c r="N57" s="806"/>
      <c r="O57" s="806"/>
      <c r="P57" s="806"/>
      <c r="Q57" s="806"/>
      <c r="R57" s="806"/>
      <c r="S57" s="806"/>
      <c r="T57" s="806"/>
      <c r="U57" s="806"/>
      <c r="V57" s="806"/>
      <c r="W57" s="806"/>
      <c r="X57" s="806"/>
      <c r="Y57" s="807"/>
      <c r="Z57" s="808"/>
      <c r="AA57" s="809"/>
      <c r="AB57" s="809"/>
      <c r="AC57" s="809"/>
      <c r="AD57" s="809"/>
      <c r="AE57" s="809"/>
      <c r="AF57" s="809"/>
      <c r="AG57" s="809"/>
      <c r="AH57" s="809"/>
      <c r="AI57" s="809"/>
      <c r="AJ57" s="810"/>
    </row>
    <row r="58" spans="1:36" ht="9.9499999999999993" customHeight="1">
      <c r="A58" s="856"/>
      <c r="B58" s="838"/>
      <c r="C58" s="800"/>
      <c r="D58" s="800"/>
      <c r="E58" s="800"/>
      <c r="F58" s="800"/>
      <c r="G58" s="800"/>
      <c r="H58" s="800"/>
      <c r="I58" s="801"/>
      <c r="J58" s="811"/>
      <c r="K58" s="812"/>
      <c r="L58" s="813"/>
      <c r="M58" s="814"/>
      <c r="N58" s="815" t="s">
        <v>79</v>
      </c>
      <c r="O58" s="815"/>
      <c r="P58" s="815"/>
      <c r="Q58" s="40"/>
      <c r="R58" s="815" t="s">
        <v>80</v>
      </c>
      <c r="S58" s="815"/>
      <c r="T58" s="815"/>
      <c r="U58" s="40"/>
      <c r="V58" s="815" t="s">
        <v>81</v>
      </c>
      <c r="W58" s="815"/>
      <c r="X58" s="815"/>
      <c r="Y58" s="816"/>
      <c r="Z58" s="817" t="s">
        <v>82</v>
      </c>
      <c r="AA58" s="818"/>
      <c r="AB58" s="793"/>
      <c r="AC58" s="793"/>
      <c r="AD58" s="794" t="s">
        <v>58</v>
      </c>
      <c r="AE58" s="793"/>
      <c r="AF58" s="793"/>
      <c r="AG58" s="794" t="s">
        <v>59</v>
      </c>
      <c r="AH58" s="793"/>
      <c r="AI58" s="793"/>
      <c r="AJ58" s="795" t="s">
        <v>60</v>
      </c>
    </row>
    <row r="59" spans="1:36" ht="9.9499999999999993" customHeight="1">
      <c r="A59" s="856"/>
      <c r="B59" s="838"/>
      <c r="C59" s="800"/>
      <c r="D59" s="800"/>
      <c r="E59" s="800"/>
      <c r="F59" s="800"/>
      <c r="G59" s="800"/>
      <c r="H59" s="800"/>
      <c r="I59" s="801"/>
      <c r="J59" s="811"/>
      <c r="K59" s="812"/>
      <c r="L59" s="813"/>
      <c r="M59" s="814"/>
      <c r="N59" s="815"/>
      <c r="O59" s="815"/>
      <c r="P59" s="815"/>
      <c r="Q59" s="40"/>
      <c r="R59" s="815"/>
      <c r="S59" s="815"/>
      <c r="T59" s="815"/>
      <c r="U59" s="40"/>
      <c r="V59" s="815"/>
      <c r="W59" s="815"/>
      <c r="X59" s="815"/>
      <c r="Y59" s="816"/>
      <c r="Z59" s="819"/>
      <c r="AA59" s="818"/>
      <c r="AB59" s="793"/>
      <c r="AC59" s="793"/>
      <c r="AD59" s="794"/>
      <c r="AE59" s="793"/>
      <c r="AF59" s="793"/>
      <c r="AG59" s="794"/>
      <c r="AH59" s="793"/>
      <c r="AI59" s="793"/>
      <c r="AJ59" s="795"/>
    </row>
    <row r="60" spans="1:36" ht="3" customHeight="1">
      <c r="A60" s="857"/>
      <c r="B60" s="839"/>
      <c r="C60" s="821"/>
      <c r="D60" s="821"/>
      <c r="E60" s="821"/>
      <c r="F60" s="821"/>
      <c r="G60" s="821"/>
      <c r="H60" s="821"/>
      <c r="I60" s="822"/>
      <c r="J60" s="41"/>
      <c r="K60" s="42"/>
      <c r="L60" s="43"/>
      <c r="M60" s="823"/>
      <c r="N60" s="824"/>
      <c r="O60" s="824"/>
      <c r="P60" s="824"/>
      <c r="Q60" s="824"/>
      <c r="R60" s="824"/>
      <c r="S60" s="824"/>
      <c r="T60" s="824"/>
      <c r="U60" s="824"/>
      <c r="V60" s="824"/>
      <c r="W60" s="824"/>
      <c r="X60" s="824"/>
      <c r="Y60" s="825"/>
      <c r="Z60" s="823"/>
      <c r="AA60" s="824"/>
      <c r="AB60" s="824"/>
      <c r="AC60" s="824"/>
      <c r="AD60" s="824"/>
      <c r="AE60" s="824"/>
      <c r="AF60" s="824"/>
      <c r="AG60" s="824"/>
      <c r="AH60" s="824"/>
      <c r="AI60" s="824"/>
      <c r="AJ60" s="826"/>
    </row>
    <row r="61" spans="1:36" ht="3" customHeight="1">
      <c r="A61" s="840" t="s">
        <v>91</v>
      </c>
      <c r="B61" s="837" t="s">
        <v>92</v>
      </c>
      <c r="C61" s="797"/>
      <c r="D61" s="797"/>
      <c r="E61" s="797"/>
      <c r="F61" s="797"/>
      <c r="G61" s="797"/>
      <c r="H61" s="797"/>
      <c r="I61" s="798"/>
      <c r="J61" s="37"/>
      <c r="K61" s="38"/>
      <c r="L61" s="39"/>
      <c r="M61" s="805"/>
      <c r="N61" s="806"/>
      <c r="O61" s="806"/>
      <c r="P61" s="806"/>
      <c r="Q61" s="806"/>
      <c r="R61" s="806"/>
      <c r="S61" s="806"/>
      <c r="T61" s="806"/>
      <c r="U61" s="806"/>
      <c r="V61" s="806"/>
      <c r="W61" s="806"/>
      <c r="X61" s="806"/>
      <c r="Y61" s="807"/>
      <c r="Z61" s="808"/>
      <c r="AA61" s="809"/>
      <c r="AB61" s="809"/>
      <c r="AC61" s="809"/>
      <c r="AD61" s="809"/>
      <c r="AE61" s="809"/>
      <c r="AF61" s="809"/>
      <c r="AG61" s="809"/>
      <c r="AH61" s="809"/>
      <c r="AI61" s="809"/>
      <c r="AJ61" s="810"/>
    </row>
    <row r="62" spans="1:36" ht="9.9499999999999993" customHeight="1">
      <c r="A62" s="840"/>
      <c r="B62" s="838"/>
      <c r="C62" s="800"/>
      <c r="D62" s="800"/>
      <c r="E62" s="800"/>
      <c r="F62" s="800"/>
      <c r="G62" s="800"/>
      <c r="H62" s="800"/>
      <c r="I62" s="801"/>
      <c r="J62" s="811"/>
      <c r="K62" s="812"/>
      <c r="L62" s="813"/>
      <c r="M62" s="814"/>
      <c r="N62" s="815" t="s">
        <v>79</v>
      </c>
      <c r="O62" s="815"/>
      <c r="P62" s="815"/>
      <c r="Q62" s="40"/>
      <c r="R62" s="815" t="s">
        <v>80</v>
      </c>
      <c r="S62" s="815"/>
      <c r="T62" s="815"/>
      <c r="U62" s="40"/>
      <c r="V62" s="815" t="s">
        <v>81</v>
      </c>
      <c r="W62" s="815"/>
      <c r="X62" s="815"/>
      <c r="Y62" s="816"/>
      <c r="Z62" s="817" t="s">
        <v>82</v>
      </c>
      <c r="AA62" s="818"/>
      <c r="AB62" s="793"/>
      <c r="AC62" s="793"/>
      <c r="AD62" s="794" t="s">
        <v>58</v>
      </c>
      <c r="AE62" s="793"/>
      <c r="AF62" s="793"/>
      <c r="AG62" s="794" t="s">
        <v>59</v>
      </c>
      <c r="AH62" s="793"/>
      <c r="AI62" s="793"/>
      <c r="AJ62" s="795" t="s">
        <v>60</v>
      </c>
    </row>
    <row r="63" spans="1:36" ht="9.9499999999999993" customHeight="1">
      <c r="A63" s="840"/>
      <c r="B63" s="838"/>
      <c r="C63" s="800"/>
      <c r="D63" s="800"/>
      <c r="E63" s="800"/>
      <c r="F63" s="800"/>
      <c r="G63" s="800"/>
      <c r="H63" s="800"/>
      <c r="I63" s="801"/>
      <c r="J63" s="811"/>
      <c r="K63" s="812"/>
      <c r="L63" s="813"/>
      <c r="M63" s="814"/>
      <c r="N63" s="815"/>
      <c r="O63" s="815"/>
      <c r="P63" s="815"/>
      <c r="Q63" s="40"/>
      <c r="R63" s="815"/>
      <c r="S63" s="815"/>
      <c r="T63" s="815"/>
      <c r="U63" s="40"/>
      <c r="V63" s="815"/>
      <c r="W63" s="815"/>
      <c r="X63" s="815"/>
      <c r="Y63" s="816"/>
      <c r="Z63" s="819"/>
      <c r="AA63" s="818"/>
      <c r="AB63" s="793"/>
      <c r="AC63" s="793"/>
      <c r="AD63" s="794"/>
      <c r="AE63" s="793"/>
      <c r="AF63" s="793"/>
      <c r="AG63" s="794"/>
      <c r="AH63" s="793"/>
      <c r="AI63" s="793"/>
      <c r="AJ63" s="795"/>
    </row>
    <row r="64" spans="1:36" ht="3" customHeight="1">
      <c r="A64" s="840"/>
      <c r="B64" s="839"/>
      <c r="C64" s="821"/>
      <c r="D64" s="821"/>
      <c r="E64" s="821"/>
      <c r="F64" s="821"/>
      <c r="G64" s="821"/>
      <c r="H64" s="821"/>
      <c r="I64" s="822"/>
      <c r="J64" s="41"/>
      <c r="K64" s="42"/>
      <c r="L64" s="43"/>
      <c r="M64" s="823"/>
      <c r="N64" s="824"/>
      <c r="O64" s="824"/>
      <c r="P64" s="824"/>
      <c r="Q64" s="824"/>
      <c r="R64" s="824"/>
      <c r="S64" s="824"/>
      <c r="T64" s="824"/>
      <c r="U64" s="824"/>
      <c r="V64" s="824"/>
      <c r="W64" s="824"/>
      <c r="X64" s="824"/>
      <c r="Y64" s="825"/>
      <c r="Z64" s="823"/>
      <c r="AA64" s="824"/>
      <c r="AB64" s="824"/>
      <c r="AC64" s="824"/>
      <c r="AD64" s="824"/>
      <c r="AE64" s="824"/>
      <c r="AF64" s="824"/>
      <c r="AG64" s="824"/>
      <c r="AH64" s="824"/>
      <c r="AI64" s="824"/>
      <c r="AJ64" s="826"/>
    </row>
    <row r="65" spans="1:36" ht="3" customHeight="1">
      <c r="A65" s="840"/>
      <c r="B65" s="837" t="s">
        <v>93</v>
      </c>
      <c r="C65" s="797"/>
      <c r="D65" s="797"/>
      <c r="E65" s="797"/>
      <c r="F65" s="797"/>
      <c r="G65" s="797"/>
      <c r="H65" s="797"/>
      <c r="I65" s="798"/>
      <c r="J65" s="37"/>
      <c r="K65" s="38"/>
      <c r="L65" s="39"/>
      <c r="M65" s="805"/>
      <c r="N65" s="806"/>
      <c r="O65" s="806"/>
      <c r="P65" s="806"/>
      <c r="Q65" s="806"/>
      <c r="R65" s="806"/>
      <c r="S65" s="806"/>
      <c r="T65" s="806"/>
      <c r="U65" s="806"/>
      <c r="V65" s="806"/>
      <c r="W65" s="806"/>
      <c r="X65" s="806"/>
      <c r="Y65" s="807"/>
      <c r="Z65" s="808"/>
      <c r="AA65" s="809"/>
      <c r="AB65" s="809"/>
      <c r="AC65" s="809"/>
      <c r="AD65" s="809"/>
      <c r="AE65" s="809"/>
      <c r="AF65" s="809"/>
      <c r="AG65" s="809"/>
      <c r="AH65" s="809"/>
      <c r="AI65" s="809"/>
      <c r="AJ65" s="810"/>
    </row>
    <row r="66" spans="1:36" ht="9.9499999999999993" customHeight="1">
      <c r="A66" s="840"/>
      <c r="B66" s="838"/>
      <c r="C66" s="800"/>
      <c r="D66" s="800"/>
      <c r="E66" s="800"/>
      <c r="F66" s="800"/>
      <c r="G66" s="800"/>
      <c r="H66" s="800"/>
      <c r="I66" s="801"/>
      <c r="J66" s="811"/>
      <c r="K66" s="812"/>
      <c r="L66" s="813"/>
      <c r="M66" s="814"/>
      <c r="N66" s="815" t="s">
        <v>79</v>
      </c>
      <c r="O66" s="815"/>
      <c r="P66" s="815"/>
      <c r="Q66" s="40"/>
      <c r="R66" s="815" t="s">
        <v>80</v>
      </c>
      <c r="S66" s="815"/>
      <c r="T66" s="815"/>
      <c r="U66" s="40"/>
      <c r="V66" s="815" t="s">
        <v>81</v>
      </c>
      <c r="W66" s="815"/>
      <c r="X66" s="815"/>
      <c r="Y66" s="816"/>
      <c r="Z66" s="817" t="s">
        <v>82</v>
      </c>
      <c r="AA66" s="818"/>
      <c r="AB66" s="793"/>
      <c r="AC66" s="793"/>
      <c r="AD66" s="794" t="s">
        <v>58</v>
      </c>
      <c r="AE66" s="793"/>
      <c r="AF66" s="793"/>
      <c r="AG66" s="794" t="s">
        <v>59</v>
      </c>
      <c r="AH66" s="793"/>
      <c r="AI66" s="793"/>
      <c r="AJ66" s="795" t="s">
        <v>60</v>
      </c>
    </row>
    <row r="67" spans="1:36" ht="9.9499999999999993" customHeight="1">
      <c r="A67" s="840"/>
      <c r="B67" s="838"/>
      <c r="C67" s="800"/>
      <c r="D67" s="800"/>
      <c r="E67" s="800"/>
      <c r="F67" s="800"/>
      <c r="G67" s="800"/>
      <c r="H67" s="800"/>
      <c r="I67" s="801"/>
      <c r="J67" s="811"/>
      <c r="K67" s="812"/>
      <c r="L67" s="813"/>
      <c r="M67" s="814"/>
      <c r="N67" s="815"/>
      <c r="O67" s="815"/>
      <c r="P67" s="815"/>
      <c r="Q67" s="40"/>
      <c r="R67" s="815"/>
      <c r="S67" s="815"/>
      <c r="T67" s="815"/>
      <c r="U67" s="40"/>
      <c r="V67" s="815"/>
      <c r="W67" s="815"/>
      <c r="X67" s="815"/>
      <c r="Y67" s="816"/>
      <c r="Z67" s="819"/>
      <c r="AA67" s="818"/>
      <c r="AB67" s="793"/>
      <c r="AC67" s="793"/>
      <c r="AD67" s="794"/>
      <c r="AE67" s="793"/>
      <c r="AF67" s="793"/>
      <c r="AG67" s="794"/>
      <c r="AH67" s="793"/>
      <c r="AI67" s="793"/>
      <c r="AJ67" s="795"/>
    </row>
    <row r="68" spans="1:36" ht="3" customHeight="1">
      <c r="A68" s="840"/>
      <c r="B68" s="839"/>
      <c r="C68" s="821"/>
      <c r="D68" s="821"/>
      <c r="E68" s="821"/>
      <c r="F68" s="821"/>
      <c r="G68" s="821"/>
      <c r="H68" s="821"/>
      <c r="I68" s="822"/>
      <c r="J68" s="41"/>
      <c r="K68" s="42"/>
      <c r="L68" s="43"/>
      <c r="M68" s="823"/>
      <c r="N68" s="824"/>
      <c r="O68" s="824"/>
      <c r="P68" s="824"/>
      <c r="Q68" s="824"/>
      <c r="R68" s="824"/>
      <c r="S68" s="824"/>
      <c r="T68" s="824"/>
      <c r="U68" s="824"/>
      <c r="V68" s="824"/>
      <c r="W68" s="824"/>
      <c r="X68" s="824"/>
      <c r="Y68" s="825"/>
      <c r="Z68" s="823"/>
      <c r="AA68" s="824"/>
      <c r="AB68" s="824"/>
      <c r="AC68" s="824"/>
      <c r="AD68" s="824"/>
      <c r="AE68" s="824"/>
      <c r="AF68" s="824"/>
      <c r="AG68" s="824"/>
      <c r="AH68" s="824"/>
      <c r="AI68" s="824"/>
      <c r="AJ68" s="826"/>
    </row>
    <row r="69" spans="1:36" ht="3" customHeight="1">
      <c r="A69" s="840"/>
      <c r="B69" s="837" t="s">
        <v>94</v>
      </c>
      <c r="C69" s="797"/>
      <c r="D69" s="797"/>
      <c r="E69" s="797"/>
      <c r="F69" s="797"/>
      <c r="G69" s="797"/>
      <c r="H69" s="797"/>
      <c r="I69" s="798"/>
      <c r="J69" s="37"/>
      <c r="K69" s="38"/>
      <c r="L69" s="39"/>
      <c r="M69" s="805"/>
      <c r="N69" s="806"/>
      <c r="O69" s="806"/>
      <c r="P69" s="806"/>
      <c r="Q69" s="806"/>
      <c r="R69" s="806"/>
      <c r="S69" s="806"/>
      <c r="T69" s="806"/>
      <c r="U69" s="806"/>
      <c r="V69" s="806"/>
      <c r="W69" s="806"/>
      <c r="X69" s="806"/>
      <c r="Y69" s="807"/>
      <c r="Z69" s="808"/>
      <c r="AA69" s="809"/>
      <c r="AB69" s="809"/>
      <c r="AC69" s="809"/>
      <c r="AD69" s="809"/>
      <c r="AE69" s="809"/>
      <c r="AF69" s="809"/>
      <c r="AG69" s="809"/>
      <c r="AH69" s="809"/>
      <c r="AI69" s="809"/>
      <c r="AJ69" s="810"/>
    </row>
    <row r="70" spans="1:36" ht="9.9499999999999993" customHeight="1">
      <c r="A70" s="840"/>
      <c r="B70" s="838"/>
      <c r="C70" s="800"/>
      <c r="D70" s="800"/>
      <c r="E70" s="800"/>
      <c r="F70" s="800"/>
      <c r="G70" s="800"/>
      <c r="H70" s="800"/>
      <c r="I70" s="801"/>
      <c r="J70" s="811"/>
      <c r="K70" s="812"/>
      <c r="L70" s="813"/>
      <c r="M70" s="814"/>
      <c r="N70" s="815" t="s">
        <v>79</v>
      </c>
      <c r="O70" s="815"/>
      <c r="P70" s="815"/>
      <c r="Q70" s="40"/>
      <c r="R70" s="815" t="s">
        <v>80</v>
      </c>
      <c r="S70" s="815"/>
      <c r="T70" s="815"/>
      <c r="U70" s="40"/>
      <c r="V70" s="815" t="s">
        <v>81</v>
      </c>
      <c r="W70" s="815"/>
      <c r="X70" s="815"/>
      <c r="Y70" s="816"/>
      <c r="Z70" s="817" t="s">
        <v>82</v>
      </c>
      <c r="AA70" s="818"/>
      <c r="AB70" s="793"/>
      <c r="AC70" s="793"/>
      <c r="AD70" s="794" t="s">
        <v>58</v>
      </c>
      <c r="AE70" s="793"/>
      <c r="AF70" s="793"/>
      <c r="AG70" s="794" t="s">
        <v>59</v>
      </c>
      <c r="AH70" s="793"/>
      <c r="AI70" s="793"/>
      <c r="AJ70" s="795" t="s">
        <v>60</v>
      </c>
    </row>
    <row r="71" spans="1:36" ht="9.9499999999999993" customHeight="1">
      <c r="A71" s="840"/>
      <c r="B71" s="838"/>
      <c r="C71" s="800"/>
      <c r="D71" s="800"/>
      <c r="E71" s="800"/>
      <c r="F71" s="800"/>
      <c r="G71" s="800"/>
      <c r="H71" s="800"/>
      <c r="I71" s="801"/>
      <c r="J71" s="811"/>
      <c r="K71" s="812"/>
      <c r="L71" s="813"/>
      <c r="M71" s="814"/>
      <c r="N71" s="815"/>
      <c r="O71" s="815"/>
      <c r="P71" s="815"/>
      <c r="Q71" s="40"/>
      <c r="R71" s="815"/>
      <c r="S71" s="815"/>
      <c r="T71" s="815"/>
      <c r="U71" s="40"/>
      <c r="V71" s="815"/>
      <c r="W71" s="815"/>
      <c r="X71" s="815"/>
      <c r="Y71" s="816"/>
      <c r="Z71" s="819"/>
      <c r="AA71" s="818"/>
      <c r="AB71" s="793"/>
      <c r="AC71" s="793"/>
      <c r="AD71" s="794"/>
      <c r="AE71" s="793"/>
      <c r="AF71" s="793"/>
      <c r="AG71" s="794"/>
      <c r="AH71" s="793"/>
      <c r="AI71" s="793"/>
      <c r="AJ71" s="795"/>
    </row>
    <row r="72" spans="1:36" ht="3" customHeight="1">
      <c r="A72" s="840"/>
      <c r="B72" s="839"/>
      <c r="C72" s="821"/>
      <c r="D72" s="821"/>
      <c r="E72" s="821"/>
      <c r="F72" s="821"/>
      <c r="G72" s="821"/>
      <c r="H72" s="821"/>
      <c r="I72" s="822"/>
      <c r="J72" s="41"/>
      <c r="K72" s="42"/>
      <c r="L72" s="43"/>
      <c r="M72" s="823"/>
      <c r="N72" s="824"/>
      <c r="O72" s="824"/>
      <c r="P72" s="824"/>
      <c r="Q72" s="824"/>
      <c r="R72" s="824"/>
      <c r="S72" s="824"/>
      <c r="T72" s="824"/>
      <c r="U72" s="824"/>
      <c r="V72" s="824"/>
      <c r="W72" s="824"/>
      <c r="X72" s="824"/>
      <c r="Y72" s="825"/>
      <c r="Z72" s="823"/>
      <c r="AA72" s="824"/>
      <c r="AB72" s="824"/>
      <c r="AC72" s="824"/>
      <c r="AD72" s="824"/>
      <c r="AE72" s="824"/>
      <c r="AF72" s="824"/>
      <c r="AG72" s="824"/>
      <c r="AH72" s="824"/>
      <c r="AI72" s="824"/>
      <c r="AJ72" s="826"/>
    </row>
    <row r="73" spans="1:36" ht="3" customHeight="1">
      <c r="A73" s="840"/>
      <c r="B73" s="837" t="s">
        <v>95</v>
      </c>
      <c r="C73" s="797"/>
      <c r="D73" s="797"/>
      <c r="E73" s="797"/>
      <c r="F73" s="797"/>
      <c r="G73" s="797"/>
      <c r="H73" s="797"/>
      <c r="I73" s="798"/>
      <c r="J73" s="37"/>
      <c r="K73" s="38"/>
      <c r="L73" s="39"/>
      <c r="M73" s="805"/>
      <c r="N73" s="806"/>
      <c r="O73" s="806"/>
      <c r="P73" s="806"/>
      <c r="Q73" s="806"/>
      <c r="R73" s="806"/>
      <c r="S73" s="806"/>
      <c r="T73" s="806"/>
      <c r="U73" s="806"/>
      <c r="V73" s="806"/>
      <c r="W73" s="806"/>
      <c r="X73" s="806"/>
      <c r="Y73" s="807"/>
      <c r="Z73" s="808"/>
      <c r="AA73" s="809"/>
      <c r="AB73" s="809"/>
      <c r="AC73" s="809"/>
      <c r="AD73" s="809"/>
      <c r="AE73" s="809"/>
      <c r="AF73" s="809"/>
      <c r="AG73" s="809"/>
      <c r="AH73" s="809"/>
      <c r="AI73" s="809"/>
      <c r="AJ73" s="810"/>
    </row>
    <row r="74" spans="1:36" ht="9.9499999999999993" customHeight="1">
      <c r="A74" s="840"/>
      <c r="B74" s="838"/>
      <c r="C74" s="800"/>
      <c r="D74" s="800"/>
      <c r="E74" s="800"/>
      <c r="F74" s="800"/>
      <c r="G74" s="800"/>
      <c r="H74" s="800"/>
      <c r="I74" s="801"/>
      <c r="J74" s="811"/>
      <c r="K74" s="812"/>
      <c r="L74" s="813"/>
      <c r="M74" s="814"/>
      <c r="N74" s="815" t="s">
        <v>79</v>
      </c>
      <c r="O74" s="815"/>
      <c r="P74" s="815"/>
      <c r="Q74" s="40"/>
      <c r="R74" s="815" t="s">
        <v>80</v>
      </c>
      <c r="S74" s="815"/>
      <c r="T74" s="815"/>
      <c r="U74" s="40"/>
      <c r="V74" s="815" t="s">
        <v>81</v>
      </c>
      <c r="W74" s="815"/>
      <c r="X74" s="815"/>
      <c r="Y74" s="816"/>
      <c r="Z74" s="817" t="s">
        <v>82</v>
      </c>
      <c r="AA74" s="818"/>
      <c r="AB74" s="793"/>
      <c r="AC74" s="793"/>
      <c r="AD74" s="794" t="s">
        <v>58</v>
      </c>
      <c r="AE74" s="793"/>
      <c r="AF74" s="793"/>
      <c r="AG74" s="794" t="s">
        <v>59</v>
      </c>
      <c r="AH74" s="793"/>
      <c r="AI74" s="793"/>
      <c r="AJ74" s="795" t="s">
        <v>60</v>
      </c>
    </row>
    <row r="75" spans="1:36" ht="9.9499999999999993" customHeight="1">
      <c r="A75" s="840"/>
      <c r="B75" s="838"/>
      <c r="C75" s="800"/>
      <c r="D75" s="800"/>
      <c r="E75" s="800"/>
      <c r="F75" s="800"/>
      <c r="G75" s="800"/>
      <c r="H75" s="800"/>
      <c r="I75" s="801"/>
      <c r="J75" s="811"/>
      <c r="K75" s="812"/>
      <c r="L75" s="813"/>
      <c r="M75" s="814"/>
      <c r="N75" s="815"/>
      <c r="O75" s="815"/>
      <c r="P75" s="815"/>
      <c r="Q75" s="40"/>
      <c r="R75" s="815"/>
      <c r="S75" s="815"/>
      <c r="T75" s="815"/>
      <c r="U75" s="40"/>
      <c r="V75" s="815"/>
      <c r="W75" s="815"/>
      <c r="X75" s="815"/>
      <c r="Y75" s="816"/>
      <c r="Z75" s="819"/>
      <c r="AA75" s="818"/>
      <c r="AB75" s="793"/>
      <c r="AC75" s="793"/>
      <c r="AD75" s="794"/>
      <c r="AE75" s="793"/>
      <c r="AF75" s="793"/>
      <c r="AG75" s="794"/>
      <c r="AH75" s="793"/>
      <c r="AI75" s="793"/>
      <c r="AJ75" s="795"/>
    </row>
    <row r="76" spans="1:36" ht="3" customHeight="1">
      <c r="A76" s="840"/>
      <c r="B76" s="839"/>
      <c r="C76" s="821"/>
      <c r="D76" s="821"/>
      <c r="E76" s="821"/>
      <c r="F76" s="821"/>
      <c r="G76" s="821"/>
      <c r="H76" s="821"/>
      <c r="I76" s="822"/>
      <c r="J76" s="41"/>
      <c r="K76" s="42"/>
      <c r="L76" s="43"/>
      <c r="M76" s="823"/>
      <c r="N76" s="824"/>
      <c r="O76" s="824"/>
      <c r="P76" s="824"/>
      <c r="Q76" s="824"/>
      <c r="R76" s="824"/>
      <c r="S76" s="824"/>
      <c r="T76" s="824"/>
      <c r="U76" s="824"/>
      <c r="V76" s="824"/>
      <c r="W76" s="824"/>
      <c r="X76" s="824"/>
      <c r="Y76" s="825"/>
      <c r="Z76" s="823"/>
      <c r="AA76" s="824"/>
      <c r="AB76" s="824"/>
      <c r="AC76" s="824"/>
      <c r="AD76" s="824"/>
      <c r="AE76" s="824"/>
      <c r="AF76" s="824"/>
      <c r="AG76" s="824"/>
      <c r="AH76" s="824"/>
      <c r="AI76" s="824"/>
      <c r="AJ76" s="826"/>
    </row>
    <row r="77" spans="1:36" ht="3" customHeight="1">
      <c r="A77" s="840"/>
      <c r="B77" s="837" t="s">
        <v>96</v>
      </c>
      <c r="C77" s="797"/>
      <c r="D77" s="797"/>
      <c r="E77" s="797"/>
      <c r="F77" s="797"/>
      <c r="G77" s="797"/>
      <c r="H77" s="797"/>
      <c r="I77" s="798"/>
      <c r="J77" s="37"/>
      <c r="K77" s="38"/>
      <c r="L77" s="39"/>
      <c r="M77" s="805"/>
      <c r="N77" s="806"/>
      <c r="O77" s="806"/>
      <c r="P77" s="806"/>
      <c r="Q77" s="806"/>
      <c r="R77" s="806"/>
      <c r="S77" s="806"/>
      <c r="T77" s="806"/>
      <c r="U77" s="806"/>
      <c r="V77" s="806"/>
      <c r="W77" s="806"/>
      <c r="X77" s="806"/>
      <c r="Y77" s="807"/>
      <c r="Z77" s="808"/>
      <c r="AA77" s="809"/>
      <c r="AB77" s="809"/>
      <c r="AC77" s="809"/>
      <c r="AD77" s="809"/>
      <c r="AE77" s="809"/>
      <c r="AF77" s="809"/>
      <c r="AG77" s="809"/>
      <c r="AH77" s="809"/>
      <c r="AI77" s="809"/>
      <c r="AJ77" s="810"/>
    </row>
    <row r="78" spans="1:36" ht="9.9499999999999993" customHeight="1">
      <c r="A78" s="840"/>
      <c r="B78" s="838"/>
      <c r="C78" s="800"/>
      <c r="D78" s="800"/>
      <c r="E78" s="800"/>
      <c r="F78" s="800"/>
      <c r="G78" s="800"/>
      <c r="H78" s="800"/>
      <c r="I78" s="801"/>
      <c r="J78" s="811"/>
      <c r="K78" s="812"/>
      <c r="L78" s="813"/>
      <c r="M78" s="814"/>
      <c r="N78" s="815" t="s">
        <v>79</v>
      </c>
      <c r="O78" s="815"/>
      <c r="P78" s="815"/>
      <c r="Q78" s="40"/>
      <c r="R78" s="815" t="s">
        <v>80</v>
      </c>
      <c r="S78" s="815"/>
      <c r="T78" s="815"/>
      <c r="U78" s="40"/>
      <c r="V78" s="815" t="s">
        <v>81</v>
      </c>
      <c r="W78" s="815"/>
      <c r="X78" s="815"/>
      <c r="Y78" s="816"/>
      <c r="Z78" s="817" t="s">
        <v>82</v>
      </c>
      <c r="AA78" s="818"/>
      <c r="AB78" s="793"/>
      <c r="AC78" s="793"/>
      <c r="AD78" s="794" t="s">
        <v>58</v>
      </c>
      <c r="AE78" s="793"/>
      <c r="AF78" s="793"/>
      <c r="AG78" s="794" t="s">
        <v>59</v>
      </c>
      <c r="AH78" s="793"/>
      <c r="AI78" s="793"/>
      <c r="AJ78" s="795" t="s">
        <v>60</v>
      </c>
    </row>
    <row r="79" spans="1:36" ht="9.9499999999999993" customHeight="1">
      <c r="A79" s="840"/>
      <c r="B79" s="838"/>
      <c r="C79" s="800"/>
      <c r="D79" s="800"/>
      <c r="E79" s="800"/>
      <c r="F79" s="800"/>
      <c r="G79" s="800"/>
      <c r="H79" s="800"/>
      <c r="I79" s="801"/>
      <c r="J79" s="811"/>
      <c r="K79" s="812"/>
      <c r="L79" s="813"/>
      <c r="M79" s="814"/>
      <c r="N79" s="815"/>
      <c r="O79" s="815"/>
      <c r="P79" s="815"/>
      <c r="Q79" s="40"/>
      <c r="R79" s="815"/>
      <c r="S79" s="815"/>
      <c r="T79" s="815"/>
      <c r="U79" s="40"/>
      <c r="V79" s="815"/>
      <c r="W79" s="815"/>
      <c r="X79" s="815"/>
      <c r="Y79" s="816"/>
      <c r="Z79" s="819"/>
      <c r="AA79" s="818"/>
      <c r="AB79" s="793"/>
      <c r="AC79" s="793"/>
      <c r="AD79" s="794"/>
      <c r="AE79" s="793"/>
      <c r="AF79" s="793"/>
      <c r="AG79" s="794"/>
      <c r="AH79" s="793"/>
      <c r="AI79" s="793"/>
      <c r="AJ79" s="795"/>
    </row>
    <row r="80" spans="1:36" ht="3" customHeight="1">
      <c r="A80" s="840"/>
      <c r="B80" s="839"/>
      <c r="C80" s="821"/>
      <c r="D80" s="821"/>
      <c r="E80" s="821"/>
      <c r="F80" s="821"/>
      <c r="G80" s="821"/>
      <c r="H80" s="821"/>
      <c r="I80" s="822"/>
      <c r="J80" s="41"/>
      <c r="K80" s="42"/>
      <c r="L80" s="43"/>
      <c r="M80" s="823"/>
      <c r="N80" s="824"/>
      <c r="O80" s="824"/>
      <c r="P80" s="824"/>
      <c r="Q80" s="824"/>
      <c r="R80" s="824"/>
      <c r="S80" s="824"/>
      <c r="T80" s="824"/>
      <c r="U80" s="824"/>
      <c r="V80" s="824"/>
      <c r="W80" s="824"/>
      <c r="X80" s="824"/>
      <c r="Y80" s="825"/>
      <c r="Z80" s="823"/>
      <c r="AA80" s="824"/>
      <c r="AB80" s="824"/>
      <c r="AC80" s="824"/>
      <c r="AD80" s="824"/>
      <c r="AE80" s="824"/>
      <c r="AF80" s="824"/>
      <c r="AG80" s="824"/>
      <c r="AH80" s="824"/>
      <c r="AI80" s="824"/>
      <c r="AJ80" s="826"/>
    </row>
    <row r="81" spans="1:36" ht="3" customHeight="1">
      <c r="A81" s="840"/>
      <c r="B81" s="837" t="s">
        <v>97</v>
      </c>
      <c r="C81" s="797"/>
      <c r="D81" s="797"/>
      <c r="E81" s="797"/>
      <c r="F81" s="797"/>
      <c r="G81" s="797"/>
      <c r="H81" s="797"/>
      <c r="I81" s="798"/>
      <c r="J81" s="37"/>
      <c r="K81" s="38"/>
      <c r="L81" s="39"/>
      <c r="M81" s="805"/>
      <c r="N81" s="806"/>
      <c r="O81" s="806"/>
      <c r="P81" s="806"/>
      <c r="Q81" s="806"/>
      <c r="R81" s="806"/>
      <c r="S81" s="806"/>
      <c r="T81" s="806"/>
      <c r="U81" s="806"/>
      <c r="V81" s="806"/>
      <c r="W81" s="806"/>
      <c r="X81" s="806"/>
      <c r="Y81" s="807"/>
      <c r="Z81" s="808"/>
      <c r="AA81" s="809"/>
      <c r="AB81" s="809"/>
      <c r="AC81" s="809"/>
      <c r="AD81" s="809"/>
      <c r="AE81" s="809"/>
      <c r="AF81" s="809"/>
      <c r="AG81" s="809"/>
      <c r="AH81" s="809"/>
      <c r="AI81" s="809"/>
      <c r="AJ81" s="810"/>
    </row>
    <row r="82" spans="1:36" ht="9.9499999999999993" customHeight="1">
      <c r="A82" s="840"/>
      <c r="B82" s="838"/>
      <c r="C82" s="800"/>
      <c r="D82" s="800"/>
      <c r="E82" s="800"/>
      <c r="F82" s="800"/>
      <c r="G82" s="800"/>
      <c r="H82" s="800"/>
      <c r="I82" s="801"/>
      <c r="J82" s="811"/>
      <c r="K82" s="812"/>
      <c r="L82" s="813"/>
      <c r="M82" s="814"/>
      <c r="N82" s="815" t="s">
        <v>79</v>
      </c>
      <c r="O82" s="815"/>
      <c r="P82" s="815"/>
      <c r="Q82" s="40"/>
      <c r="R82" s="815" t="s">
        <v>80</v>
      </c>
      <c r="S82" s="815"/>
      <c r="T82" s="815"/>
      <c r="U82" s="40"/>
      <c r="V82" s="815" t="s">
        <v>81</v>
      </c>
      <c r="W82" s="815"/>
      <c r="X82" s="815"/>
      <c r="Y82" s="816"/>
      <c r="Z82" s="817" t="s">
        <v>82</v>
      </c>
      <c r="AA82" s="818"/>
      <c r="AB82" s="793"/>
      <c r="AC82" s="793"/>
      <c r="AD82" s="794" t="s">
        <v>58</v>
      </c>
      <c r="AE82" s="793"/>
      <c r="AF82" s="793"/>
      <c r="AG82" s="794" t="s">
        <v>59</v>
      </c>
      <c r="AH82" s="793"/>
      <c r="AI82" s="793"/>
      <c r="AJ82" s="795" t="s">
        <v>60</v>
      </c>
    </row>
    <row r="83" spans="1:36" ht="9.9499999999999993" customHeight="1">
      <c r="A83" s="840"/>
      <c r="B83" s="838"/>
      <c r="C83" s="800"/>
      <c r="D83" s="800"/>
      <c r="E83" s="800"/>
      <c r="F83" s="800"/>
      <c r="G83" s="800"/>
      <c r="H83" s="800"/>
      <c r="I83" s="801"/>
      <c r="J83" s="811"/>
      <c r="K83" s="812"/>
      <c r="L83" s="813"/>
      <c r="M83" s="814"/>
      <c r="N83" s="815"/>
      <c r="O83" s="815"/>
      <c r="P83" s="815"/>
      <c r="Q83" s="40"/>
      <c r="R83" s="815"/>
      <c r="S83" s="815"/>
      <c r="T83" s="815"/>
      <c r="U83" s="40"/>
      <c r="V83" s="815"/>
      <c r="W83" s="815"/>
      <c r="X83" s="815"/>
      <c r="Y83" s="816"/>
      <c r="Z83" s="819"/>
      <c r="AA83" s="818"/>
      <c r="AB83" s="793"/>
      <c r="AC83" s="793"/>
      <c r="AD83" s="794"/>
      <c r="AE83" s="793"/>
      <c r="AF83" s="793"/>
      <c r="AG83" s="794"/>
      <c r="AH83" s="793"/>
      <c r="AI83" s="793"/>
      <c r="AJ83" s="795"/>
    </row>
    <row r="84" spans="1:36" ht="3" customHeight="1">
      <c r="A84" s="840"/>
      <c r="B84" s="839"/>
      <c r="C84" s="821"/>
      <c r="D84" s="821"/>
      <c r="E84" s="821"/>
      <c r="F84" s="821"/>
      <c r="G84" s="821"/>
      <c r="H84" s="821"/>
      <c r="I84" s="822"/>
      <c r="J84" s="41"/>
      <c r="K84" s="42"/>
      <c r="L84" s="43"/>
      <c r="M84" s="823"/>
      <c r="N84" s="824"/>
      <c r="O84" s="824"/>
      <c r="P84" s="824"/>
      <c r="Q84" s="824"/>
      <c r="R84" s="824"/>
      <c r="S84" s="824"/>
      <c r="T84" s="824"/>
      <c r="U84" s="824"/>
      <c r="V84" s="824"/>
      <c r="W84" s="824"/>
      <c r="X84" s="824"/>
      <c r="Y84" s="825"/>
      <c r="Z84" s="823"/>
      <c r="AA84" s="824"/>
      <c r="AB84" s="824"/>
      <c r="AC84" s="824"/>
      <c r="AD84" s="824"/>
      <c r="AE84" s="824"/>
      <c r="AF84" s="824"/>
      <c r="AG84" s="824"/>
      <c r="AH84" s="824"/>
      <c r="AI84" s="824"/>
      <c r="AJ84" s="826"/>
    </row>
    <row r="85" spans="1:36" ht="3" customHeight="1">
      <c r="A85" s="840"/>
      <c r="B85" s="837" t="s">
        <v>98</v>
      </c>
      <c r="C85" s="797"/>
      <c r="D85" s="797"/>
      <c r="E85" s="797"/>
      <c r="F85" s="797"/>
      <c r="G85" s="797"/>
      <c r="H85" s="797"/>
      <c r="I85" s="798"/>
      <c r="J85" s="37"/>
      <c r="K85" s="38"/>
      <c r="L85" s="39"/>
      <c r="M85" s="805"/>
      <c r="N85" s="806"/>
      <c r="O85" s="806"/>
      <c r="P85" s="806"/>
      <c r="Q85" s="806"/>
      <c r="R85" s="806"/>
      <c r="S85" s="806"/>
      <c r="T85" s="806"/>
      <c r="U85" s="806"/>
      <c r="V85" s="806"/>
      <c r="W85" s="806"/>
      <c r="X85" s="806"/>
      <c r="Y85" s="807"/>
      <c r="Z85" s="808"/>
      <c r="AA85" s="809"/>
      <c r="AB85" s="809"/>
      <c r="AC85" s="809"/>
      <c r="AD85" s="809"/>
      <c r="AE85" s="809"/>
      <c r="AF85" s="809"/>
      <c r="AG85" s="809"/>
      <c r="AH85" s="809"/>
      <c r="AI85" s="809"/>
      <c r="AJ85" s="810"/>
    </row>
    <row r="86" spans="1:36" ht="9.9499999999999993" customHeight="1">
      <c r="A86" s="840"/>
      <c r="B86" s="838"/>
      <c r="C86" s="800"/>
      <c r="D86" s="800"/>
      <c r="E86" s="800"/>
      <c r="F86" s="800"/>
      <c r="G86" s="800"/>
      <c r="H86" s="800"/>
      <c r="I86" s="801"/>
      <c r="J86" s="811"/>
      <c r="K86" s="812"/>
      <c r="L86" s="813"/>
      <c r="M86" s="814"/>
      <c r="N86" s="815" t="s">
        <v>79</v>
      </c>
      <c r="O86" s="815"/>
      <c r="P86" s="815"/>
      <c r="Q86" s="40"/>
      <c r="R86" s="815" t="s">
        <v>80</v>
      </c>
      <c r="S86" s="815"/>
      <c r="T86" s="815"/>
      <c r="U86" s="40"/>
      <c r="V86" s="815" t="s">
        <v>81</v>
      </c>
      <c r="W86" s="815"/>
      <c r="X86" s="815"/>
      <c r="Y86" s="816"/>
      <c r="Z86" s="817" t="s">
        <v>82</v>
      </c>
      <c r="AA86" s="818"/>
      <c r="AB86" s="793"/>
      <c r="AC86" s="793"/>
      <c r="AD86" s="794" t="s">
        <v>58</v>
      </c>
      <c r="AE86" s="793"/>
      <c r="AF86" s="793"/>
      <c r="AG86" s="794" t="s">
        <v>59</v>
      </c>
      <c r="AH86" s="793"/>
      <c r="AI86" s="793"/>
      <c r="AJ86" s="795" t="s">
        <v>60</v>
      </c>
    </row>
    <row r="87" spans="1:36" ht="9.9499999999999993" customHeight="1">
      <c r="A87" s="840"/>
      <c r="B87" s="838"/>
      <c r="C87" s="800"/>
      <c r="D87" s="800"/>
      <c r="E87" s="800"/>
      <c r="F87" s="800"/>
      <c r="G87" s="800"/>
      <c r="H87" s="800"/>
      <c r="I87" s="801"/>
      <c r="J87" s="811"/>
      <c r="K87" s="812"/>
      <c r="L87" s="813"/>
      <c r="M87" s="814"/>
      <c r="N87" s="815"/>
      <c r="O87" s="815"/>
      <c r="P87" s="815"/>
      <c r="Q87" s="40"/>
      <c r="R87" s="815"/>
      <c r="S87" s="815"/>
      <c r="T87" s="815"/>
      <c r="U87" s="40"/>
      <c r="V87" s="815"/>
      <c r="W87" s="815"/>
      <c r="X87" s="815"/>
      <c r="Y87" s="816"/>
      <c r="Z87" s="819"/>
      <c r="AA87" s="818"/>
      <c r="AB87" s="793"/>
      <c r="AC87" s="793"/>
      <c r="AD87" s="794"/>
      <c r="AE87" s="793"/>
      <c r="AF87" s="793"/>
      <c r="AG87" s="794"/>
      <c r="AH87" s="793"/>
      <c r="AI87" s="793"/>
      <c r="AJ87" s="795"/>
    </row>
    <row r="88" spans="1:36" ht="3" customHeight="1">
      <c r="A88" s="840"/>
      <c r="B88" s="839"/>
      <c r="C88" s="821"/>
      <c r="D88" s="821"/>
      <c r="E88" s="821"/>
      <c r="F88" s="821"/>
      <c r="G88" s="821"/>
      <c r="H88" s="821"/>
      <c r="I88" s="822"/>
      <c r="J88" s="41"/>
      <c r="K88" s="42"/>
      <c r="L88" s="43"/>
      <c r="M88" s="823"/>
      <c r="N88" s="824"/>
      <c r="O88" s="824"/>
      <c r="P88" s="824"/>
      <c r="Q88" s="824"/>
      <c r="R88" s="824"/>
      <c r="S88" s="824"/>
      <c r="T88" s="824"/>
      <c r="U88" s="824"/>
      <c r="V88" s="824"/>
      <c r="W88" s="824"/>
      <c r="X88" s="824"/>
      <c r="Y88" s="825"/>
      <c r="Z88" s="823"/>
      <c r="AA88" s="824"/>
      <c r="AB88" s="824"/>
      <c r="AC88" s="824"/>
      <c r="AD88" s="824"/>
      <c r="AE88" s="824"/>
      <c r="AF88" s="824"/>
      <c r="AG88" s="824"/>
      <c r="AH88" s="824"/>
      <c r="AI88" s="824"/>
      <c r="AJ88" s="826"/>
    </row>
    <row r="89" spans="1:36" ht="3" customHeight="1">
      <c r="A89" s="840"/>
      <c r="B89" s="837" t="s">
        <v>99</v>
      </c>
      <c r="C89" s="797"/>
      <c r="D89" s="797"/>
      <c r="E89" s="797"/>
      <c r="F89" s="797"/>
      <c r="G89" s="797"/>
      <c r="H89" s="797"/>
      <c r="I89" s="798"/>
      <c r="J89" s="37"/>
      <c r="K89" s="38"/>
      <c r="L89" s="39"/>
      <c r="M89" s="805"/>
      <c r="N89" s="806"/>
      <c r="O89" s="806"/>
      <c r="P89" s="806"/>
      <c r="Q89" s="806"/>
      <c r="R89" s="806"/>
      <c r="S89" s="806"/>
      <c r="T89" s="806"/>
      <c r="U89" s="806"/>
      <c r="V89" s="806"/>
      <c r="W89" s="806"/>
      <c r="X89" s="806"/>
      <c r="Y89" s="807"/>
      <c r="Z89" s="808"/>
      <c r="AA89" s="809"/>
      <c r="AB89" s="809"/>
      <c r="AC89" s="809"/>
      <c r="AD89" s="809"/>
      <c r="AE89" s="809"/>
      <c r="AF89" s="809"/>
      <c r="AG89" s="809"/>
      <c r="AH89" s="809"/>
      <c r="AI89" s="809"/>
      <c r="AJ89" s="810"/>
    </row>
    <row r="90" spans="1:36" ht="9.9499999999999993" customHeight="1">
      <c r="A90" s="840"/>
      <c r="B90" s="838"/>
      <c r="C90" s="800"/>
      <c r="D90" s="800"/>
      <c r="E90" s="800"/>
      <c r="F90" s="800"/>
      <c r="G90" s="800"/>
      <c r="H90" s="800"/>
      <c r="I90" s="801"/>
      <c r="J90" s="811"/>
      <c r="K90" s="812"/>
      <c r="L90" s="813"/>
      <c r="M90" s="814"/>
      <c r="N90" s="815" t="s">
        <v>79</v>
      </c>
      <c r="O90" s="815"/>
      <c r="P90" s="815"/>
      <c r="Q90" s="40"/>
      <c r="R90" s="815" t="s">
        <v>80</v>
      </c>
      <c r="S90" s="815"/>
      <c r="T90" s="815"/>
      <c r="U90" s="40"/>
      <c r="V90" s="815" t="s">
        <v>81</v>
      </c>
      <c r="W90" s="815"/>
      <c r="X90" s="815"/>
      <c r="Y90" s="816"/>
      <c r="Z90" s="817" t="s">
        <v>82</v>
      </c>
      <c r="AA90" s="818"/>
      <c r="AB90" s="793"/>
      <c r="AC90" s="793"/>
      <c r="AD90" s="794" t="s">
        <v>58</v>
      </c>
      <c r="AE90" s="793"/>
      <c r="AF90" s="793"/>
      <c r="AG90" s="794" t="s">
        <v>59</v>
      </c>
      <c r="AH90" s="793"/>
      <c r="AI90" s="793"/>
      <c r="AJ90" s="795" t="s">
        <v>60</v>
      </c>
    </row>
    <row r="91" spans="1:36" ht="9.9499999999999993" customHeight="1">
      <c r="A91" s="840"/>
      <c r="B91" s="838"/>
      <c r="C91" s="800"/>
      <c r="D91" s="800"/>
      <c r="E91" s="800"/>
      <c r="F91" s="800"/>
      <c r="G91" s="800"/>
      <c r="H91" s="800"/>
      <c r="I91" s="801"/>
      <c r="J91" s="811"/>
      <c r="K91" s="812"/>
      <c r="L91" s="813"/>
      <c r="M91" s="814"/>
      <c r="N91" s="815"/>
      <c r="O91" s="815"/>
      <c r="P91" s="815"/>
      <c r="Q91" s="40"/>
      <c r="R91" s="815"/>
      <c r="S91" s="815"/>
      <c r="T91" s="815"/>
      <c r="U91" s="40"/>
      <c r="V91" s="815"/>
      <c r="W91" s="815"/>
      <c r="X91" s="815"/>
      <c r="Y91" s="816"/>
      <c r="Z91" s="819"/>
      <c r="AA91" s="818"/>
      <c r="AB91" s="793"/>
      <c r="AC91" s="793"/>
      <c r="AD91" s="794"/>
      <c r="AE91" s="793"/>
      <c r="AF91" s="793"/>
      <c r="AG91" s="794"/>
      <c r="AH91" s="793"/>
      <c r="AI91" s="793"/>
      <c r="AJ91" s="795"/>
    </row>
    <row r="92" spans="1:36" ht="3" customHeight="1">
      <c r="A92" s="840"/>
      <c r="B92" s="839"/>
      <c r="C92" s="821"/>
      <c r="D92" s="821"/>
      <c r="E92" s="821"/>
      <c r="F92" s="821"/>
      <c r="G92" s="821"/>
      <c r="H92" s="821"/>
      <c r="I92" s="822"/>
      <c r="J92" s="41"/>
      <c r="K92" s="42"/>
      <c r="L92" s="43"/>
      <c r="M92" s="823"/>
      <c r="N92" s="824"/>
      <c r="O92" s="824"/>
      <c r="P92" s="824"/>
      <c r="Q92" s="824"/>
      <c r="R92" s="824"/>
      <c r="S92" s="824"/>
      <c r="T92" s="824"/>
      <c r="U92" s="824"/>
      <c r="V92" s="824"/>
      <c r="W92" s="824"/>
      <c r="X92" s="824"/>
      <c r="Y92" s="825"/>
      <c r="Z92" s="823"/>
      <c r="AA92" s="824"/>
      <c r="AB92" s="824"/>
      <c r="AC92" s="824"/>
      <c r="AD92" s="824"/>
      <c r="AE92" s="824"/>
      <c r="AF92" s="824"/>
      <c r="AG92" s="824"/>
      <c r="AH92" s="824"/>
      <c r="AI92" s="824"/>
      <c r="AJ92" s="826"/>
    </row>
    <row r="93" spans="1:36" ht="3" customHeight="1">
      <c r="A93" s="840"/>
      <c r="B93" s="827" t="s">
        <v>100</v>
      </c>
      <c r="C93" s="828"/>
      <c r="D93" s="828"/>
      <c r="E93" s="828"/>
      <c r="F93" s="828"/>
      <c r="G93" s="828"/>
      <c r="H93" s="828"/>
      <c r="I93" s="829"/>
      <c r="J93" s="37"/>
      <c r="K93" s="38"/>
      <c r="L93" s="39"/>
      <c r="M93" s="805"/>
      <c r="N93" s="806"/>
      <c r="O93" s="806"/>
      <c r="P93" s="806"/>
      <c r="Q93" s="806"/>
      <c r="R93" s="806"/>
      <c r="S93" s="806"/>
      <c r="T93" s="806"/>
      <c r="U93" s="806"/>
      <c r="V93" s="806"/>
      <c r="W93" s="806"/>
      <c r="X93" s="806"/>
      <c r="Y93" s="807"/>
      <c r="Z93" s="808"/>
      <c r="AA93" s="809"/>
      <c r="AB93" s="809"/>
      <c r="AC93" s="809"/>
      <c r="AD93" s="809"/>
      <c r="AE93" s="809"/>
      <c r="AF93" s="809"/>
      <c r="AG93" s="809"/>
      <c r="AH93" s="809"/>
      <c r="AI93" s="809"/>
      <c r="AJ93" s="810"/>
    </row>
    <row r="94" spans="1:36" ht="9.9499999999999993" customHeight="1">
      <c r="A94" s="840"/>
      <c r="B94" s="830"/>
      <c r="C94" s="831"/>
      <c r="D94" s="831"/>
      <c r="E94" s="831"/>
      <c r="F94" s="831"/>
      <c r="G94" s="831"/>
      <c r="H94" s="831"/>
      <c r="I94" s="832"/>
      <c r="J94" s="811"/>
      <c r="K94" s="812"/>
      <c r="L94" s="813"/>
      <c r="M94" s="814"/>
      <c r="N94" s="815" t="s">
        <v>79</v>
      </c>
      <c r="O94" s="815"/>
      <c r="P94" s="815"/>
      <c r="Q94" s="40"/>
      <c r="R94" s="815" t="s">
        <v>80</v>
      </c>
      <c r="S94" s="815"/>
      <c r="T94" s="815"/>
      <c r="U94" s="40"/>
      <c r="V94" s="815" t="s">
        <v>81</v>
      </c>
      <c r="W94" s="815"/>
      <c r="X94" s="815"/>
      <c r="Y94" s="816"/>
      <c r="Z94" s="817" t="s">
        <v>82</v>
      </c>
      <c r="AA94" s="818"/>
      <c r="AB94" s="793"/>
      <c r="AC94" s="793"/>
      <c r="AD94" s="794" t="s">
        <v>58</v>
      </c>
      <c r="AE94" s="793"/>
      <c r="AF94" s="793"/>
      <c r="AG94" s="794" t="s">
        <v>59</v>
      </c>
      <c r="AH94" s="793"/>
      <c r="AI94" s="793"/>
      <c r="AJ94" s="795" t="s">
        <v>60</v>
      </c>
    </row>
    <row r="95" spans="1:36" ht="9.9499999999999993" customHeight="1">
      <c r="A95" s="840"/>
      <c r="B95" s="830"/>
      <c r="C95" s="831"/>
      <c r="D95" s="831"/>
      <c r="E95" s="831"/>
      <c r="F95" s="831"/>
      <c r="G95" s="831"/>
      <c r="H95" s="831"/>
      <c r="I95" s="832"/>
      <c r="J95" s="811"/>
      <c r="K95" s="812"/>
      <c r="L95" s="813"/>
      <c r="M95" s="814"/>
      <c r="N95" s="815"/>
      <c r="O95" s="815"/>
      <c r="P95" s="815"/>
      <c r="Q95" s="40"/>
      <c r="R95" s="815"/>
      <c r="S95" s="815"/>
      <c r="T95" s="815"/>
      <c r="U95" s="40"/>
      <c r="V95" s="815"/>
      <c r="W95" s="815"/>
      <c r="X95" s="815"/>
      <c r="Y95" s="816"/>
      <c r="Z95" s="819"/>
      <c r="AA95" s="818"/>
      <c r="AB95" s="793"/>
      <c r="AC95" s="793"/>
      <c r="AD95" s="794"/>
      <c r="AE95" s="793"/>
      <c r="AF95" s="793"/>
      <c r="AG95" s="794"/>
      <c r="AH95" s="793"/>
      <c r="AI95" s="793"/>
      <c r="AJ95" s="795"/>
    </row>
    <row r="96" spans="1:36" ht="3" customHeight="1">
      <c r="A96" s="841"/>
      <c r="B96" s="833"/>
      <c r="C96" s="834"/>
      <c r="D96" s="834"/>
      <c r="E96" s="834"/>
      <c r="F96" s="834"/>
      <c r="G96" s="834"/>
      <c r="H96" s="834"/>
      <c r="I96" s="835"/>
      <c r="J96" s="44"/>
      <c r="K96" s="45"/>
      <c r="L96" s="46"/>
      <c r="M96" s="814"/>
      <c r="N96" s="836"/>
      <c r="O96" s="836"/>
      <c r="P96" s="836"/>
      <c r="Q96" s="836"/>
      <c r="R96" s="836"/>
      <c r="S96" s="836"/>
      <c r="T96" s="836"/>
      <c r="U96" s="836"/>
      <c r="V96" s="836"/>
      <c r="W96" s="836"/>
      <c r="X96" s="836"/>
      <c r="Y96" s="816"/>
      <c r="Z96" s="823"/>
      <c r="AA96" s="824"/>
      <c r="AB96" s="824"/>
      <c r="AC96" s="824"/>
      <c r="AD96" s="824"/>
      <c r="AE96" s="824"/>
      <c r="AF96" s="824"/>
      <c r="AG96" s="824"/>
      <c r="AH96" s="824"/>
      <c r="AI96" s="824"/>
      <c r="AJ96" s="826"/>
    </row>
    <row r="97" spans="1:36" ht="3.75" customHeight="1">
      <c r="A97" s="796" t="s">
        <v>101</v>
      </c>
      <c r="B97" s="797"/>
      <c r="C97" s="797"/>
      <c r="D97" s="797"/>
      <c r="E97" s="797"/>
      <c r="F97" s="797"/>
      <c r="G97" s="797"/>
      <c r="H97" s="797"/>
      <c r="I97" s="798"/>
      <c r="J97" s="37"/>
      <c r="K97" s="38"/>
      <c r="L97" s="39"/>
      <c r="M97" s="805"/>
      <c r="N97" s="806"/>
      <c r="O97" s="806"/>
      <c r="P97" s="806"/>
      <c r="Q97" s="806"/>
      <c r="R97" s="806"/>
      <c r="S97" s="806"/>
      <c r="T97" s="806"/>
      <c r="U97" s="806"/>
      <c r="V97" s="806"/>
      <c r="W97" s="806"/>
      <c r="X97" s="806"/>
      <c r="Y97" s="807"/>
      <c r="Z97" s="808"/>
      <c r="AA97" s="809"/>
      <c r="AB97" s="809"/>
      <c r="AC97" s="809"/>
      <c r="AD97" s="809"/>
      <c r="AE97" s="809"/>
      <c r="AF97" s="809"/>
      <c r="AG97" s="809"/>
      <c r="AH97" s="809"/>
      <c r="AI97" s="809"/>
      <c r="AJ97" s="810"/>
    </row>
    <row r="98" spans="1:36" ht="9.9499999999999993" customHeight="1">
      <c r="A98" s="799"/>
      <c r="B98" s="800"/>
      <c r="C98" s="800"/>
      <c r="D98" s="800"/>
      <c r="E98" s="800"/>
      <c r="F98" s="800"/>
      <c r="G98" s="800"/>
      <c r="H98" s="800"/>
      <c r="I98" s="801"/>
      <c r="J98" s="811"/>
      <c r="K98" s="812"/>
      <c r="L98" s="813"/>
      <c r="M98" s="814"/>
      <c r="N98" s="815" t="s">
        <v>79</v>
      </c>
      <c r="O98" s="815"/>
      <c r="P98" s="815"/>
      <c r="Q98" s="40"/>
      <c r="R98" s="815" t="s">
        <v>80</v>
      </c>
      <c r="S98" s="815"/>
      <c r="T98" s="815"/>
      <c r="U98" s="40"/>
      <c r="V98" s="815" t="s">
        <v>81</v>
      </c>
      <c r="W98" s="815"/>
      <c r="X98" s="815"/>
      <c r="Y98" s="816"/>
      <c r="Z98" s="817" t="s">
        <v>82</v>
      </c>
      <c r="AA98" s="818"/>
      <c r="AB98" s="793"/>
      <c r="AC98" s="793"/>
      <c r="AD98" s="794" t="s">
        <v>58</v>
      </c>
      <c r="AE98" s="793"/>
      <c r="AF98" s="793"/>
      <c r="AG98" s="794" t="s">
        <v>59</v>
      </c>
      <c r="AH98" s="793"/>
      <c r="AI98" s="793"/>
      <c r="AJ98" s="795" t="s">
        <v>60</v>
      </c>
    </row>
    <row r="99" spans="1:36" ht="9.9499999999999993" customHeight="1">
      <c r="A99" s="799"/>
      <c r="B99" s="800"/>
      <c r="C99" s="800"/>
      <c r="D99" s="800"/>
      <c r="E99" s="800"/>
      <c r="F99" s="800"/>
      <c r="G99" s="800"/>
      <c r="H99" s="800"/>
      <c r="I99" s="801"/>
      <c r="J99" s="811"/>
      <c r="K99" s="812"/>
      <c r="L99" s="813"/>
      <c r="M99" s="814"/>
      <c r="N99" s="815"/>
      <c r="O99" s="815"/>
      <c r="P99" s="815"/>
      <c r="Q99" s="40"/>
      <c r="R99" s="815"/>
      <c r="S99" s="815"/>
      <c r="T99" s="815"/>
      <c r="U99" s="40"/>
      <c r="V99" s="815"/>
      <c r="W99" s="815"/>
      <c r="X99" s="815"/>
      <c r="Y99" s="816"/>
      <c r="Z99" s="819"/>
      <c r="AA99" s="818"/>
      <c r="AB99" s="793"/>
      <c r="AC99" s="793"/>
      <c r="AD99" s="794"/>
      <c r="AE99" s="793"/>
      <c r="AF99" s="793"/>
      <c r="AG99" s="794"/>
      <c r="AH99" s="793"/>
      <c r="AI99" s="793"/>
      <c r="AJ99" s="795"/>
    </row>
    <row r="100" spans="1:36" ht="3" customHeight="1">
      <c r="A100" s="820"/>
      <c r="B100" s="821"/>
      <c r="C100" s="821"/>
      <c r="D100" s="821"/>
      <c r="E100" s="821"/>
      <c r="F100" s="821"/>
      <c r="G100" s="821"/>
      <c r="H100" s="821"/>
      <c r="I100" s="822"/>
      <c r="J100" s="41"/>
      <c r="K100" s="42"/>
      <c r="L100" s="43"/>
      <c r="M100" s="823"/>
      <c r="N100" s="824"/>
      <c r="O100" s="824"/>
      <c r="P100" s="824"/>
      <c r="Q100" s="824"/>
      <c r="R100" s="824"/>
      <c r="S100" s="824"/>
      <c r="T100" s="824"/>
      <c r="U100" s="824"/>
      <c r="V100" s="824"/>
      <c r="W100" s="824"/>
      <c r="X100" s="824"/>
      <c r="Y100" s="825"/>
      <c r="Z100" s="823"/>
      <c r="AA100" s="824"/>
      <c r="AB100" s="824"/>
      <c r="AC100" s="824"/>
      <c r="AD100" s="824"/>
      <c r="AE100" s="824"/>
      <c r="AF100" s="824"/>
      <c r="AG100" s="824"/>
      <c r="AH100" s="824"/>
      <c r="AI100" s="824"/>
      <c r="AJ100" s="826"/>
    </row>
    <row r="101" spans="1:36" ht="3" customHeight="1">
      <c r="A101" s="796" t="s">
        <v>102</v>
      </c>
      <c r="B101" s="797"/>
      <c r="C101" s="797"/>
      <c r="D101" s="797"/>
      <c r="E101" s="797"/>
      <c r="F101" s="797"/>
      <c r="G101" s="797"/>
      <c r="H101" s="797"/>
      <c r="I101" s="798"/>
      <c r="J101" s="37"/>
      <c r="K101" s="38"/>
      <c r="L101" s="39"/>
      <c r="M101" s="805"/>
      <c r="N101" s="806"/>
      <c r="O101" s="806"/>
      <c r="P101" s="806"/>
      <c r="Q101" s="806"/>
      <c r="R101" s="806"/>
      <c r="S101" s="806"/>
      <c r="T101" s="806"/>
      <c r="U101" s="806"/>
      <c r="V101" s="806"/>
      <c r="W101" s="806"/>
      <c r="X101" s="806"/>
      <c r="Y101" s="807"/>
      <c r="Z101" s="808"/>
      <c r="AA101" s="809"/>
      <c r="AB101" s="809"/>
      <c r="AC101" s="809"/>
      <c r="AD101" s="809"/>
      <c r="AE101" s="809"/>
      <c r="AF101" s="809"/>
      <c r="AG101" s="809"/>
      <c r="AH101" s="809"/>
      <c r="AI101" s="809"/>
      <c r="AJ101" s="810"/>
    </row>
    <row r="102" spans="1:36" ht="9.9499999999999993" customHeight="1">
      <c r="A102" s="799"/>
      <c r="B102" s="800"/>
      <c r="C102" s="800"/>
      <c r="D102" s="800"/>
      <c r="E102" s="800"/>
      <c r="F102" s="800"/>
      <c r="G102" s="800"/>
      <c r="H102" s="800"/>
      <c r="I102" s="801"/>
      <c r="J102" s="811"/>
      <c r="K102" s="812"/>
      <c r="L102" s="813"/>
      <c r="M102" s="814"/>
      <c r="N102" s="815" t="s">
        <v>79</v>
      </c>
      <c r="O102" s="815"/>
      <c r="P102" s="815"/>
      <c r="Q102" s="40"/>
      <c r="R102" s="815" t="s">
        <v>80</v>
      </c>
      <c r="S102" s="815"/>
      <c r="T102" s="815"/>
      <c r="U102" s="40"/>
      <c r="V102" s="815" t="s">
        <v>81</v>
      </c>
      <c r="W102" s="815"/>
      <c r="X102" s="815"/>
      <c r="Y102" s="816"/>
      <c r="Z102" s="817" t="s">
        <v>82</v>
      </c>
      <c r="AA102" s="818"/>
      <c r="AB102" s="793"/>
      <c r="AC102" s="793"/>
      <c r="AD102" s="794" t="s">
        <v>58</v>
      </c>
      <c r="AE102" s="793"/>
      <c r="AF102" s="793"/>
      <c r="AG102" s="794" t="s">
        <v>59</v>
      </c>
      <c r="AH102" s="793"/>
      <c r="AI102" s="793"/>
      <c r="AJ102" s="795" t="s">
        <v>60</v>
      </c>
    </row>
    <row r="103" spans="1:36" ht="9.9499999999999993" customHeight="1">
      <c r="A103" s="799"/>
      <c r="B103" s="800"/>
      <c r="C103" s="800"/>
      <c r="D103" s="800"/>
      <c r="E103" s="800"/>
      <c r="F103" s="800"/>
      <c r="G103" s="800"/>
      <c r="H103" s="800"/>
      <c r="I103" s="801"/>
      <c r="J103" s="811"/>
      <c r="K103" s="812"/>
      <c r="L103" s="813"/>
      <c r="M103" s="814"/>
      <c r="N103" s="815"/>
      <c r="O103" s="815"/>
      <c r="P103" s="815"/>
      <c r="Q103" s="40"/>
      <c r="R103" s="815"/>
      <c r="S103" s="815"/>
      <c r="T103" s="815"/>
      <c r="U103" s="40"/>
      <c r="V103" s="815"/>
      <c r="W103" s="815"/>
      <c r="X103" s="815"/>
      <c r="Y103" s="816"/>
      <c r="Z103" s="819"/>
      <c r="AA103" s="818"/>
      <c r="AB103" s="793"/>
      <c r="AC103" s="793"/>
      <c r="AD103" s="794"/>
      <c r="AE103" s="793"/>
      <c r="AF103" s="793"/>
      <c r="AG103" s="794"/>
      <c r="AH103" s="793"/>
      <c r="AI103" s="793"/>
      <c r="AJ103" s="795"/>
    </row>
    <row r="104" spans="1:36" ht="4.5" customHeight="1" thickBot="1">
      <c r="A104" s="802"/>
      <c r="B104" s="803"/>
      <c r="C104" s="803"/>
      <c r="D104" s="803"/>
      <c r="E104" s="803"/>
      <c r="F104" s="803"/>
      <c r="G104" s="803"/>
      <c r="H104" s="803"/>
      <c r="I104" s="804"/>
      <c r="J104" s="47"/>
      <c r="K104" s="48"/>
      <c r="L104" s="49"/>
      <c r="M104" s="789"/>
      <c r="N104" s="790"/>
      <c r="O104" s="790"/>
      <c r="P104" s="790"/>
      <c r="Q104" s="790"/>
      <c r="R104" s="790"/>
      <c r="S104" s="790"/>
      <c r="T104" s="790"/>
      <c r="U104" s="790"/>
      <c r="V104" s="790"/>
      <c r="W104" s="790"/>
      <c r="X104" s="790"/>
      <c r="Y104" s="791"/>
      <c r="Z104" s="789"/>
      <c r="AA104" s="790"/>
      <c r="AB104" s="790"/>
      <c r="AC104" s="790"/>
      <c r="AD104" s="790"/>
      <c r="AE104" s="790"/>
      <c r="AF104" s="790"/>
      <c r="AG104" s="790"/>
      <c r="AH104" s="790"/>
      <c r="AI104" s="790"/>
      <c r="AJ104" s="792"/>
    </row>
  </sheetData>
  <mergeCells count="404">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 ref="A13:AJ14"/>
    <mergeCell ref="A15:F15"/>
    <mergeCell ref="G15:H15"/>
    <mergeCell ref="I15:J15"/>
    <mergeCell ref="K15:L15"/>
    <mergeCell ref="M15:N15"/>
    <mergeCell ref="O15:P15"/>
    <mergeCell ref="Q15:R15"/>
    <mergeCell ref="S15:T15"/>
    <mergeCell ref="U15:V15"/>
    <mergeCell ref="A18:F21"/>
    <mergeCell ref="G18:J18"/>
    <mergeCell ref="K18:O18"/>
    <mergeCell ref="Q18:AJ20"/>
    <mergeCell ref="G19:O20"/>
    <mergeCell ref="P19:P20"/>
    <mergeCell ref="W15:X15"/>
    <mergeCell ref="Y15:Z15"/>
    <mergeCell ref="AB15:AC15"/>
    <mergeCell ref="A16:F17"/>
    <mergeCell ref="J16:AJ16"/>
    <mergeCell ref="G17:AJ17"/>
    <mergeCell ref="A23:I24"/>
    <mergeCell ref="J23:L24"/>
    <mergeCell ref="M23:Y24"/>
    <mergeCell ref="Z23:AJ24"/>
    <mergeCell ref="A25:A60"/>
    <mergeCell ref="B25:I28"/>
    <mergeCell ref="M25:Y25"/>
    <mergeCell ref="Z25:AJ25"/>
    <mergeCell ref="J26:L27"/>
    <mergeCell ref="M26:M27"/>
    <mergeCell ref="AD26:AD27"/>
    <mergeCell ref="AE26:AF27"/>
    <mergeCell ref="AG26:AG27"/>
    <mergeCell ref="AH26:AI27"/>
    <mergeCell ref="AJ26:AJ27"/>
    <mergeCell ref="M28:Y28"/>
    <mergeCell ref="Z28:AJ28"/>
    <mergeCell ref="N26:P27"/>
    <mergeCell ref="R26:T27"/>
    <mergeCell ref="V26:X27"/>
    <mergeCell ref="Y26:Y27"/>
    <mergeCell ref="Z26:AA27"/>
    <mergeCell ref="AB26:AC27"/>
    <mergeCell ref="AB30:AC31"/>
    <mergeCell ref="AD30:AD31"/>
    <mergeCell ref="AE30:AF31"/>
    <mergeCell ref="AG30:AG31"/>
    <mergeCell ref="AH30:AI31"/>
    <mergeCell ref="AJ30:AJ31"/>
    <mergeCell ref="B29:I32"/>
    <mergeCell ref="M29:Y29"/>
    <mergeCell ref="Z29:AJ29"/>
    <mergeCell ref="J30:L31"/>
    <mergeCell ref="M30:M31"/>
    <mergeCell ref="N30:P31"/>
    <mergeCell ref="R30:T31"/>
    <mergeCell ref="V30:X31"/>
    <mergeCell ref="Y30:Y31"/>
    <mergeCell ref="Z30:AA31"/>
    <mergeCell ref="M32:Y32"/>
    <mergeCell ref="Z32:AJ32"/>
    <mergeCell ref="B33:I36"/>
    <mergeCell ref="M33:Y33"/>
    <mergeCell ref="Z33:AJ33"/>
    <mergeCell ref="J34:L35"/>
    <mergeCell ref="M34:M35"/>
    <mergeCell ref="N34:P35"/>
    <mergeCell ref="R34:T35"/>
    <mergeCell ref="V34:X35"/>
    <mergeCell ref="AH34:AI35"/>
    <mergeCell ref="AJ34:AJ35"/>
    <mergeCell ref="M36:Y36"/>
    <mergeCell ref="Z36:AJ36"/>
    <mergeCell ref="B37:I40"/>
    <mergeCell ref="M37:Y37"/>
    <mergeCell ref="Z37:AJ37"/>
    <mergeCell ref="J38:L39"/>
    <mergeCell ref="M38:M39"/>
    <mergeCell ref="N38:P39"/>
    <mergeCell ref="Y34:Y35"/>
    <mergeCell ref="Z34:AA35"/>
    <mergeCell ref="AB34:AC35"/>
    <mergeCell ref="AD34:AD35"/>
    <mergeCell ref="AE34:AF35"/>
    <mergeCell ref="AG34:AG35"/>
    <mergeCell ref="AE38:AF39"/>
    <mergeCell ref="AG38:AG39"/>
    <mergeCell ref="AH38:AI39"/>
    <mergeCell ref="AJ38:AJ39"/>
    <mergeCell ref="M40:Y40"/>
    <mergeCell ref="Z40:AJ40"/>
    <mergeCell ref="R38:T39"/>
    <mergeCell ref="V38:X39"/>
    <mergeCell ref="Y38:Y39"/>
    <mergeCell ref="Z38:AA39"/>
    <mergeCell ref="AB38:AC39"/>
    <mergeCell ref="AD38:AD39"/>
    <mergeCell ref="AB42:AC43"/>
    <mergeCell ref="AD42:AD43"/>
    <mergeCell ref="AE42:AF43"/>
    <mergeCell ref="AG42:AG43"/>
    <mergeCell ref="AH42:AI43"/>
    <mergeCell ref="AJ42:AJ43"/>
    <mergeCell ref="B41:I44"/>
    <mergeCell ref="M41:Y41"/>
    <mergeCell ref="Z41:AJ41"/>
    <mergeCell ref="J42:L43"/>
    <mergeCell ref="M42:M43"/>
    <mergeCell ref="N42:P43"/>
    <mergeCell ref="R42:T43"/>
    <mergeCell ref="V42:X43"/>
    <mergeCell ref="Y42:Y43"/>
    <mergeCell ref="Z42:AA43"/>
    <mergeCell ref="M44:Y44"/>
    <mergeCell ref="Z44:AJ44"/>
    <mergeCell ref="B45:I48"/>
    <mergeCell ref="M45:Y45"/>
    <mergeCell ref="Z45:AJ45"/>
    <mergeCell ref="J46:L47"/>
    <mergeCell ref="M46:M47"/>
    <mergeCell ref="N46:P47"/>
    <mergeCell ref="R46:T47"/>
    <mergeCell ref="V46:X47"/>
    <mergeCell ref="AH46:AI47"/>
    <mergeCell ref="AJ46:AJ47"/>
    <mergeCell ref="M48:Y48"/>
    <mergeCell ref="Z48:AJ48"/>
    <mergeCell ref="B49:I52"/>
    <mergeCell ref="M49:Y49"/>
    <mergeCell ref="Z49:AJ49"/>
    <mergeCell ref="J50:L51"/>
    <mergeCell ref="M50:M51"/>
    <mergeCell ref="N50:P51"/>
    <mergeCell ref="Y46:Y47"/>
    <mergeCell ref="Z46:AA47"/>
    <mergeCell ref="AB46:AC47"/>
    <mergeCell ref="AD46:AD47"/>
    <mergeCell ref="AE46:AF47"/>
    <mergeCell ref="AG46:AG47"/>
    <mergeCell ref="AE50:AF51"/>
    <mergeCell ref="AG50:AG51"/>
    <mergeCell ref="AH50:AI51"/>
    <mergeCell ref="AJ50:AJ51"/>
    <mergeCell ref="M52:Y52"/>
    <mergeCell ref="Z52:AJ52"/>
    <mergeCell ref="R50:T51"/>
    <mergeCell ref="V50:X51"/>
    <mergeCell ref="Y50:Y51"/>
    <mergeCell ref="Z50:AA51"/>
    <mergeCell ref="AB50:AC51"/>
    <mergeCell ref="AD50:AD51"/>
    <mergeCell ref="AB54:AC55"/>
    <mergeCell ref="AD54:AD55"/>
    <mergeCell ref="AE54:AF55"/>
    <mergeCell ref="AG54:AG55"/>
    <mergeCell ref="AH54:AI55"/>
    <mergeCell ref="AJ54:AJ55"/>
    <mergeCell ref="B53:I56"/>
    <mergeCell ref="M53:Y53"/>
    <mergeCell ref="Z53:AJ53"/>
    <mergeCell ref="J54:L55"/>
    <mergeCell ref="M54:M55"/>
    <mergeCell ref="N54:P55"/>
    <mergeCell ref="R54:T55"/>
    <mergeCell ref="V54:X55"/>
    <mergeCell ref="Y54:Y55"/>
    <mergeCell ref="Z54:AA55"/>
    <mergeCell ref="M56:Y56"/>
    <mergeCell ref="Z56:AJ56"/>
    <mergeCell ref="B57:I60"/>
    <mergeCell ref="M57:Y57"/>
    <mergeCell ref="Z57:AJ57"/>
    <mergeCell ref="J58:L59"/>
    <mergeCell ref="M58:M59"/>
    <mergeCell ref="N58:P59"/>
    <mergeCell ref="R58:T59"/>
    <mergeCell ref="V58:X59"/>
    <mergeCell ref="AH58:AI59"/>
    <mergeCell ref="AJ58:AJ59"/>
    <mergeCell ref="M60:Y60"/>
    <mergeCell ref="Z60:AJ60"/>
    <mergeCell ref="A61:A96"/>
    <mergeCell ref="B61:I64"/>
    <mergeCell ref="M61:Y61"/>
    <mergeCell ref="Z61:AJ61"/>
    <mergeCell ref="J62:L63"/>
    <mergeCell ref="M62:M63"/>
    <mergeCell ref="Y58:Y59"/>
    <mergeCell ref="Z58:AA59"/>
    <mergeCell ref="AB58:AC59"/>
    <mergeCell ref="AD58:AD59"/>
    <mergeCell ref="AE58:AF59"/>
    <mergeCell ref="AG58:AG59"/>
    <mergeCell ref="AD62:AD63"/>
    <mergeCell ref="AE62:AF63"/>
    <mergeCell ref="AG62:AG63"/>
    <mergeCell ref="AH62:AI63"/>
    <mergeCell ref="AJ62:AJ63"/>
    <mergeCell ref="M64:Y64"/>
    <mergeCell ref="Z64:AJ64"/>
    <mergeCell ref="N62:P63"/>
    <mergeCell ref="R62:T63"/>
    <mergeCell ref="V62:X63"/>
    <mergeCell ref="Y62:Y63"/>
    <mergeCell ref="Z62:AA63"/>
    <mergeCell ref="AB62:AC63"/>
    <mergeCell ref="AB66:AC67"/>
    <mergeCell ref="AD66:AD67"/>
    <mergeCell ref="AE66:AF67"/>
    <mergeCell ref="AG66:AG67"/>
    <mergeCell ref="AH66:AI67"/>
    <mergeCell ref="AJ66:AJ67"/>
    <mergeCell ref="B65:I68"/>
    <mergeCell ref="M65:Y65"/>
    <mergeCell ref="Z65:AJ65"/>
    <mergeCell ref="J66:L67"/>
    <mergeCell ref="M66:M67"/>
    <mergeCell ref="N66:P67"/>
    <mergeCell ref="R66:T67"/>
    <mergeCell ref="V66:X67"/>
    <mergeCell ref="Y66:Y67"/>
    <mergeCell ref="Z66:AA67"/>
    <mergeCell ref="M68:Y68"/>
    <mergeCell ref="Z68:AJ68"/>
    <mergeCell ref="B69:I72"/>
    <mergeCell ref="M69:Y69"/>
    <mergeCell ref="Z69:AJ69"/>
    <mergeCell ref="J70:L71"/>
    <mergeCell ref="M70:M71"/>
    <mergeCell ref="N70:P71"/>
    <mergeCell ref="R70:T71"/>
    <mergeCell ref="V70:X71"/>
    <mergeCell ref="AH70:AI71"/>
    <mergeCell ref="AJ70:AJ71"/>
    <mergeCell ref="M72:Y72"/>
    <mergeCell ref="Z72:AJ72"/>
    <mergeCell ref="B73:I76"/>
    <mergeCell ref="M73:Y73"/>
    <mergeCell ref="Z73:AJ73"/>
    <mergeCell ref="J74:L75"/>
    <mergeCell ref="M74:M75"/>
    <mergeCell ref="N74:P75"/>
    <mergeCell ref="Y70:Y71"/>
    <mergeCell ref="Z70:AA71"/>
    <mergeCell ref="AB70:AC71"/>
    <mergeCell ref="AD70:AD71"/>
    <mergeCell ref="AE70:AF71"/>
    <mergeCell ref="AG70:AG71"/>
    <mergeCell ref="AE74:AF75"/>
    <mergeCell ref="AG74:AG75"/>
    <mergeCell ref="AH74:AI75"/>
    <mergeCell ref="AJ74:AJ75"/>
    <mergeCell ref="M76:Y76"/>
    <mergeCell ref="Z76:AJ76"/>
    <mergeCell ref="R74:T75"/>
    <mergeCell ref="V74:X75"/>
    <mergeCell ref="Y74:Y75"/>
    <mergeCell ref="Z74:AA75"/>
    <mergeCell ref="AB74:AC75"/>
    <mergeCell ref="AD74:AD75"/>
    <mergeCell ref="AB78:AC79"/>
    <mergeCell ref="AD78:AD79"/>
    <mergeCell ref="AE78:AF79"/>
    <mergeCell ref="AG78:AG79"/>
    <mergeCell ref="AH78:AI79"/>
    <mergeCell ref="AJ78:AJ79"/>
    <mergeCell ref="B77:I80"/>
    <mergeCell ref="M77:Y77"/>
    <mergeCell ref="Z77:AJ77"/>
    <mergeCell ref="J78:L79"/>
    <mergeCell ref="M78:M79"/>
    <mergeCell ref="N78:P79"/>
    <mergeCell ref="R78:T79"/>
    <mergeCell ref="V78:X79"/>
    <mergeCell ref="Y78:Y79"/>
    <mergeCell ref="Z78:AA79"/>
    <mergeCell ref="M80:Y80"/>
    <mergeCell ref="Z80:AJ80"/>
    <mergeCell ref="B81:I84"/>
    <mergeCell ref="M81:Y81"/>
    <mergeCell ref="Z81:AJ81"/>
    <mergeCell ref="J82:L83"/>
    <mergeCell ref="M82:M83"/>
    <mergeCell ref="N82:P83"/>
    <mergeCell ref="R82:T83"/>
    <mergeCell ref="V82:X83"/>
    <mergeCell ref="AH82:AI83"/>
    <mergeCell ref="AJ82:AJ83"/>
    <mergeCell ref="M84:Y84"/>
    <mergeCell ref="Z84:AJ84"/>
    <mergeCell ref="B85:I88"/>
    <mergeCell ref="M85:Y85"/>
    <mergeCell ref="Z85:AJ85"/>
    <mergeCell ref="J86:L87"/>
    <mergeCell ref="M86:M87"/>
    <mergeCell ref="N86:P87"/>
    <mergeCell ref="Y82:Y83"/>
    <mergeCell ref="Z82:AA83"/>
    <mergeCell ref="AB82:AC83"/>
    <mergeCell ref="AD82:AD83"/>
    <mergeCell ref="AE82:AF83"/>
    <mergeCell ref="AG82:AG83"/>
    <mergeCell ref="AE86:AF87"/>
    <mergeCell ref="AG86:AG87"/>
    <mergeCell ref="AH86:AI87"/>
    <mergeCell ref="AJ86:AJ87"/>
    <mergeCell ref="M88:Y88"/>
    <mergeCell ref="Z88:AJ88"/>
    <mergeCell ref="R86:T87"/>
    <mergeCell ref="V86:X87"/>
    <mergeCell ref="Y86:Y87"/>
    <mergeCell ref="Z86:AA87"/>
    <mergeCell ref="AB86:AC87"/>
    <mergeCell ref="AD86:AD87"/>
    <mergeCell ref="AB90:AC91"/>
    <mergeCell ref="AD90:AD91"/>
    <mergeCell ref="AE90:AF91"/>
    <mergeCell ref="AG90:AG91"/>
    <mergeCell ref="AH90:AI91"/>
    <mergeCell ref="AJ90:AJ91"/>
    <mergeCell ref="B89:I92"/>
    <mergeCell ref="M89:Y89"/>
    <mergeCell ref="Z89:AJ89"/>
    <mergeCell ref="J90:L91"/>
    <mergeCell ref="M90:M91"/>
    <mergeCell ref="N90:P91"/>
    <mergeCell ref="R90:T91"/>
    <mergeCell ref="V90:X91"/>
    <mergeCell ref="Y90:Y91"/>
    <mergeCell ref="Z90:AA91"/>
    <mergeCell ref="M92:Y92"/>
    <mergeCell ref="Z92:AJ92"/>
    <mergeCell ref="B93:I96"/>
    <mergeCell ref="M93:Y93"/>
    <mergeCell ref="Z93:AJ93"/>
    <mergeCell ref="J94:L95"/>
    <mergeCell ref="M94:M95"/>
    <mergeCell ref="N94:P95"/>
    <mergeCell ref="R94:T95"/>
    <mergeCell ref="V94:X95"/>
    <mergeCell ref="AH94:AI95"/>
    <mergeCell ref="AJ94:AJ95"/>
    <mergeCell ref="M96:Y96"/>
    <mergeCell ref="Z96:AJ96"/>
    <mergeCell ref="A97:I100"/>
    <mergeCell ref="M97:Y97"/>
    <mergeCell ref="Z97:AJ97"/>
    <mergeCell ref="J98:L99"/>
    <mergeCell ref="M98:M99"/>
    <mergeCell ref="N98:P99"/>
    <mergeCell ref="Y94:Y95"/>
    <mergeCell ref="Z94:AA95"/>
    <mergeCell ref="AB94:AC95"/>
    <mergeCell ref="AD94:AD95"/>
    <mergeCell ref="AE94:AF95"/>
    <mergeCell ref="AG94:AG95"/>
    <mergeCell ref="AE98:AF99"/>
    <mergeCell ref="AG98:AG99"/>
    <mergeCell ref="AH98:AI99"/>
    <mergeCell ref="AJ98:AJ99"/>
    <mergeCell ref="M100:Y100"/>
    <mergeCell ref="Z100:AJ100"/>
    <mergeCell ref="R98:T99"/>
    <mergeCell ref="V98:X99"/>
    <mergeCell ref="Y98:Y99"/>
    <mergeCell ref="Z98:AA99"/>
    <mergeCell ref="AB98:AC99"/>
    <mergeCell ref="AD98:AD99"/>
    <mergeCell ref="M104:Y104"/>
    <mergeCell ref="Z104:AJ104"/>
    <mergeCell ref="AB102:AC103"/>
    <mergeCell ref="AD102:AD103"/>
    <mergeCell ref="AE102:AF103"/>
    <mergeCell ref="AG102:AG103"/>
    <mergeCell ref="AH102:AI103"/>
    <mergeCell ref="AJ102:AJ103"/>
    <mergeCell ref="A101:I104"/>
    <mergeCell ref="M101:Y101"/>
    <mergeCell ref="Z101:AJ101"/>
    <mergeCell ref="J102:L103"/>
    <mergeCell ref="M102:M103"/>
    <mergeCell ref="N102:P103"/>
    <mergeCell ref="R102:T103"/>
    <mergeCell ref="V102:X103"/>
    <mergeCell ref="Y102:Y103"/>
    <mergeCell ref="Z102:AA103"/>
  </mergeCells>
  <phoneticPr fontId="2"/>
  <dataValidations count="5">
    <dataValidation type="list" imeMode="off" allowBlank="1" showInputMessage="1" showErrorMessage="1" sqref="AL71" xr:uid="{BF2ECBF7-6ED4-45FF-858D-54BF354EAE30}">
      <formula1>"30"</formula1>
    </dataValidation>
    <dataValidation type="list" errorStyle="warning" allowBlank="1" showInputMessage="1" showErrorMessage="1" sqref="J26:L27 J30:L31 J34:L35 J38:L39 J42:L43 J46:L47 J50:L51 J54:L55 J58:L59 J62:L63 J66:L67 J70:L71 J74:L75 J78:L79 J82:L83 J86:L87 J90:L91 J94:L95 J98:L99 J102:L103" xr:uid="{E9AF60DF-3804-48CF-A566-E1FAB6BCD4A9}">
      <formula1>"○"</formula1>
    </dataValidation>
    <dataValidation imeMode="off" allowBlank="1" showInputMessage="1" showErrorMessage="1" sqref="AD4:AE4 AA4:AB4 AG4:AH4" xr:uid="{0F57BB71-FBF2-4B97-A986-848EC58E3AF0}"/>
    <dataValidation imeMode="halfKatakana" allowBlank="1" showInputMessage="1" showErrorMessage="1" sqref="J16" xr:uid="{C24D331B-7965-40DF-BED5-23555A80EC0F}"/>
    <dataValidation imeMode="fullAlpha" allowBlank="1" showInputMessage="1" showErrorMessage="1" sqref="K18:O18" xr:uid="{C67A79F1-197F-4635-9B3C-9D6DD94EF854}"/>
  </dataValidations>
  <printOptions horizontalCentered="1"/>
  <pageMargins left="0.59055118110236227" right="0.39370078740157483" top="0.59055118110236227" bottom="0.39370078740157483" header="0.31496062992125984" footer="0.27559055118110237"/>
  <pageSetup paperSize="9" scale="90"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44879-4E2C-4BC7-8B7B-79B6C80ADCF0}">
  <sheetPr>
    <tabColor rgb="FFFFC000"/>
  </sheetPr>
  <dimension ref="A1:L58"/>
  <sheetViews>
    <sheetView view="pageBreakPreview" zoomScale="80" zoomScaleNormal="100" zoomScaleSheetLayoutView="80" workbookViewId="0"/>
  </sheetViews>
  <sheetFormatPr defaultRowHeight="13.5"/>
  <cols>
    <col min="1" max="1" width="9.125" style="316" customWidth="1"/>
    <col min="2" max="2" width="2.375" style="316" customWidth="1"/>
    <col min="3" max="3" width="18" style="316" customWidth="1"/>
    <col min="4" max="4" width="13.625" style="316" customWidth="1"/>
    <col min="5" max="5" width="13.5" style="316" customWidth="1"/>
    <col min="6" max="7" width="13.625" style="316" customWidth="1"/>
    <col min="8" max="9" width="13.5" style="316" customWidth="1"/>
    <col min="10" max="10" width="13.625" style="316" customWidth="1"/>
    <col min="11" max="11" width="13.5" style="316" customWidth="1"/>
    <col min="12" max="12" width="13" style="316" customWidth="1"/>
    <col min="13" max="14" width="9" style="316"/>
    <col min="15" max="15" width="9" style="316" customWidth="1"/>
    <col min="16" max="256" width="9" style="316"/>
    <col min="257" max="257" width="9.125" style="316" customWidth="1"/>
    <col min="258" max="258" width="2.375" style="316" customWidth="1"/>
    <col min="259" max="259" width="18" style="316" customWidth="1"/>
    <col min="260" max="260" width="13.625" style="316" customWidth="1"/>
    <col min="261" max="261" width="13.5" style="316" customWidth="1"/>
    <col min="262" max="263" width="13.625" style="316" customWidth="1"/>
    <col min="264" max="265" width="13.5" style="316" customWidth="1"/>
    <col min="266" max="266" width="13.625" style="316" customWidth="1"/>
    <col min="267" max="267" width="13.5" style="316" customWidth="1"/>
    <col min="268" max="268" width="13" style="316" customWidth="1"/>
    <col min="269" max="270" width="9" style="316"/>
    <col min="271" max="271" width="9" style="316" customWidth="1"/>
    <col min="272" max="512" width="9" style="316"/>
    <col min="513" max="513" width="9.125" style="316" customWidth="1"/>
    <col min="514" max="514" width="2.375" style="316" customWidth="1"/>
    <col min="515" max="515" width="18" style="316" customWidth="1"/>
    <col min="516" max="516" width="13.625" style="316" customWidth="1"/>
    <col min="517" max="517" width="13.5" style="316" customWidth="1"/>
    <col min="518" max="519" width="13.625" style="316" customWidth="1"/>
    <col min="520" max="521" width="13.5" style="316" customWidth="1"/>
    <col min="522" max="522" width="13.625" style="316" customWidth="1"/>
    <col min="523" max="523" width="13.5" style="316" customWidth="1"/>
    <col min="524" max="524" width="13" style="316" customWidth="1"/>
    <col min="525" max="526" width="9" style="316"/>
    <col min="527" max="527" width="9" style="316" customWidth="1"/>
    <col min="528" max="768" width="9" style="316"/>
    <col min="769" max="769" width="9.125" style="316" customWidth="1"/>
    <col min="770" max="770" width="2.375" style="316" customWidth="1"/>
    <col min="771" max="771" width="18" style="316" customWidth="1"/>
    <col min="772" max="772" width="13.625" style="316" customWidth="1"/>
    <col min="773" max="773" width="13.5" style="316" customWidth="1"/>
    <col min="774" max="775" width="13.625" style="316" customWidth="1"/>
    <col min="776" max="777" width="13.5" style="316" customWidth="1"/>
    <col min="778" max="778" width="13.625" style="316" customWidth="1"/>
    <col min="779" max="779" width="13.5" style="316" customWidth="1"/>
    <col min="780" max="780" width="13" style="316" customWidth="1"/>
    <col min="781" max="782" width="9" style="316"/>
    <col min="783" max="783" width="9" style="316" customWidth="1"/>
    <col min="784" max="1024" width="9" style="316"/>
    <col min="1025" max="1025" width="9.125" style="316" customWidth="1"/>
    <col min="1026" max="1026" width="2.375" style="316" customWidth="1"/>
    <col min="1027" max="1027" width="18" style="316" customWidth="1"/>
    <col min="1028" max="1028" width="13.625" style="316" customWidth="1"/>
    <col min="1029" max="1029" width="13.5" style="316" customWidth="1"/>
    <col min="1030" max="1031" width="13.625" style="316" customWidth="1"/>
    <col min="1032" max="1033" width="13.5" style="316" customWidth="1"/>
    <col min="1034" max="1034" width="13.625" style="316" customWidth="1"/>
    <col min="1035" max="1035" width="13.5" style="316" customWidth="1"/>
    <col min="1036" max="1036" width="13" style="316" customWidth="1"/>
    <col min="1037" max="1038" width="9" style="316"/>
    <col min="1039" max="1039" width="9" style="316" customWidth="1"/>
    <col min="1040" max="1280" width="9" style="316"/>
    <col min="1281" max="1281" width="9.125" style="316" customWidth="1"/>
    <col min="1282" max="1282" width="2.375" style="316" customWidth="1"/>
    <col min="1283" max="1283" width="18" style="316" customWidth="1"/>
    <col min="1284" max="1284" width="13.625" style="316" customWidth="1"/>
    <col min="1285" max="1285" width="13.5" style="316" customWidth="1"/>
    <col min="1286" max="1287" width="13.625" style="316" customWidth="1"/>
    <col min="1288" max="1289" width="13.5" style="316" customWidth="1"/>
    <col min="1290" max="1290" width="13.625" style="316" customWidth="1"/>
    <col min="1291" max="1291" width="13.5" style="316" customWidth="1"/>
    <col min="1292" max="1292" width="13" style="316" customWidth="1"/>
    <col min="1293" max="1294" width="9" style="316"/>
    <col min="1295" max="1295" width="9" style="316" customWidth="1"/>
    <col min="1296" max="1536" width="9" style="316"/>
    <col min="1537" max="1537" width="9.125" style="316" customWidth="1"/>
    <col min="1538" max="1538" width="2.375" style="316" customWidth="1"/>
    <col min="1539" max="1539" width="18" style="316" customWidth="1"/>
    <col min="1540" max="1540" width="13.625" style="316" customWidth="1"/>
    <col min="1541" max="1541" width="13.5" style="316" customWidth="1"/>
    <col min="1542" max="1543" width="13.625" style="316" customWidth="1"/>
    <col min="1544" max="1545" width="13.5" style="316" customWidth="1"/>
    <col min="1546" max="1546" width="13.625" style="316" customWidth="1"/>
    <col min="1547" max="1547" width="13.5" style="316" customWidth="1"/>
    <col min="1548" max="1548" width="13" style="316" customWidth="1"/>
    <col min="1549" max="1550" width="9" style="316"/>
    <col min="1551" max="1551" width="9" style="316" customWidth="1"/>
    <col min="1552" max="1792" width="9" style="316"/>
    <col min="1793" max="1793" width="9.125" style="316" customWidth="1"/>
    <col min="1794" max="1794" width="2.375" style="316" customWidth="1"/>
    <col min="1795" max="1795" width="18" style="316" customWidth="1"/>
    <col min="1796" max="1796" width="13.625" style="316" customWidth="1"/>
    <col min="1797" max="1797" width="13.5" style="316" customWidth="1"/>
    <col min="1798" max="1799" width="13.625" style="316" customWidth="1"/>
    <col min="1800" max="1801" width="13.5" style="316" customWidth="1"/>
    <col min="1802" max="1802" width="13.625" style="316" customWidth="1"/>
    <col min="1803" max="1803" width="13.5" style="316" customWidth="1"/>
    <col min="1804" max="1804" width="13" style="316" customWidth="1"/>
    <col min="1805" max="1806" width="9" style="316"/>
    <col min="1807" max="1807" width="9" style="316" customWidth="1"/>
    <col min="1808" max="2048" width="9" style="316"/>
    <col min="2049" max="2049" width="9.125" style="316" customWidth="1"/>
    <col min="2050" max="2050" width="2.375" style="316" customWidth="1"/>
    <col min="2051" max="2051" width="18" style="316" customWidth="1"/>
    <col min="2052" max="2052" width="13.625" style="316" customWidth="1"/>
    <col min="2053" max="2053" width="13.5" style="316" customWidth="1"/>
    <col min="2054" max="2055" width="13.625" style="316" customWidth="1"/>
    <col min="2056" max="2057" width="13.5" style="316" customWidth="1"/>
    <col min="2058" max="2058" width="13.625" style="316" customWidth="1"/>
    <col min="2059" max="2059" width="13.5" style="316" customWidth="1"/>
    <col min="2060" max="2060" width="13" style="316" customWidth="1"/>
    <col min="2061" max="2062" width="9" style="316"/>
    <col min="2063" max="2063" width="9" style="316" customWidth="1"/>
    <col min="2064" max="2304" width="9" style="316"/>
    <col min="2305" max="2305" width="9.125" style="316" customWidth="1"/>
    <col min="2306" max="2306" width="2.375" style="316" customWidth="1"/>
    <col min="2307" max="2307" width="18" style="316" customWidth="1"/>
    <col min="2308" max="2308" width="13.625" style="316" customWidth="1"/>
    <col min="2309" max="2309" width="13.5" style="316" customWidth="1"/>
    <col min="2310" max="2311" width="13.625" style="316" customWidth="1"/>
    <col min="2312" max="2313" width="13.5" style="316" customWidth="1"/>
    <col min="2314" max="2314" width="13.625" style="316" customWidth="1"/>
    <col min="2315" max="2315" width="13.5" style="316" customWidth="1"/>
    <col min="2316" max="2316" width="13" style="316" customWidth="1"/>
    <col min="2317" max="2318" width="9" style="316"/>
    <col min="2319" max="2319" width="9" style="316" customWidth="1"/>
    <col min="2320" max="2560" width="9" style="316"/>
    <col min="2561" max="2561" width="9.125" style="316" customWidth="1"/>
    <col min="2562" max="2562" width="2.375" style="316" customWidth="1"/>
    <col min="2563" max="2563" width="18" style="316" customWidth="1"/>
    <col min="2564" max="2564" width="13.625" style="316" customWidth="1"/>
    <col min="2565" max="2565" width="13.5" style="316" customWidth="1"/>
    <col min="2566" max="2567" width="13.625" style="316" customWidth="1"/>
    <col min="2568" max="2569" width="13.5" style="316" customWidth="1"/>
    <col min="2570" max="2570" width="13.625" style="316" customWidth="1"/>
    <col min="2571" max="2571" width="13.5" style="316" customWidth="1"/>
    <col min="2572" max="2572" width="13" style="316" customWidth="1"/>
    <col min="2573" max="2574" width="9" style="316"/>
    <col min="2575" max="2575" width="9" style="316" customWidth="1"/>
    <col min="2576" max="2816" width="9" style="316"/>
    <col min="2817" max="2817" width="9.125" style="316" customWidth="1"/>
    <col min="2818" max="2818" width="2.375" style="316" customWidth="1"/>
    <col min="2819" max="2819" width="18" style="316" customWidth="1"/>
    <col min="2820" max="2820" width="13.625" style="316" customWidth="1"/>
    <col min="2821" max="2821" width="13.5" style="316" customWidth="1"/>
    <col min="2822" max="2823" width="13.625" style="316" customWidth="1"/>
    <col min="2824" max="2825" width="13.5" style="316" customWidth="1"/>
    <col min="2826" max="2826" width="13.625" style="316" customWidth="1"/>
    <col min="2827" max="2827" width="13.5" style="316" customWidth="1"/>
    <col min="2828" max="2828" width="13" style="316" customWidth="1"/>
    <col min="2829" max="2830" width="9" style="316"/>
    <col min="2831" max="2831" width="9" style="316" customWidth="1"/>
    <col min="2832" max="3072" width="9" style="316"/>
    <col min="3073" max="3073" width="9.125" style="316" customWidth="1"/>
    <col min="3074" max="3074" width="2.375" style="316" customWidth="1"/>
    <col min="3075" max="3075" width="18" style="316" customWidth="1"/>
    <col min="3076" max="3076" width="13.625" style="316" customWidth="1"/>
    <col min="3077" max="3077" width="13.5" style="316" customWidth="1"/>
    <col min="3078" max="3079" width="13.625" style="316" customWidth="1"/>
    <col min="3080" max="3081" width="13.5" style="316" customWidth="1"/>
    <col min="3082" max="3082" width="13.625" style="316" customWidth="1"/>
    <col min="3083" max="3083" width="13.5" style="316" customWidth="1"/>
    <col min="3084" max="3084" width="13" style="316" customWidth="1"/>
    <col min="3085" max="3086" width="9" style="316"/>
    <col min="3087" max="3087" width="9" style="316" customWidth="1"/>
    <col min="3088" max="3328" width="9" style="316"/>
    <col min="3329" max="3329" width="9.125" style="316" customWidth="1"/>
    <col min="3330" max="3330" width="2.375" style="316" customWidth="1"/>
    <col min="3331" max="3331" width="18" style="316" customWidth="1"/>
    <col min="3332" max="3332" width="13.625" style="316" customWidth="1"/>
    <col min="3333" max="3333" width="13.5" style="316" customWidth="1"/>
    <col min="3334" max="3335" width="13.625" style="316" customWidth="1"/>
    <col min="3336" max="3337" width="13.5" style="316" customWidth="1"/>
    <col min="3338" max="3338" width="13.625" style="316" customWidth="1"/>
    <col min="3339" max="3339" width="13.5" style="316" customWidth="1"/>
    <col min="3340" max="3340" width="13" style="316" customWidth="1"/>
    <col min="3341" max="3342" width="9" style="316"/>
    <col min="3343" max="3343" width="9" style="316" customWidth="1"/>
    <col min="3344" max="3584" width="9" style="316"/>
    <col min="3585" max="3585" width="9.125" style="316" customWidth="1"/>
    <col min="3586" max="3586" width="2.375" style="316" customWidth="1"/>
    <col min="3587" max="3587" width="18" style="316" customWidth="1"/>
    <col min="3588" max="3588" width="13.625" style="316" customWidth="1"/>
    <col min="3589" max="3589" width="13.5" style="316" customWidth="1"/>
    <col min="3590" max="3591" width="13.625" style="316" customWidth="1"/>
    <col min="3592" max="3593" width="13.5" style="316" customWidth="1"/>
    <col min="3594" max="3594" width="13.625" style="316" customWidth="1"/>
    <col min="3595" max="3595" width="13.5" style="316" customWidth="1"/>
    <col min="3596" max="3596" width="13" style="316" customWidth="1"/>
    <col min="3597" max="3598" width="9" style="316"/>
    <col min="3599" max="3599" width="9" style="316" customWidth="1"/>
    <col min="3600" max="3840" width="9" style="316"/>
    <col min="3841" max="3841" width="9.125" style="316" customWidth="1"/>
    <col min="3842" max="3842" width="2.375" style="316" customWidth="1"/>
    <col min="3843" max="3843" width="18" style="316" customWidth="1"/>
    <col min="3844" max="3844" width="13.625" style="316" customWidth="1"/>
    <col min="3845" max="3845" width="13.5" style="316" customWidth="1"/>
    <col min="3846" max="3847" width="13.625" style="316" customWidth="1"/>
    <col min="3848" max="3849" width="13.5" style="316" customWidth="1"/>
    <col min="3850" max="3850" width="13.625" style="316" customWidth="1"/>
    <col min="3851" max="3851" width="13.5" style="316" customWidth="1"/>
    <col min="3852" max="3852" width="13" style="316" customWidth="1"/>
    <col min="3853" max="3854" width="9" style="316"/>
    <col min="3855" max="3855" width="9" style="316" customWidth="1"/>
    <col min="3856" max="4096" width="9" style="316"/>
    <col min="4097" max="4097" width="9.125" style="316" customWidth="1"/>
    <col min="4098" max="4098" width="2.375" style="316" customWidth="1"/>
    <col min="4099" max="4099" width="18" style="316" customWidth="1"/>
    <col min="4100" max="4100" width="13.625" style="316" customWidth="1"/>
    <col min="4101" max="4101" width="13.5" style="316" customWidth="1"/>
    <col min="4102" max="4103" width="13.625" style="316" customWidth="1"/>
    <col min="4104" max="4105" width="13.5" style="316" customWidth="1"/>
    <col min="4106" max="4106" width="13.625" style="316" customWidth="1"/>
    <col min="4107" max="4107" width="13.5" style="316" customWidth="1"/>
    <col min="4108" max="4108" width="13" style="316" customWidth="1"/>
    <col min="4109" max="4110" width="9" style="316"/>
    <col min="4111" max="4111" width="9" style="316" customWidth="1"/>
    <col min="4112" max="4352" width="9" style="316"/>
    <col min="4353" max="4353" width="9.125" style="316" customWidth="1"/>
    <col min="4354" max="4354" width="2.375" style="316" customWidth="1"/>
    <col min="4355" max="4355" width="18" style="316" customWidth="1"/>
    <col min="4356" max="4356" width="13.625" style="316" customWidth="1"/>
    <col min="4357" max="4357" width="13.5" style="316" customWidth="1"/>
    <col min="4358" max="4359" width="13.625" style="316" customWidth="1"/>
    <col min="4360" max="4361" width="13.5" style="316" customWidth="1"/>
    <col min="4362" max="4362" width="13.625" style="316" customWidth="1"/>
    <col min="4363" max="4363" width="13.5" style="316" customWidth="1"/>
    <col min="4364" max="4364" width="13" style="316" customWidth="1"/>
    <col min="4365" max="4366" width="9" style="316"/>
    <col min="4367" max="4367" width="9" style="316" customWidth="1"/>
    <col min="4368" max="4608" width="9" style="316"/>
    <col min="4609" max="4609" width="9.125" style="316" customWidth="1"/>
    <col min="4610" max="4610" width="2.375" style="316" customWidth="1"/>
    <col min="4611" max="4611" width="18" style="316" customWidth="1"/>
    <col min="4612" max="4612" width="13.625" style="316" customWidth="1"/>
    <col min="4613" max="4613" width="13.5" style="316" customWidth="1"/>
    <col min="4614" max="4615" width="13.625" style="316" customWidth="1"/>
    <col min="4616" max="4617" width="13.5" style="316" customWidth="1"/>
    <col min="4618" max="4618" width="13.625" style="316" customWidth="1"/>
    <col min="4619" max="4619" width="13.5" style="316" customWidth="1"/>
    <col min="4620" max="4620" width="13" style="316" customWidth="1"/>
    <col min="4621" max="4622" width="9" style="316"/>
    <col min="4623" max="4623" width="9" style="316" customWidth="1"/>
    <col min="4624" max="4864" width="9" style="316"/>
    <col min="4865" max="4865" width="9.125" style="316" customWidth="1"/>
    <col min="4866" max="4866" width="2.375" style="316" customWidth="1"/>
    <col min="4867" max="4867" width="18" style="316" customWidth="1"/>
    <col min="4868" max="4868" width="13.625" style="316" customWidth="1"/>
    <col min="4869" max="4869" width="13.5" style="316" customWidth="1"/>
    <col min="4870" max="4871" width="13.625" style="316" customWidth="1"/>
    <col min="4872" max="4873" width="13.5" style="316" customWidth="1"/>
    <col min="4874" max="4874" width="13.625" style="316" customWidth="1"/>
    <col min="4875" max="4875" width="13.5" style="316" customWidth="1"/>
    <col min="4876" max="4876" width="13" style="316" customWidth="1"/>
    <col min="4877" max="4878" width="9" style="316"/>
    <col min="4879" max="4879" width="9" style="316" customWidth="1"/>
    <col min="4880" max="5120" width="9" style="316"/>
    <col min="5121" max="5121" width="9.125" style="316" customWidth="1"/>
    <col min="5122" max="5122" width="2.375" style="316" customWidth="1"/>
    <col min="5123" max="5123" width="18" style="316" customWidth="1"/>
    <col min="5124" max="5124" width="13.625" style="316" customWidth="1"/>
    <col min="5125" max="5125" width="13.5" style="316" customWidth="1"/>
    <col min="5126" max="5127" width="13.625" style="316" customWidth="1"/>
    <col min="5128" max="5129" width="13.5" style="316" customWidth="1"/>
    <col min="5130" max="5130" width="13.625" style="316" customWidth="1"/>
    <col min="5131" max="5131" width="13.5" style="316" customWidth="1"/>
    <col min="5132" max="5132" width="13" style="316" customWidth="1"/>
    <col min="5133" max="5134" width="9" style="316"/>
    <col min="5135" max="5135" width="9" style="316" customWidth="1"/>
    <col min="5136" max="5376" width="9" style="316"/>
    <col min="5377" max="5377" width="9.125" style="316" customWidth="1"/>
    <col min="5378" max="5378" width="2.375" style="316" customWidth="1"/>
    <col min="5379" max="5379" width="18" style="316" customWidth="1"/>
    <col min="5380" max="5380" width="13.625" style="316" customWidth="1"/>
    <col min="5381" max="5381" width="13.5" style="316" customWidth="1"/>
    <col min="5382" max="5383" width="13.625" style="316" customWidth="1"/>
    <col min="5384" max="5385" width="13.5" style="316" customWidth="1"/>
    <col min="5386" max="5386" width="13.625" style="316" customWidth="1"/>
    <col min="5387" max="5387" width="13.5" style="316" customWidth="1"/>
    <col min="5388" max="5388" width="13" style="316" customWidth="1"/>
    <col min="5389" max="5390" width="9" style="316"/>
    <col min="5391" max="5391" width="9" style="316" customWidth="1"/>
    <col min="5392" max="5632" width="9" style="316"/>
    <col min="5633" max="5633" width="9.125" style="316" customWidth="1"/>
    <col min="5634" max="5634" width="2.375" style="316" customWidth="1"/>
    <col min="5635" max="5635" width="18" style="316" customWidth="1"/>
    <col min="5636" max="5636" width="13.625" style="316" customWidth="1"/>
    <col min="5637" max="5637" width="13.5" style="316" customWidth="1"/>
    <col min="5638" max="5639" width="13.625" style="316" customWidth="1"/>
    <col min="5640" max="5641" width="13.5" style="316" customWidth="1"/>
    <col min="5642" max="5642" width="13.625" style="316" customWidth="1"/>
    <col min="5643" max="5643" width="13.5" style="316" customWidth="1"/>
    <col min="5644" max="5644" width="13" style="316" customWidth="1"/>
    <col min="5645" max="5646" width="9" style="316"/>
    <col min="5647" max="5647" width="9" style="316" customWidth="1"/>
    <col min="5648" max="5888" width="9" style="316"/>
    <col min="5889" max="5889" width="9.125" style="316" customWidth="1"/>
    <col min="5890" max="5890" width="2.375" style="316" customWidth="1"/>
    <col min="5891" max="5891" width="18" style="316" customWidth="1"/>
    <col min="5892" max="5892" width="13.625" style="316" customWidth="1"/>
    <col min="5893" max="5893" width="13.5" style="316" customWidth="1"/>
    <col min="5894" max="5895" width="13.625" style="316" customWidth="1"/>
    <col min="5896" max="5897" width="13.5" style="316" customWidth="1"/>
    <col min="5898" max="5898" width="13.625" style="316" customWidth="1"/>
    <col min="5899" max="5899" width="13.5" style="316" customWidth="1"/>
    <col min="5900" max="5900" width="13" style="316" customWidth="1"/>
    <col min="5901" max="5902" width="9" style="316"/>
    <col min="5903" max="5903" width="9" style="316" customWidth="1"/>
    <col min="5904" max="6144" width="9" style="316"/>
    <col min="6145" max="6145" width="9.125" style="316" customWidth="1"/>
    <col min="6146" max="6146" width="2.375" style="316" customWidth="1"/>
    <col min="6147" max="6147" width="18" style="316" customWidth="1"/>
    <col min="6148" max="6148" width="13.625" style="316" customWidth="1"/>
    <col min="6149" max="6149" width="13.5" style="316" customWidth="1"/>
    <col min="6150" max="6151" width="13.625" style="316" customWidth="1"/>
    <col min="6152" max="6153" width="13.5" style="316" customWidth="1"/>
    <col min="6154" max="6154" width="13.625" style="316" customWidth="1"/>
    <col min="6155" max="6155" width="13.5" style="316" customWidth="1"/>
    <col min="6156" max="6156" width="13" style="316" customWidth="1"/>
    <col min="6157" max="6158" width="9" style="316"/>
    <col min="6159" max="6159" width="9" style="316" customWidth="1"/>
    <col min="6160" max="6400" width="9" style="316"/>
    <col min="6401" max="6401" width="9.125" style="316" customWidth="1"/>
    <col min="6402" max="6402" width="2.375" style="316" customWidth="1"/>
    <col min="6403" max="6403" width="18" style="316" customWidth="1"/>
    <col min="6404" max="6404" width="13.625" style="316" customWidth="1"/>
    <col min="6405" max="6405" width="13.5" style="316" customWidth="1"/>
    <col min="6406" max="6407" width="13.625" style="316" customWidth="1"/>
    <col min="6408" max="6409" width="13.5" style="316" customWidth="1"/>
    <col min="6410" max="6410" width="13.625" style="316" customWidth="1"/>
    <col min="6411" max="6411" width="13.5" style="316" customWidth="1"/>
    <col min="6412" max="6412" width="13" style="316" customWidth="1"/>
    <col min="6413" max="6414" width="9" style="316"/>
    <col min="6415" max="6415" width="9" style="316" customWidth="1"/>
    <col min="6416" max="6656" width="9" style="316"/>
    <col min="6657" max="6657" width="9.125" style="316" customWidth="1"/>
    <col min="6658" max="6658" width="2.375" style="316" customWidth="1"/>
    <col min="6659" max="6659" width="18" style="316" customWidth="1"/>
    <col min="6660" max="6660" width="13.625" style="316" customWidth="1"/>
    <col min="6661" max="6661" width="13.5" style="316" customWidth="1"/>
    <col min="6662" max="6663" width="13.625" style="316" customWidth="1"/>
    <col min="6664" max="6665" width="13.5" style="316" customWidth="1"/>
    <col min="6666" max="6666" width="13.625" style="316" customWidth="1"/>
    <col min="6667" max="6667" width="13.5" style="316" customWidth="1"/>
    <col min="6668" max="6668" width="13" style="316" customWidth="1"/>
    <col min="6669" max="6670" width="9" style="316"/>
    <col min="6671" max="6671" width="9" style="316" customWidth="1"/>
    <col min="6672" max="6912" width="9" style="316"/>
    <col min="6913" max="6913" width="9.125" style="316" customWidth="1"/>
    <col min="6914" max="6914" width="2.375" style="316" customWidth="1"/>
    <col min="6915" max="6915" width="18" style="316" customWidth="1"/>
    <col min="6916" max="6916" width="13.625" style="316" customWidth="1"/>
    <col min="6917" max="6917" width="13.5" style="316" customWidth="1"/>
    <col min="6918" max="6919" width="13.625" style="316" customWidth="1"/>
    <col min="6920" max="6921" width="13.5" style="316" customWidth="1"/>
    <col min="6922" max="6922" width="13.625" style="316" customWidth="1"/>
    <col min="6923" max="6923" width="13.5" style="316" customWidth="1"/>
    <col min="6924" max="6924" width="13" style="316" customWidth="1"/>
    <col min="6925" max="6926" width="9" style="316"/>
    <col min="6927" max="6927" width="9" style="316" customWidth="1"/>
    <col min="6928" max="7168" width="9" style="316"/>
    <col min="7169" max="7169" width="9.125" style="316" customWidth="1"/>
    <col min="7170" max="7170" width="2.375" style="316" customWidth="1"/>
    <col min="7171" max="7171" width="18" style="316" customWidth="1"/>
    <col min="7172" max="7172" width="13.625" style="316" customWidth="1"/>
    <col min="7173" max="7173" width="13.5" style="316" customWidth="1"/>
    <col min="7174" max="7175" width="13.625" style="316" customWidth="1"/>
    <col min="7176" max="7177" width="13.5" style="316" customWidth="1"/>
    <col min="7178" max="7178" width="13.625" style="316" customWidth="1"/>
    <col min="7179" max="7179" width="13.5" style="316" customWidth="1"/>
    <col min="7180" max="7180" width="13" style="316" customWidth="1"/>
    <col min="7181" max="7182" width="9" style="316"/>
    <col min="7183" max="7183" width="9" style="316" customWidth="1"/>
    <col min="7184" max="7424" width="9" style="316"/>
    <col min="7425" max="7425" width="9.125" style="316" customWidth="1"/>
    <col min="7426" max="7426" width="2.375" style="316" customWidth="1"/>
    <col min="7427" max="7427" width="18" style="316" customWidth="1"/>
    <col min="7428" max="7428" width="13.625" style="316" customWidth="1"/>
    <col min="7429" max="7429" width="13.5" style="316" customWidth="1"/>
    <col min="7430" max="7431" width="13.625" style="316" customWidth="1"/>
    <col min="7432" max="7433" width="13.5" style="316" customWidth="1"/>
    <col min="7434" max="7434" width="13.625" style="316" customWidth="1"/>
    <col min="7435" max="7435" width="13.5" style="316" customWidth="1"/>
    <col min="7436" max="7436" width="13" style="316" customWidth="1"/>
    <col min="7437" max="7438" width="9" style="316"/>
    <col min="7439" max="7439" width="9" style="316" customWidth="1"/>
    <col min="7440" max="7680" width="9" style="316"/>
    <col min="7681" max="7681" width="9.125" style="316" customWidth="1"/>
    <col min="7682" max="7682" width="2.375" style="316" customWidth="1"/>
    <col min="7683" max="7683" width="18" style="316" customWidth="1"/>
    <col min="7684" max="7684" width="13.625" style="316" customWidth="1"/>
    <col min="7685" max="7685" width="13.5" style="316" customWidth="1"/>
    <col min="7686" max="7687" width="13.625" style="316" customWidth="1"/>
    <col min="7688" max="7689" width="13.5" style="316" customWidth="1"/>
    <col min="7690" max="7690" width="13.625" style="316" customWidth="1"/>
    <col min="7691" max="7691" width="13.5" style="316" customWidth="1"/>
    <col min="7692" max="7692" width="13" style="316" customWidth="1"/>
    <col min="7693" max="7694" width="9" style="316"/>
    <col min="7695" max="7695" width="9" style="316" customWidth="1"/>
    <col min="7696" max="7936" width="9" style="316"/>
    <col min="7937" max="7937" width="9.125" style="316" customWidth="1"/>
    <col min="7938" max="7938" width="2.375" style="316" customWidth="1"/>
    <col min="7939" max="7939" width="18" style="316" customWidth="1"/>
    <col min="7940" max="7940" width="13.625" style="316" customWidth="1"/>
    <col min="7941" max="7941" width="13.5" style="316" customWidth="1"/>
    <col min="7942" max="7943" width="13.625" style="316" customWidth="1"/>
    <col min="7944" max="7945" width="13.5" style="316" customWidth="1"/>
    <col min="7946" max="7946" width="13.625" style="316" customWidth="1"/>
    <col min="7947" max="7947" width="13.5" style="316" customWidth="1"/>
    <col min="7948" max="7948" width="13" style="316" customWidth="1"/>
    <col min="7949" max="7950" width="9" style="316"/>
    <col min="7951" max="7951" width="9" style="316" customWidth="1"/>
    <col min="7952" max="8192" width="9" style="316"/>
    <col min="8193" max="8193" width="9.125" style="316" customWidth="1"/>
    <col min="8194" max="8194" width="2.375" style="316" customWidth="1"/>
    <col min="8195" max="8195" width="18" style="316" customWidth="1"/>
    <col min="8196" max="8196" width="13.625" style="316" customWidth="1"/>
    <col min="8197" max="8197" width="13.5" style="316" customWidth="1"/>
    <col min="8198" max="8199" width="13.625" style="316" customWidth="1"/>
    <col min="8200" max="8201" width="13.5" style="316" customWidth="1"/>
    <col min="8202" max="8202" width="13.625" style="316" customWidth="1"/>
    <col min="8203" max="8203" width="13.5" style="316" customWidth="1"/>
    <col min="8204" max="8204" width="13" style="316" customWidth="1"/>
    <col min="8205" max="8206" width="9" style="316"/>
    <col min="8207" max="8207" width="9" style="316" customWidth="1"/>
    <col min="8208" max="8448" width="9" style="316"/>
    <col min="8449" max="8449" width="9.125" style="316" customWidth="1"/>
    <col min="8450" max="8450" width="2.375" style="316" customWidth="1"/>
    <col min="8451" max="8451" width="18" style="316" customWidth="1"/>
    <col min="8452" max="8452" width="13.625" style="316" customWidth="1"/>
    <col min="8453" max="8453" width="13.5" style="316" customWidth="1"/>
    <col min="8454" max="8455" width="13.625" style="316" customWidth="1"/>
    <col min="8456" max="8457" width="13.5" style="316" customWidth="1"/>
    <col min="8458" max="8458" width="13.625" style="316" customWidth="1"/>
    <col min="8459" max="8459" width="13.5" style="316" customWidth="1"/>
    <col min="8460" max="8460" width="13" style="316" customWidth="1"/>
    <col min="8461" max="8462" width="9" style="316"/>
    <col min="8463" max="8463" width="9" style="316" customWidth="1"/>
    <col min="8464" max="8704" width="9" style="316"/>
    <col min="8705" max="8705" width="9.125" style="316" customWidth="1"/>
    <col min="8706" max="8706" width="2.375" style="316" customWidth="1"/>
    <col min="8707" max="8707" width="18" style="316" customWidth="1"/>
    <col min="8708" max="8708" width="13.625" style="316" customWidth="1"/>
    <col min="8709" max="8709" width="13.5" style="316" customWidth="1"/>
    <col min="8710" max="8711" width="13.625" style="316" customWidth="1"/>
    <col min="8712" max="8713" width="13.5" style="316" customWidth="1"/>
    <col min="8714" max="8714" width="13.625" style="316" customWidth="1"/>
    <col min="8715" max="8715" width="13.5" style="316" customWidth="1"/>
    <col min="8716" max="8716" width="13" style="316" customWidth="1"/>
    <col min="8717" max="8718" width="9" style="316"/>
    <col min="8719" max="8719" width="9" style="316" customWidth="1"/>
    <col min="8720" max="8960" width="9" style="316"/>
    <col min="8961" max="8961" width="9.125" style="316" customWidth="1"/>
    <col min="8962" max="8962" width="2.375" style="316" customWidth="1"/>
    <col min="8963" max="8963" width="18" style="316" customWidth="1"/>
    <col min="8964" max="8964" width="13.625" style="316" customWidth="1"/>
    <col min="8965" max="8965" width="13.5" style="316" customWidth="1"/>
    <col min="8966" max="8967" width="13.625" style="316" customWidth="1"/>
    <col min="8968" max="8969" width="13.5" style="316" customWidth="1"/>
    <col min="8970" max="8970" width="13.625" style="316" customWidth="1"/>
    <col min="8971" max="8971" width="13.5" style="316" customWidth="1"/>
    <col min="8972" max="8972" width="13" style="316" customWidth="1"/>
    <col min="8973" max="8974" width="9" style="316"/>
    <col min="8975" max="8975" width="9" style="316" customWidth="1"/>
    <col min="8976" max="9216" width="9" style="316"/>
    <col min="9217" max="9217" width="9.125" style="316" customWidth="1"/>
    <col min="9218" max="9218" width="2.375" style="316" customWidth="1"/>
    <col min="9219" max="9219" width="18" style="316" customWidth="1"/>
    <col min="9220" max="9220" width="13.625" style="316" customWidth="1"/>
    <col min="9221" max="9221" width="13.5" style="316" customWidth="1"/>
    <col min="9222" max="9223" width="13.625" style="316" customWidth="1"/>
    <col min="9224" max="9225" width="13.5" style="316" customWidth="1"/>
    <col min="9226" max="9226" width="13.625" style="316" customWidth="1"/>
    <col min="9227" max="9227" width="13.5" style="316" customWidth="1"/>
    <col min="9228" max="9228" width="13" style="316" customWidth="1"/>
    <col min="9229" max="9230" width="9" style="316"/>
    <col min="9231" max="9231" width="9" style="316" customWidth="1"/>
    <col min="9232" max="9472" width="9" style="316"/>
    <col min="9473" max="9473" width="9.125" style="316" customWidth="1"/>
    <col min="9474" max="9474" width="2.375" style="316" customWidth="1"/>
    <col min="9475" max="9475" width="18" style="316" customWidth="1"/>
    <col min="9476" max="9476" width="13.625" style="316" customWidth="1"/>
    <col min="9477" max="9477" width="13.5" style="316" customWidth="1"/>
    <col min="9478" max="9479" width="13.625" style="316" customWidth="1"/>
    <col min="9480" max="9481" width="13.5" style="316" customWidth="1"/>
    <col min="9482" max="9482" width="13.625" style="316" customWidth="1"/>
    <col min="9483" max="9483" width="13.5" style="316" customWidth="1"/>
    <col min="9484" max="9484" width="13" style="316" customWidth="1"/>
    <col min="9485" max="9486" width="9" style="316"/>
    <col min="9487" max="9487" width="9" style="316" customWidth="1"/>
    <col min="9488" max="9728" width="9" style="316"/>
    <col min="9729" max="9729" width="9.125" style="316" customWidth="1"/>
    <col min="9730" max="9730" width="2.375" style="316" customWidth="1"/>
    <col min="9731" max="9731" width="18" style="316" customWidth="1"/>
    <col min="9732" max="9732" width="13.625" style="316" customWidth="1"/>
    <col min="9733" max="9733" width="13.5" style="316" customWidth="1"/>
    <col min="9734" max="9735" width="13.625" style="316" customWidth="1"/>
    <col min="9736" max="9737" width="13.5" style="316" customWidth="1"/>
    <col min="9738" max="9738" width="13.625" style="316" customWidth="1"/>
    <col min="9739" max="9739" width="13.5" style="316" customWidth="1"/>
    <col min="9740" max="9740" width="13" style="316" customWidth="1"/>
    <col min="9741" max="9742" width="9" style="316"/>
    <col min="9743" max="9743" width="9" style="316" customWidth="1"/>
    <col min="9744" max="9984" width="9" style="316"/>
    <col min="9985" max="9985" width="9.125" style="316" customWidth="1"/>
    <col min="9986" max="9986" width="2.375" style="316" customWidth="1"/>
    <col min="9987" max="9987" width="18" style="316" customWidth="1"/>
    <col min="9988" max="9988" width="13.625" style="316" customWidth="1"/>
    <col min="9989" max="9989" width="13.5" style="316" customWidth="1"/>
    <col min="9990" max="9991" width="13.625" style="316" customWidth="1"/>
    <col min="9992" max="9993" width="13.5" style="316" customWidth="1"/>
    <col min="9994" max="9994" width="13.625" style="316" customWidth="1"/>
    <col min="9995" max="9995" width="13.5" style="316" customWidth="1"/>
    <col min="9996" max="9996" width="13" style="316" customWidth="1"/>
    <col min="9997" max="9998" width="9" style="316"/>
    <col min="9999" max="9999" width="9" style="316" customWidth="1"/>
    <col min="10000" max="10240" width="9" style="316"/>
    <col min="10241" max="10241" width="9.125" style="316" customWidth="1"/>
    <col min="10242" max="10242" width="2.375" style="316" customWidth="1"/>
    <col min="10243" max="10243" width="18" style="316" customWidth="1"/>
    <col min="10244" max="10244" width="13.625" style="316" customWidth="1"/>
    <col min="10245" max="10245" width="13.5" style="316" customWidth="1"/>
    <col min="10246" max="10247" width="13.625" style="316" customWidth="1"/>
    <col min="10248" max="10249" width="13.5" style="316" customWidth="1"/>
    <col min="10250" max="10250" width="13.625" style="316" customWidth="1"/>
    <col min="10251" max="10251" width="13.5" style="316" customWidth="1"/>
    <col min="10252" max="10252" width="13" style="316" customWidth="1"/>
    <col min="10253" max="10254" width="9" style="316"/>
    <col min="10255" max="10255" width="9" style="316" customWidth="1"/>
    <col min="10256" max="10496" width="9" style="316"/>
    <col min="10497" max="10497" width="9.125" style="316" customWidth="1"/>
    <col min="10498" max="10498" width="2.375" style="316" customWidth="1"/>
    <col min="10499" max="10499" width="18" style="316" customWidth="1"/>
    <col min="10500" max="10500" width="13.625" style="316" customWidth="1"/>
    <col min="10501" max="10501" width="13.5" style="316" customWidth="1"/>
    <col min="10502" max="10503" width="13.625" style="316" customWidth="1"/>
    <col min="10504" max="10505" width="13.5" style="316" customWidth="1"/>
    <col min="10506" max="10506" width="13.625" style="316" customWidth="1"/>
    <col min="10507" max="10507" width="13.5" style="316" customWidth="1"/>
    <col min="10508" max="10508" width="13" style="316" customWidth="1"/>
    <col min="10509" max="10510" width="9" style="316"/>
    <col min="10511" max="10511" width="9" style="316" customWidth="1"/>
    <col min="10512" max="10752" width="9" style="316"/>
    <col min="10753" max="10753" width="9.125" style="316" customWidth="1"/>
    <col min="10754" max="10754" width="2.375" style="316" customWidth="1"/>
    <col min="10755" max="10755" width="18" style="316" customWidth="1"/>
    <col min="10756" max="10756" width="13.625" style="316" customWidth="1"/>
    <col min="10757" max="10757" width="13.5" style="316" customWidth="1"/>
    <col min="10758" max="10759" width="13.625" style="316" customWidth="1"/>
    <col min="10760" max="10761" width="13.5" style="316" customWidth="1"/>
    <col min="10762" max="10762" width="13.625" style="316" customWidth="1"/>
    <col min="10763" max="10763" width="13.5" style="316" customWidth="1"/>
    <col min="10764" max="10764" width="13" style="316" customWidth="1"/>
    <col min="10765" max="10766" width="9" style="316"/>
    <col min="10767" max="10767" width="9" style="316" customWidth="1"/>
    <col min="10768" max="11008" width="9" style="316"/>
    <col min="11009" max="11009" width="9.125" style="316" customWidth="1"/>
    <col min="11010" max="11010" width="2.375" style="316" customWidth="1"/>
    <col min="11011" max="11011" width="18" style="316" customWidth="1"/>
    <col min="11012" max="11012" width="13.625" style="316" customWidth="1"/>
    <col min="11013" max="11013" width="13.5" style="316" customWidth="1"/>
    <col min="11014" max="11015" width="13.625" style="316" customWidth="1"/>
    <col min="11016" max="11017" width="13.5" style="316" customWidth="1"/>
    <col min="11018" max="11018" width="13.625" style="316" customWidth="1"/>
    <col min="11019" max="11019" width="13.5" style="316" customWidth="1"/>
    <col min="11020" max="11020" width="13" style="316" customWidth="1"/>
    <col min="11021" max="11022" width="9" style="316"/>
    <col min="11023" max="11023" width="9" style="316" customWidth="1"/>
    <col min="11024" max="11264" width="9" style="316"/>
    <col min="11265" max="11265" width="9.125" style="316" customWidth="1"/>
    <col min="11266" max="11266" width="2.375" style="316" customWidth="1"/>
    <col min="11267" max="11267" width="18" style="316" customWidth="1"/>
    <col min="11268" max="11268" width="13.625" style="316" customWidth="1"/>
    <col min="11269" max="11269" width="13.5" style="316" customWidth="1"/>
    <col min="11270" max="11271" width="13.625" style="316" customWidth="1"/>
    <col min="11272" max="11273" width="13.5" style="316" customWidth="1"/>
    <col min="11274" max="11274" width="13.625" style="316" customWidth="1"/>
    <col min="11275" max="11275" width="13.5" style="316" customWidth="1"/>
    <col min="11276" max="11276" width="13" style="316" customWidth="1"/>
    <col min="11277" max="11278" width="9" style="316"/>
    <col min="11279" max="11279" width="9" style="316" customWidth="1"/>
    <col min="11280" max="11520" width="9" style="316"/>
    <col min="11521" max="11521" width="9.125" style="316" customWidth="1"/>
    <col min="11522" max="11522" width="2.375" style="316" customWidth="1"/>
    <col min="11523" max="11523" width="18" style="316" customWidth="1"/>
    <col min="11524" max="11524" width="13.625" style="316" customWidth="1"/>
    <col min="11525" max="11525" width="13.5" style="316" customWidth="1"/>
    <col min="11526" max="11527" width="13.625" style="316" customWidth="1"/>
    <col min="11528" max="11529" width="13.5" style="316" customWidth="1"/>
    <col min="11530" max="11530" width="13.625" style="316" customWidth="1"/>
    <col min="11531" max="11531" width="13.5" style="316" customWidth="1"/>
    <col min="11532" max="11532" width="13" style="316" customWidth="1"/>
    <col min="11533" max="11534" width="9" style="316"/>
    <col min="11535" max="11535" width="9" style="316" customWidth="1"/>
    <col min="11536" max="11776" width="9" style="316"/>
    <col min="11777" max="11777" width="9.125" style="316" customWidth="1"/>
    <col min="11778" max="11778" width="2.375" style="316" customWidth="1"/>
    <col min="11779" max="11779" width="18" style="316" customWidth="1"/>
    <col min="11780" max="11780" width="13.625" style="316" customWidth="1"/>
    <col min="11781" max="11781" width="13.5" style="316" customWidth="1"/>
    <col min="11782" max="11783" width="13.625" style="316" customWidth="1"/>
    <col min="11784" max="11785" width="13.5" style="316" customWidth="1"/>
    <col min="11786" max="11786" width="13.625" style="316" customWidth="1"/>
    <col min="11787" max="11787" width="13.5" style="316" customWidth="1"/>
    <col min="11788" max="11788" width="13" style="316" customWidth="1"/>
    <col min="11789" max="11790" width="9" style="316"/>
    <col min="11791" max="11791" width="9" style="316" customWidth="1"/>
    <col min="11792" max="12032" width="9" style="316"/>
    <col min="12033" max="12033" width="9.125" style="316" customWidth="1"/>
    <col min="12034" max="12034" width="2.375" style="316" customWidth="1"/>
    <col min="12035" max="12035" width="18" style="316" customWidth="1"/>
    <col min="12036" max="12036" width="13.625" style="316" customWidth="1"/>
    <col min="12037" max="12037" width="13.5" style="316" customWidth="1"/>
    <col min="12038" max="12039" width="13.625" style="316" customWidth="1"/>
    <col min="12040" max="12041" width="13.5" style="316" customWidth="1"/>
    <col min="12042" max="12042" width="13.625" style="316" customWidth="1"/>
    <col min="12043" max="12043" width="13.5" style="316" customWidth="1"/>
    <col min="12044" max="12044" width="13" style="316" customWidth="1"/>
    <col min="12045" max="12046" width="9" style="316"/>
    <col min="12047" max="12047" width="9" style="316" customWidth="1"/>
    <col min="12048" max="12288" width="9" style="316"/>
    <col min="12289" max="12289" width="9.125" style="316" customWidth="1"/>
    <col min="12290" max="12290" width="2.375" style="316" customWidth="1"/>
    <col min="12291" max="12291" width="18" style="316" customWidth="1"/>
    <col min="12292" max="12292" width="13.625" style="316" customWidth="1"/>
    <col min="12293" max="12293" width="13.5" style="316" customWidth="1"/>
    <col min="12294" max="12295" width="13.625" style="316" customWidth="1"/>
    <col min="12296" max="12297" width="13.5" style="316" customWidth="1"/>
    <col min="12298" max="12298" width="13.625" style="316" customWidth="1"/>
    <col min="12299" max="12299" width="13.5" style="316" customWidth="1"/>
    <col min="12300" max="12300" width="13" style="316" customWidth="1"/>
    <col min="12301" max="12302" width="9" style="316"/>
    <col min="12303" max="12303" width="9" style="316" customWidth="1"/>
    <col min="12304" max="12544" width="9" style="316"/>
    <col min="12545" max="12545" width="9.125" style="316" customWidth="1"/>
    <col min="12546" max="12546" width="2.375" style="316" customWidth="1"/>
    <col min="12547" max="12547" width="18" style="316" customWidth="1"/>
    <col min="12548" max="12548" width="13.625" style="316" customWidth="1"/>
    <col min="12549" max="12549" width="13.5" style="316" customWidth="1"/>
    <col min="12550" max="12551" width="13.625" style="316" customWidth="1"/>
    <col min="12552" max="12553" width="13.5" style="316" customWidth="1"/>
    <col min="12554" max="12554" width="13.625" style="316" customWidth="1"/>
    <col min="12555" max="12555" width="13.5" style="316" customWidth="1"/>
    <col min="12556" max="12556" width="13" style="316" customWidth="1"/>
    <col min="12557" max="12558" width="9" style="316"/>
    <col min="12559" max="12559" width="9" style="316" customWidth="1"/>
    <col min="12560" max="12800" width="9" style="316"/>
    <col min="12801" max="12801" width="9.125" style="316" customWidth="1"/>
    <col min="12802" max="12802" width="2.375" style="316" customWidth="1"/>
    <col min="12803" max="12803" width="18" style="316" customWidth="1"/>
    <col min="12804" max="12804" width="13.625" style="316" customWidth="1"/>
    <col min="12805" max="12805" width="13.5" style="316" customWidth="1"/>
    <col min="12806" max="12807" width="13.625" style="316" customWidth="1"/>
    <col min="12808" max="12809" width="13.5" style="316" customWidth="1"/>
    <col min="12810" max="12810" width="13.625" style="316" customWidth="1"/>
    <col min="12811" max="12811" width="13.5" style="316" customWidth="1"/>
    <col min="12812" max="12812" width="13" style="316" customWidth="1"/>
    <col min="12813" max="12814" width="9" style="316"/>
    <col min="12815" max="12815" width="9" style="316" customWidth="1"/>
    <col min="12816" max="13056" width="9" style="316"/>
    <col min="13057" max="13057" width="9.125" style="316" customWidth="1"/>
    <col min="13058" max="13058" width="2.375" style="316" customWidth="1"/>
    <col min="13059" max="13059" width="18" style="316" customWidth="1"/>
    <col min="13060" max="13060" width="13.625" style="316" customWidth="1"/>
    <col min="13061" max="13061" width="13.5" style="316" customWidth="1"/>
    <col min="13062" max="13063" width="13.625" style="316" customWidth="1"/>
    <col min="13064" max="13065" width="13.5" style="316" customWidth="1"/>
    <col min="13066" max="13066" width="13.625" style="316" customWidth="1"/>
    <col min="13067" max="13067" width="13.5" style="316" customWidth="1"/>
    <col min="13068" max="13068" width="13" style="316" customWidth="1"/>
    <col min="13069" max="13070" width="9" style="316"/>
    <col min="13071" max="13071" width="9" style="316" customWidth="1"/>
    <col min="13072" max="13312" width="9" style="316"/>
    <col min="13313" max="13313" width="9.125" style="316" customWidth="1"/>
    <col min="13314" max="13314" width="2.375" style="316" customWidth="1"/>
    <col min="13315" max="13315" width="18" style="316" customWidth="1"/>
    <col min="13316" max="13316" width="13.625" style="316" customWidth="1"/>
    <col min="13317" max="13317" width="13.5" style="316" customWidth="1"/>
    <col min="13318" max="13319" width="13.625" style="316" customWidth="1"/>
    <col min="13320" max="13321" width="13.5" style="316" customWidth="1"/>
    <col min="13322" max="13322" width="13.625" style="316" customWidth="1"/>
    <col min="13323" max="13323" width="13.5" style="316" customWidth="1"/>
    <col min="13324" max="13324" width="13" style="316" customWidth="1"/>
    <col min="13325" max="13326" width="9" style="316"/>
    <col min="13327" max="13327" width="9" style="316" customWidth="1"/>
    <col min="13328" max="13568" width="9" style="316"/>
    <col min="13569" max="13569" width="9.125" style="316" customWidth="1"/>
    <col min="13570" max="13570" width="2.375" style="316" customWidth="1"/>
    <col min="13571" max="13571" width="18" style="316" customWidth="1"/>
    <col min="13572" max="13572" width="13.625" style="316" customWidth="1"/>
    <col min="13573" max="13573" width="13.5" style="316" customWidth="1"/>
    <col min="13574" max="13575" width="13.625" style="316" customWidth="1"/>
    <col min="13576" max="13577" width="13.5" style="316" customWidth="1"/>
    <col min="13578" max="13578" width="13.625" style="316" customWidth="1"/>
    <col min="13579" max="13579" width="13.5" style="316" customWidth="1"/>
    <col min="13580" max="13580" width="13" style="316" customWidth="1"/>
    <col min="13581" max="13582" width="9" style="316"/>
    <col min="13583" max="13583" width="9" style="316" customWidth="1"/>
    <col min="13584" max="13824" width="9" style="316"/>
    <col min="13825" max="13825" width="9.125" style="316" customWidth="1"/>
    <col min="13826" max="13826" width="2.375" style="316" customWidth="1"/>
    <col min="13827" max="13827" width="18" style="316" customWidth="1"/>
    <col min="13828" max="13828" width="13.625" style="316" customWidth="1"/>
    <col min="13829" max="13829" width="13.5" style="316" customWidth="1"/>
    <col min="13830" max="13831" width="13.625" style="316" customWidth="1"/>
    <col min="13832" max="13833" width="13.5" style="316" customWidth="1"/>
    <col min="13834" max="13834" width="13.625" style="316" customWidth="1"/>
    <col min="13835" max="13835" width="13.5" style="316" customWidth="1"/>
    <col min="13836" max="13836" width="13" style="316" customWidth="1"/>
    <col min="13837" max="13838" width="9" style="316"/>
    <col min="13839" max="13839" width="9" style="316" customWidth="1"/>
    <col min="13840" max="14080" width="9" style="316"/>
    <col min="14081" max="14081" width="9.125" style="316" customWidth="1"/>
    <col min="14082" max="14082" width="2.375" style="316" customWidth="1"/>
    <col min="14083" max="14083" width="18" style="316" customWidth="1"/>
    <col min="14084" max="14084" width="13.625" style="316" customWidth="1"/>
    <col min="14085" max="14085" width="13.5" style="316" customWidth="1"/>
    <col min="14086" max="14087" width="13.625" style="316" customWidth="1"/>
    <col min="14088" max="14089" width="13.5" style="316" customWidth="1"/>
    <col min="14090" max="14090" width="13.625" style="316" customWidth="1"/>
    <col min="14091" max="14091" width="13.5" style="316" customWidth="1"/>
    <col min="14092" max="14092" width="13" style="316" customWidth="1"/>
    <col min="14093" max="14094" width="9" style="316"/>
    <col min="14095" max="14095" width="9" style="316" customWidth="1"/>
    <col min="14096" max="14336" width="9" style="316"/>
    <col min="14337" max="14337" width="9.125" style="316" customWidth="1"/>
    <col min="14338" max="14338" width="2.375" style="316" customWidth="1"/>
    <col min="14339" max="14339" width="18" style="316" customWidth="1"/>
    <col min="14340" max="14340" width="13.625" style="316" customWidth="1"/>
    <col min="14341" max="14341" width="13.5" style="316" customWidth="1"/>
    <col min="14342" max="14343" width="13.625" style="316" customWidth="1"/>
    <col min="14344" max="14345" width="13.5" style="316" customWidth="1"/>
    <col min="14346" max="14346" width="13.625" style="316" customWidth="1"/>
    <col min="14347" max="14347" width="13.5" style="316" customWidth="1"/>
    <col min="14348" max="14348" width="13" style="316" customWidth="1"/>
    <col min="14349" max="14350" width="9" style="316"/>
    <col min="14351" max="14351" width="9" style="316" customWidth="1"/>
    <col min="14352" max="14592" width="9" style="316"/>
    <col min="14593" max="14593" width="9.125" style="316" customWidth="1"/>
    <col min="14594" max="14594" width="2.375" style="316" customWidth="1"/>
    <col min="14595" max="14595" width="18" style="316" customWidth="1"/>
    <col min="14596" max="14596" width="13.625" style="316" customWidth="1"/>
    <col min="14597" max="14597" width="13.5" style="316" customWidth="1"/>
    <col min="14598" max="14599" width="13.625" style="316" customWidth="1"/>
    <col min="14600" max="14601" width="13.5" style="316" customWidth="1"/>
    <col min="14602" max="14602" width="13.625" style="316" customWidth="1"/>
    <col min="14603" max="14603" width="13.5" style="316" customWidth="1"/>
    <col min="14604" max="14604" width="13" style="316" customWidth="1"/>
    <col min="14605" max="14606" width="9" style="316"/>
    <col min="14607" max="14607" width="9" style="316" customWidth="1"/>
    <col min="14608" max="14848" width="9" style="316"/>
    <col min="14849" max="14849" width="9.125" style="316" customWidth="1"/>
    <col min="14850" max="14850" width="2.375" style="316" customWidth="1"/>
    <col min="14851" max="14851" width="18" style="316" customWidth="1"/>
    <col min="14852" max="14852" width="13.625" style="316" customWidth="1"/>
    <col min="14853" max="14853" width="13.5" style="316" customWidth="1"/>
    <col min="14854" max="14855" width="13.625" style="316" customWidth="1"/>
    <col min="14856" max="14857" width="13.5" style="316" customWidth="1"/>
    <col min="14858" max="14858" width="13.625" style="316" customWidth="1"/>
    <col min="14859" max="14859" width="13.5" style="316" customWidth="1"/>
    <col min="14860" max="14860" width="13" style="316" customWidth="1"/>
    <col min="14861" max="14862" width="9" style="316"/>
    <col min="14863" max="14863" width="9" style="316" customWidth="1"/>
    <col min="14864" max="15104" width="9" style="316"/>
    <col min="15105" max="15105" width="9.125" style="316" customWidth="1"/>
    <col min="15106" max="15106" width="2.375" style="316" customWidth="1"/>
    <col min="15107" max="15107" width="18" style="316" customWidth="1"/>
    <col min="15108" max="15108" width="13.625" style="316" customWidth="1"/>
    <col min="15109" max="15109" width="13.5" style="316" customWidth="1"/>
    <col min="15110" max="15111" width="13.625" style="316" customWidth="1"/>
    <col min="15112" max="15113" width="13.5" style="316" customWidth="1"/>
    <col min="15114" max="15114" width="13.625" style="316" customWidth="1"/>
    <col min="15115" max="15115" width="13.5" style="316" customWidth="1"/>
    <col min="15116" max="15116" width="13" style="316" customWidth="1"/>
    <col min="15117" max="15118" width="9" style="316"/>
    <col min="15119" max="15119" width="9" style="316" customWidth="1"/>
    <col min="15120" max="15360" width="9" style="316"/>
    <col min="15361" max="15361" width="9.125" style="316" customWidth="1"/>
    <col min="15362" max="15362" width="2.375" style="316" customWidth="1"/>
    <col min="15363" max="15363" width="18" style="316" customWidth="1"/>
    <col min="15364" max="15364" width="13.625" style="316" customWidth="1"/>
    <col min="15365" max="15365" width="13.5" style="316" customWidth="1"/>
    <col min="15366" max="15367" width="13.625" style="316" customWidth="1"/>
    <col min="15368" max="15369" width="13.5" style="316" customWidth="1"/>
    <col min="15370" max="15370" width="13.625" style="316" customWidth="1"/>
    <col min="15371" max="15371" width="13.5" style="316" customWidth="1"/>
    <col min="15372" max="15372" width="13" style="316" customWidth="1"/>
    <col min="15373" max="15374" width="9" style="316"/>
    <col min="15375" max="15375" width="9" style="316" customWidth="1"/>
    <col min="15376" max="15616" width="9" style="316"/>
    <col min="15617" max="15617" width="9.125" style="316" customWidth="1"/>
    <col min="15618" max="15618" width="2.375" style="316" customWidth="1"/>
    <col min="15619" max="15619" width="18" style="316" customWidth="1"/>
    <col min="15620" max="15620" width="13.625" style="316" customWidth="1"/>
    <col min="15621" max="15621" width="13.5" style="316" customWidth="1"/>
    <col min="15622" max="15623" width="13.625" style="316" customWidth="1"/>
    <col min="15624" max="15625" width="13.5" style="316" customWidth="1"/>
    <col min="15626" max="15626" width="13.625" style="316" customWidth="1"/>
    <col min="15627" max="15627" width="13.5" style="316" customWidth="1"/>
    <col min="15628" max="15628" width="13" style="316" customWidth="1"/>
    <col min="15629" max="15630" width="9" style="316"/>
    <col min="15631" max="15631" width="9" style="316" customWidth="1"/>
    <col min="15632" max="15872" width="9" style="316"/>
    <col min="15873" max="15873" width="9.125" style="316" customWidth="1"/>
    <col min="15874" max="15874" width="2.375" style="316" customWidth="1"/>
    <col min="15875" max="15875" width="18" style="316" customWidth="1"/>
    <col min="15876" max="15876" width="13.625" style="316" customWidth="1"/>
    <col min="15877" max="15877" width="13.5" style="316" customWidth="1"/>
    <col min="15878" max="15879" width="13.625" style="316" customWidth="1"/>
    <col min="15880" max="15881" width="13.5" style="316" customWidth="1"/>
    <col min="15882" max="15882" width="13.625" style="316" customWidth="1"/>
    <col min="15883" max="15883" width="13.5" style="316" customWidth="1"/>
    <col min="15884" max="15884" width="13" style="316" customWidth="1"/>
    <col min="15885" max="15886" width="9" style="316"/>
    <col min="15887" max="15887" width="9" style="316" customWidth="1"/>
    <col min="15888" max="16128" width="9" style="316"/>
    <col min="16129" max="16129" width="9.125" style="316" customWidth="1"/>
    <col min="16130" max="16130" width="2.375" style="316" customWidth="1"/>
    <col min="16131" max="16131" width="18" style="316" customWidth="1"/>
    <col min="16132" max="16132" width="13.625" style="316" customWidth="1"/>
    <col min="16133" max="16133" width="13.5" style="316" customWidth="1"/>
    <col min="16134" max="16135" width="13.625" style="316" customWidth="1"/>
    <col min="16136" max="16137" width="13.5" style="316" customWidth="1"/>
    <col min="16138" max="16138" width="13.625" style="316" customWidth="1"/>
    <col min="16139" max="16139" width="13.5" style="316" customWidth="1"/>
    <col min="16140" max="16140" width="13" style="316" customWidth="1"/>
    <col min="16141" max="16142" width="9" style="316"/>
    <col min="16143" max="16143" width="9" style="316" customWidth="1"/>
    <col min="16144" max="16384" width="9" style="316"/>
  </cols>
  <sheetData>
    <row r="1" spans="1:12" ht="13.5" customHeight="1">
      <c r="A1" s="1429" t="s">
        <v>512</v>
      </c>
      <c r="B1" s="1429"/>
      <c r="C1" s="1429"/>
      <c r="D1" s="1429"/>
      <c r="E1" s="1429"/>
      <c r="F1" s="1429"/>
      <c r="G1" s="1429"/>
      <c r="H1" s="1429"/>
      <c r="I1" s="1429"/>
      <c r="J1" s="1429"/>
      <c r="K1" s="1429"/>
      <c r="L1" s="1429"/>
    </row>
    <row r="2" spans="1:12" ht="19.5" thickBot="1">
      <c r="A2" s="1430" t="s">
        <v>513</v>
      </c>
      <c r="B2" s="1430"/>
      <c r="C2" s="1430"/>
      <c r="D2" s="1430"/>
      <c r="E2" s="1430"/>
      <c r="F2" s="1430"/>
      <c r="G2" s="1430"/>
      <c r="H2" s="1430"/>
      <c r="I2" s="1430"/>
      <c r="J2" s="1430"/>
      <c r="K2" s="1430"/>
      <c r="L2" s="1430"/>
    </row>
    <row r="3" spans="1:12" ht="30" customHeight="1" thickBot="1">
      <c r="A3" s="1431" t="s">
        <v>514</v>
      </c>
      <c r="B3" s="1432"/>
      <c r="C3" s="1433"/>
      <c r="D3" s="1434" t="s">
        <v>568</v>
      </c>
      <c r="E3" s="1435"/>
      <c r="F3" s="1435"/>
      <c r="G3" s="1435"/>
      <c r="H3" s="1435"/>
      <c r="I3" s="1435"/>
      <c r="J3" s="1435"/>
      <c r="K3" s="1435"/>
      <c r="L3" s="1436"/>
    </row>
    <row r="4" spans="1:12" ht="30" customHeight="1">
      <c r="A4" s="1437" t="s">
        <v>515</v>
      </c>
      <c r="B4" s="1438"/>
      <c r="C4" s="1439"/>
      <c r="D4" s="1411" t="s">
        <v>569</v>
      </c>
      <c r="E4" s="1412"/>
      <c r="F4" s="1412"/>
      <c r="G4" s="1412"/>
      <c r="H4" s="1412"/>
      <c r="I4" s="1412"/>
      <c r="J4" s="1412"/>
      <c r="K4" s="1412"/>
      <c r="L4" s="1413"/>
    </row>
    <row r="5" spans="1:12" ht="30" customHeight="1">
      <c r="A5" s="1408" t="s">
        <v>516</v>
      </c>
      <c r="B5" s="1409"/>
      <c r="C5" s="1410"/>
      <c r="D5" s="1411" t="s">
        <v>570</v>
      </c>
      <c r="E5" s="1412"/>
      <c r="F5" s="1412"/>
      <c r="G5" s="1412"/>
      <c r="H5" s="1412"/>
      <c r="I5" s="1412"/>
      <c r="J5" s="1412"/>
      <c r="K5" s="1412"/>
      <c r="L5" s="1413"/>
    </row>
    <row r="6" spans="1:12" ht="30" customHeight="1">
      <c r="A6" s="1414" t="s">
        <v>517</v>
      </c>
      <c r="B6" s="1415"/>
      <c r="C6" s="317" t="s">
        <v>518</v>
      </c>
      <c r="D6" s="1418" t="s">
        <v>571</v>
      </c>
      <c r="E6" s="1419"/>
      <c r="F6" s="1419"/>
      <c r="G6" s="1420"/>
      <c r="H6" s="1421" t="s">
        <v>519</v>
      </c>
      <c r="I6" s="1423" t="s">
        <v>572</v>
      </c>
      <c r="J6" s="1424"/>
      <c r="K6" s="1424"/>
      <c r="L6" s="1425"/>
    </row>
    <row r="7" spans="1:12" ht="30" customHeight="1" thickBot="1">
      <c r="A7" s="1416"/>
      <c r="B7" s="1417"/>
      <c r="C7" s="318" t="s">
        <v>520</v>
      </c>
      <c r="D7" s="1426" t="s">
        <v>571</v>
      </c>
      <c r="E7" s="1427"/>
      <c r="F7" s="1427"/>
      <c r="G7" s="1428"/>
      <c r="H7" s="1422"/>
      <c r="I7" s="1423"/>
      <c r="J7" s="1424"/>
      <c r="K7" s="1424"/>
      <c r="L7" s="1425"/>
    </row>
    <row r="8" spans="1:12" ht="30" customHeight="1" thickTop="1" thickBot="1">
      <c r="A8" s="1384" t="s">
        <v>521</v>
      </c>
      <c r="B8" s="319">
        <v>1</v>
      </c>
      <c r="C8" s="320" t="s">
        <v>522</v>
      </c>
      <c r="D8" s="1385" t="s">
        <v>573</v>
      </c>
      <c r="E8" s="1386"/>
      <c r="F8" s="1386"/>
      <c r="G8" s="1386"/>
      <c r="H8" s="1386"/>
      <c r="I8" s="1386"/>
      <c r="J8" s="1386"/>
      <c r="K8" s="1386"/>
      <c r="L8" s="1387"/>
    </row>
    <row r="9" spans="1:12" ht="30" customHeight="1">
      <c r="A9" s="1348"/>
      <c r="B9" s="1343">
        <v>2</v>
      </c>
      <c r="C9" s="1388" t="s">
        <v>523</v>
      </c>
      <c r="D9" s="1389" t="s">
        <v>524</v>
      </c>
      <c r="E9" s="1390"/>
      <c r="F9" s="1393" t="s">
        <v>525</v>
      </c>
      <c r="G9" s="1395" t="s">
        <v>526</v>
      </c>
      <c r="H9" s="1396"/>
      <c r="I9" s="1396"/>
      <c r="J9" s="1396"/>
      <c r="K9" s="1397"/>
      <c r="L9" s="1398" t="s">
        <v>527</v>
      </c>
    </row>
    <row r="10" spans="1:12" ht="30" customHeight="1">
      <c r="A10" s="1348"/>
      <c r="B10" s="1343"/>
      <c r="C10" s="1388"/>
      <c r="D10" s="1391"/>
      <c r="E10" s="1392"/>
      <c r="F10" s="1394"/>
      <c r="G10" s="321" t="s">
        <v>528</v>
      </c>
      <c r="H10" s="322" t="s">
        <v>529</v>
      </c>
      <c r="I10" s="323" t="s">
        <v>530</v>
      </c>
      <c r="J10" s="324" t="s">
        <v>531</v>
      </c>
      <c r="K10" s="325" t="s">
        <v>532</v>
      </c>
      <c r="L10" s="1399"/>
    </row>
    <row r="11" spans="1:12" ht="27.95" customHeight="1">
      <c r="A11" s="1348"/>
      <c r="B11" s="1343"/>
      <c r="C11" s="1388"/>
      <c r="D11" s="1400" t="s">
        <v>574</v>
      </c>
      <c r="E11" s="1401"/>
      <c r="F11" s="326">
        <v>5</v>
      </c>
      <c r="G11" s="327">
        <v>5</v>
      </c>
      <c r="H11" s="328"/>
      <c r="I11" s="329"/>
      <c r="J11" s="330"/>
      <c r="K11" s="331"/>
      <c r="L11" s="332" t="s">
        <v>575</v>
      </c>
    </row>
    <row r="12" spans="1:12" ht="27.95" customHeight="1">
      <c r="A12" s="1348"/>
      <c r="B12" s="1343"/>
      <c r="C12" s="1388"/>
      <c r="D12" s="1400" t="s">
        <v>576</v>
      </c>
      <c r="E12" s="1401"/>
      <c r="F12" s="326">
        <v>6</v>
      </c>
      <c r="G12" s="327"/>
      <c r="H12" s="328">
        <v>6</v>
      </c>
      <c r="I12" s="329"/>
      <c r="J12" s="330"/>
      <c r="K12" s="331"/>
      <c r="L12" s="332" t="s">
        <v>577</v>
      </c>
    </row>
    <row r="13" spans="1:12" ht="27.95" customHeight="1">
      <c r="A13" s="1348"/>
      <c r="B13" s="1343"/>
      <c r="C13" s="1388"/>
      <c r="D13" s="1400" t="s">
        <v>578</v>
      </c>
      <c r="E13" s="1401"/>
      <c r="F13" s="326">
        <v>4</v>
      </c>
      <c r="G13" s="327"/>
      <c r="H13" s="328"/>
      <c r="I13" s="329">
        <v>4</v>
      </c>
      <c r="J13" s="330"/>
      <c r="K13" s="331"/>
      <c r="L13" s="332" t="s">
        <v>577</v>
      </c>
    </row>
    <row r="14" spans="1:12" ht="27.95" customHeight="1">
      <c r="A14" s="1348"/>
      <c r="B14" s="1343"/>
      <c r="C14" s="1388"/>
      <c r="D14" s="1400" t="s">
        <v>579</v>
      </c>
      <c r="E14" s="1402"/>
      <c r="F14" s="333">
        <v>5</v>
      </c>
      <c r="G14" s="334"/>
      <c r="H14" s="335"/>
      <c r="I14" s="336"/>
      <c r="J14" s="337">
        <v>5</v>
      </c>
      <c r="K14" s="331"/>
      <c r="L14" s="332" t="s">
        <v>577</v>
      </c>
    </row>
    <row r="15" spans="1:12" ht="27.95" customHeight="1">
      <c r="A15" s="1348"/>
      <c r="B15" s="1343"/>
      <c r="C15" s="1388"/>
      <c r="D15" s="1400" t="s">
        <v>580</v>
      </c>
      <c r="E15" s="1402"/>
      <c r="F15" s="333">
        <v>4</v>
      </c>
      <c r="G15" s="334"/>
      <c r="H15" s="335"/>
      <c r="I15" s="336"/>
      <c r="J15" s="337">
        <v>1</v>
      </c>
      <c r="K15" s="338">
        <v>3</v>
      </c>
      <c r="L15" s="332" t="s">
        <v>577</v>
      </c>
    </row>
    <row r="16" spans="1:12" ht="30" customHeight="1" thickBot="1">
      <c r="A16" s="1348"/>
      <c r="B16" s="1343"/>
      <c r="C16" s="1388"/>
      <c r="D16" s="1403" t="s">
        <v>370</v>
      </c>
      <c r="E16" s="1404"/>
      <c r="F16" s="339">
        <v>24</v>
      </c>
      <c r="G16" s="340">
        <v>5</v>
      </c>
      <c r="H16" s="341">
        <v>5</v>
      </c>
      <c r="I16" s="342">
        <v>5</v>
      </c>
      <c r="J16" s="343">
        <v>5</v>
      </c>
      <c r="K16" s="344">
        <v>4</v>
      </c>
      <c r="L16" s="345"/>
    </row>
    <row r="17" spans="1:12" ht="30" customHeight="1">
      <c r="A17" s="1348"/>
      <c r="B17" s="1337">
        <v>3</v>
      </c>
      <c r="C17" s="1405" t="s">
        <v>533</v>
      </c>
      <c r="D17" s="346" t="s">
        <v>534</v>
      </c>
      <c r="E17" s="1367" t="s">
        <v>574</v>
      </c>
      <c r="F17" s="1368"/>
      <c r="G17" s="1368"/>
      <c r="H17" s="1368"/>
      <c r="I17" s="1368"/>
      <c r="J17" s="1368"/>
      <c r="K17" s="1368"/>
      <c r="L17" s="1369"/>
    </row>
    <row r="18" spans="1:12" ht="30" customHeight="1">
      <c r="A18" s="1348"/>
      <c r="B18" s="1380"/>
      <c r="C18" s="1406"/>
      <c r="D18" s="346" t="s">
        <v>535</v>
      </c>
      <c r="E18" s="1323" t="s">
        <v>576</v>
      </c>
      <c r="F18" s="1324"/>
      <c r="G18" s="1324"/>
      <c r="H18" s="1324"/>
      <c r="I18" s="1324"/>
      <c r="J18" s="1324"/>
      <c r="K18" s="1324"/>
      <c r="L18" s="1325"/>
    </row>
    <row r="19" spans="1:12" ht="30" customHeight="1">
      <c r="A19" s="1348"/>
      <c r="B19" s="1380"/>
      <c r="C19" s="1406"/>
      <c r="D19" s="346" t="s">
        <v>536</v>
      </c>
      <c r="E19" s="1323" t="s">
        <v>578</v>
      </c>
      <c r="F19" s="1324"/>
      <c r="G19" s="1324"/>
      <c r="H19" s="1324"/>
      <c r="I19" s="1324"/>
      <c r="J19" s="1324"/>
      <c r="K19" s="1324"/>
      <c r="L19" s="1325"/>
    </row>
    <row r="20" spans="1:12" ht="30" customHeight="1">
      <c r="A20" s="1348"/>
      <c r="B20" s="1380"/>
      <c r="C20" s="1406"/>
      <c r="D20" s="346" t="s">
        <v>537</v>
      </c>
      <c r="E20" s="1323" t="s">
        <v>579</v>
      </c>
      <c r="F20" s="1324"/>
      <c r="G20" s="1324"/>
      <c r="H20" s="1324"/>
      <c r="I20" s="1324"/>
      <c r="J20" s="1324"/>
      <c r="K20" s="1324"/>
      <c r="L20" s="1325"/>
    </row>
    <row r="21" spans="1:12" ht="30" customHeight="1">
      <c r="A21" s="1348"/>
      <c r="B21" s="1338"/>
      <c r="C21" s="1407"/>
      <c r="D21" s="346" t="s">
        <v>538</v>
      </c>
      <c r="E21" s="1323" t="s">
        <v>580</v>
      </c>
      <c r="F21" s="1324"/>
      <c r="G21" s="1324"/>
      <c r="H21" s="1324"/>
      <c r="I21" s="1324"/>
      <c r="J21" s="1324"/>
      <c r="K21" s="1324"/>
      <c r="L21" s="1325"/>
    </row>
    <row r="22" spans="1:12" ht="30" customHeight="1">
      <c r="A22" s="1348"/>
      <c r="B22" s="1337">
        <v>4</v>
      </c>
      <c r="C22" s="1381" t="s">
        <v>539</v>
      </c>
      <c r="D22" s="346" t="s">
        <v>534</v>
      </c>
      <c r="E22" s="1323" t="s">
        <v>581</v>
      </c>
      <c r="F22" s="1324"/>
      <c r="G22" s="1324"/>
      <c r="H22" s="1324"/>
      <c r="I22" s="1324"/>
      <c r="J22" s="1324"/>
      <c r="K22" s="1324"/>
      <c r="L22" s="1325"/>
    </row>
    <row r="23" spans="1:12" ht="30" customHeight="1">
      <c r="A23" s="1348"/>
      <c r="B23" s="1380"/>
      <c r="C23" s="1382"/>
      <c r="D23" s="346" t="s">
        <v>535</v>
      </c>
      <c r="E23" s="1323" t="s">
        <v>581</v>
      </c>
      <c r="F23" s="1324"/>
      <c r="G23" s="1324"/>
      <c r="H23" s="1324"/>
      <c r="I23" s="1324"/>
      <c r="J23" s="1324"/>
      <c r="K23" s="1324"/>
      <c r="L23" s="1325"/>
    </row>
    <row r="24" spans="1:12" ht="30" customHeight="1">
      <c r="A24" s="1348"/>
      <c r="B24" s="1380"/>
      <c r="C24" s="1382"/>
      <c r="D24" s="346" t="s">
        <v>536</v>
      </c>
      <c r="E24" s="1323" t="s">
        <v>581</v>
      </c>
      <c r="F24" s="1324"/>
      <c r="G24" s="1324"/>
      <c r="H24" s="1324"/>
      <c r="I24" s="1324"/>
      <c r="J24" s="1324"/>
      <c r="K24" s="1324"/>
      <c r="L24" s="1325"/>
    </row>
    <row r="25" spans="1:12" ht="30" customHeight="1">
      <c r="A25" s="1348"/>
      <c r="B25" s="1380"/>
      <c r="C25" s="1382"/>
      <c r="D25" s="346" t="s">
        <v>537</v>
      </c>
      <c r="E25" s="1323" t="s">
        <v>582</v>
      </c>
      <c r="F25" s="1324"/>
      <c r="G25" s="1324"/>
      <c r="H25" s="1324"/>
      <c r="I25" s="1324"/>
      <c r="J25" s="1324"/>
      <c r="K25" s="1324"/>
      <c r="L25" s="1325"/>
    </row>
    <row r="26" spans="1:12" ht="30" customHeight="1">
      <c r="A26" s="1348"/>
      <c r="B26" s="1338"/>
      <c r="C26" s="1383"/>
      <c r="D26" s="346" t="s">
        <v>538</v>
      </c>
      <c r="E26" s="1323" t="s">
        <v>581</v>
      </c>
      <c r="F26" s="1324"/>
      <c r="G26" s="1324"/>
      <c r="H26" s="1324"/>
      <c r="I26" s="1324"/>
      <c r="J26" s="1324"/>
      <c r="K26" s="1324"/>
      <c r="L26" s="1325"/>
    </row>
    <row r="27" spans="1:12" ht="30" customHeight="1">
      <c r="A27" s="1348"/>
      <c r="B27" s="1337">
        <v>5</v>
      </c>
      <c r="C27" s="1381" t="s">
        <v>540</v>
      </c>
      <c r="D27" s="346" t="s">
        <v>534</v>
      </c>
      <c r="E27" s="1323" t="s">
        <v>581</v>
      </c>
      <c r="F27" s="1324"/>
      <c r="G27" s="1324"/>
      <c r="H27" s="1324"/>
      <c r="I27" s="1324"/>
      <c r="J27" s="1324"/>
      <c r="K27" s="1324"/>
      <c r="L27" s="1325"/>
    </row>
    <row r="28" spans="1:12" ht="30" customHeight="1">
      <c r="A28" s="1348"/>
      <c r="B28" s="1380"/>
      <c r="C28" s="1382"/>
      <c r="D28" s="346" t="s">
        <v>535</v>
      </c>
      <c r="E28" s="1323" t="s">
        <v>581</v>
      </c>
      <c r="F28" s="1324"/>
      <c r="G28" s="1324"/>
      <c r="H28" s="1324"/>
      <c r="I28" s="1324"/>
      <c r="J28" s="1324"/>
      <c r="K28" s="1324"/>
      <c r="L28" s="1325"/>
    </row>
    <row r="29" spans="1:12" ht="30" customHeight="1">
      <c r="A29" s="1348"/>
      <c r="B29" s="1380"/>
      <c r="C29" s="1382"/>
      <c r="D29" s="346" t="s">
        <v>536</v>
      </c>
      <c r="E29" s="1323" t="s">
        <v>581</v>
      </c>
      <c r="F29" s="1324"/>
      <c r="G29" s="1324"/>
      <c r="H29" s="1324"/>
      <c r="I29" s="1324"/>
      <c r="J29" s="1324"/>
      <c r="K29" s="1324"/>
      <c r="L29" s="1325"/>
    </row>
    <row r="30" spans="1:12" ht="30" customHeight="1">
      <c r="A30" s="1348"/>
      <c r="B30" s="1380"/>
      <c r="C30" s="1382"/>
      <c r="D30" s="346" t="s">
        <v>537</v>
      </c>
      <c r="E30" s="1323" t="s">
        <v>583</v>
      </c>
      <c r="F30" s="1324"/>
      <c r="G30" s="1324"/>
      <c r="H30" s="1324"/>
      <c r="I30" s="1324"/>
      <c r="J30" s="1324"/>
      <c r="K30" s="1324"/>
      <c r="L30" s="1325"/>
    </row>
    <row r="31" spans="1:12" ht="30" customHeight="1">
      <c r="A31" s="1348"/>
      <c r="B31" s="1338"/>
      <c r="C31" s="1383"/>
      <c r="D31" s="346" t="s">
        <v>538</v>
      </c>
      <c r="E31" s="1323" t="s">
        <v>581</v>
      </c>
      <c r="F31" s="1324"/>
      <c r="G31" s="1324"/>
      <c r="H31" s="1324"/>
      <c r="I31" s="1324"/>
      <c r="J31" s="1324"/>
      <c r="K31" s="1324"/>
      <c r="L31" s="1325"/>
    </row>
    <row r="32" spans="1:12" ht="19.5" customHeight="1">
      <c r="A32" s="1348"/>
      <c r="B32" s="1343">
        <v>6</v>
      </c>
      <c r="C32" s="1370" t="s">
        <v>541</v>
      </c>
      <c r="D32" s="1331" t="s">
        <v>584</v>
      </c>
      <c r="E32" s="1332"/>
      <c r="F32" s="1332"/>
      <c r="G32" s="1332"/>
      <c r="H32" s="1332"/>
      <c r="I32" s="1332"/>
      <c r="J32" s="1332"/>
      <c r="K32" s="1332"/>
      <c r="L32" s="1333"/>
    </row>
    <row r="33" spans="1:12" ht="19.5" customHeight="1">
      <c r="A33" s="1348"/>
      <c r="B33" s="1343"/>
      <c r="C33" s="1370"/>
      <c r="D33" s="1371"/>
      <c r="E33" s="1372"/>
      <c r="F33" s="1372"/>
      <c r="G33" s="1372"/>
      <c r="H33" s="1372"/>
      <c r="I33" s="1372"/>
      <c r="J33" s="1372"/>
      <c r="K33" s="1372"/>
      <c r="L33" s="1373"/>
    </row>
    <row r="34" spans="1:12" ht="19.5" customHeight="1">
      <c r="A34" s="1348"/>
      <c r="B34" s="1374">
        <v>7</v>
      </c>
      <c r="C34" s="1375" t="s">
        <v>542</v>
      </c>
      <c r="D34" s="1377"/>
      <c r="E34" s="1378"/>
      <c r="F34" s="1378"/>
      <c r="G34" s="1378"/>
      <c r="H34" s="1378"/>
      <c r="I34" s="1378"/>
      <c r="J34" s="1378"/>
      <c r="K34" s="1378"/>
      <c r="L34" s="1379"/>
    </row>
    <row r="35" spans="1:12" ht="19.5" customHeight="1" thickBot="1">
      <c r="A35" s="1349"/>
      <c r="B35" s="1374"/>
      <c r="C35" s="1376"/>
      <c r="D35" s="1377"/>
      <c r="E35" s="1378"/>
      <c r="F35" s="1378"/>
      <c r="G35" s="1378"/>
      <c r="H35" s="1378"/>
      <c r="I35" s="1378"/>
      <c r="J35" s="1378"/>
      <c r="K35" s="1378"/>
      <c r="L35" s="1379"/>
    </row>
    <row r="36" spans="1:12" ht="36" customHeight="1">
      <c r="A36" s="1357" t="s">
        <v>543</v>
      </c>
      <c r="B36" s="347">
        <v>1</v>
      </c>
      <c r="C36" s="348" t="s">
        <v>544</v>
      </c>
      <c r="D36" s="1360" t="s">
        <v>585</v>
      </c>
      <c r="E36" s="1360"/>
      <c r="F36" s="1360" t="s">
        <v>586</v>
      </c>
      <c r="G36" s="1360"/>
      <c r="H36" s="1360" t="s">
        <v>587</v>
      </c>
      <c r="I36" s="1360"/>
      <c r="J36" s="1361"/>
      <c r="K36" s="1361"/>
      <c r="L36" s="1362"/>
    </row>
    <row r="37" spans="1:12" ht="36" customHeight="1">
      <c r="A37" s="1358"/>
      <c r="B37" s="349">
        <v>2</v>
      </c>
      <c r="C37" s="350" t="s">
        <v>545</v>
      </c>
      <c r="D37" s="1323" t="s">
        <v>588</v>
      </c>
      <c r="E37" s="1339"/>
      <c r="F37" s="1323" t="s">
        <v>589</v>
      </c>
      <c r="G37" s="1339"/>
      <c r="H37" s="1342"/>
      <c r="I37" s="1343"/>
      <c r="J37" s="1342"/>
      <c r="K37" s="1343"/>
      <c r="L37" s="1363"/>
    </row>
    <row r="38" spans="1:12" ht="36" customHeight="1">
      <c r="A38" s="1358"/>
      <c r="B38" s="349">
        <v>3</v>
      </c>
      <c r="C38" s="351" t="s">
        <v>546</v>
      </c>
      <c r="D38" s="1342"/>
      <c r="E38" s="1343"/>
      <c r="F38" s="1342"/>
      <c r="G38" s="1343"/>
      <c r="H38" s="1323" t="s">
        <v>590</v>
      </c>
      <c r="I38" s="1339"/>
      <c r="J38" s="1342"/>
      <c r="K38" s="1343"/>
      <c r="L38" s="1364"/>
    </row>
    <row r="39" spans="1:12" ht="36" customHeight="1" thickBot="1">
      <c r="A39" s="1359"/>
      <c r="B39" s="352">
        <v>4</v>
      </c>
      <c r="C39" s="353" t="s">
        <v>542</v>
      </c>
      <c r="D39" s="1344"/>
      <c r="E39" s="1345"/>
      <c r="F39" s="1345"/>
      <c r="G39" s="1345"/>
      <c r="H39" s="1345"/>
      <c r="I39" s="1345"/>
      <c r="J39" s="1345"/>
      <c r="K39" s="1345"/>
      <c r="L39" s="1346"/>
    </row>
    <row r="40" spans="1:12" ht="36" customHeight="1">
      <c r="A40" s="1347" t="s">
        <v>547</v>
      </c>
      <c r="B40" s="1350">
        <v>1</v>
      </c>
      <c r="C40" s="1353" t="s">
        <v>548</v>
      </c>
      <c r="D40" s="354"/>
      <c r="E40" s="1355" t="s">
        <v>544</v>
      </c>
      <c r="F40" s="1356"/>
      <c r="G40" s="355" t="s">
        <v>549</v>
      </c>
      <c r="H40" s="1355" t="s">
        <v>544</v>
      </c>
      <c r="I40" s="1356"/>
      <c r="J40" s="356" t="s">
        <v>549</v>
      </c>
      <c r="K40" s="357" t="s">
        <v>551</v>
      </c>
      <c r="L40" s="1334"/>
    </row>
    <row r="41" spans="1:12" ht="30" customHeight="1">
      <c r="A41" s="1348"/>
      <c r="B41" s="1351"/>
      <c r="C41" s="1330"/>
      <c r="D41" s="1337" t="s">
        <v>552</v>
      </c>
      <c r="E41" s="1323" t="s">
        <v>576</v>
      </c>
      <c r="F41" s="1339"/>
      <c r="G41" s="358" t="s">
        <v>591</v>
      </c>
      <c r="H41" s="1323" t="s">
        <v>578</v>
      </c>
      <c r="I41" s="1339"/>
      <c r="J41" s="359" t="s">
        <v>592</v>
      </c>
      <c r="K41" s="1340" t="s">
        <v>593</v>
      </c>
      <c r="L41" s="1335"/>
    </row>
    <row r="42" spans="1:12" ht="30" customHeight="1">
      <c r="A42" s="1348"/>
      <c r="B42" s="1351"/>
      <c r="C42" s="1330"/>
      <c r="D42" s="1338"/>
      <c r="E42" s="1323" t="s">
        <v>579</v>
      </c>
      <c r="F42" s="1339"/>
      <c r="G42" s="358" t="s">
        <v>594</v>
      </c>
      <c r="H42" s="1342"/>
      <c r="I42" s="1343"/>
      <c r="J42" s="360"/>
      <c r="K42" s="1341"/>
      <c r="L42" s="1335"/>
    </row>
    <row r="43" spans="1:12" ht="30" customHeight="1">
      <c r="A43" s="1348"/>
      <c r="B43" s="1351"/>
      <c r="C43" s="1330"/>
      <c r="D43" s="1337" t="s">
        <v>553</v>
      </c>
      <c r="E43" s="1323" t="s">
        <v>580</v>
      </c>
      <c r="F43" s="1339"/>
      <c r="G43" s="358" t="s">
        <v>595</v>
      </c>
      <c r="H43" s="1342"/>
      <c r="I43" s="1343"/>
      <c r="J43" s="360"/>
      <c r="K43" s="1340" t="s">
        <v>596</v>
      </c>
      <c r="L43" s="1335"/>
    </row>
    <row r="44" spans="1:12" ht="30" customHeight="1">
      <c r="A44" s="1348"/>
      <c r="B44" s="1352"/>
      <c r="C44" s="1354"/>
      <c r="D44" s="1338"/>
      <c r="E44" s="1342"/>
      <c r="F44" s="1343"/>
      <c r="G44" s="346"/>
      <c r="H44" s="1342"/>
      <c r="I44" s="1343"/>
      <c r="J44" s="360"/>
      <c r="K44" s="1341"/>
      <c r="L44" s="1336"/>
    </row>
    <row r="45" spans="1:12" ht="30" customHeight="1">
      <c r="A45" s="1348"/>
      <c r="B45" s="1319">
        <v>2</v>
      </c>
      <c r="C45" s="1321" t="s">
        <v>554</v>
      </c>
      <c r="D45" s="361" t="s">
        <v>555</v>
      </c>
      <c r="E45" s="1323" t="s">
        <v>578</v>
      </c>
      <c r="F45" s="1324"/>
      <c r="G45" s="1324"/>
      <c r="H45" s="1324"/>
      <c r="I45" s="1324"/>
      <c r="J45" s="1324"/>
      <c r="K45" s="1324"/>
      <c r="L45" s="1325"/>
    </row>
    <row r="46" spans="1:12" ht="30" customHeight="1">
      <c r="A46" s="1348"/>
      <c r="B46" s="1351"/>
      <c r="C46" s="1330"/>
      <c r="D46" s="362" t="s">
        <v>556</v>
      </c>
      <c r="E46" s="1331" t="s">
        <v>580</v>
      </c>
      <c r="F46" s="1332"/>
      <c r="G46" s="1332"/>
      <c r="H46" s="1332"/>
      <c r="I46" s="1332"/>
      <c r="J46" s="1332"/>
      <c r="K46" s="1332"/>
      <c r="L46" s="1333"/>
    </row>
    <row r="47" spans="1:12" ht="30" customHeight="1">
      <c r="A47" s="1348"/>
      <c r="B47" s="1319">
        <v>3</v>
      </c>
      <c r="C47" s="1321" t="s">
        <v>557</v>
      </c>
      <c r="D47" s="346" t="s">
        <v>555</v>
      </c>
      <c r="E47" s="1323" t="s">
        <v>584</v>
      </c>
      <c r="F47" s="1324"/>
      <c r="G47" s="1324"/>
      <c r="H47" s="1324"/>
      <c r="I47" s="1324"/>
      <c r="J47" s="1324"/>
      <c r="K47" s="1324"/>
      <c r="L47" s="1325"/>
    </row>
    <row r="48" spans="1:12" ht="30" customHeight="1" thickBot="1">
      <c r="A48" s="1349"/>
      <c r="B48" s="1320"/>
      <c r="C48" s="1322"/>
      <c r="D48" s="363" t="s">
        <v>556</v>
      </c>
      <c r="E48" s="1326" t="s">
        <v>595</v>
      </c>
      <c r="F48" s="1327"/>
      <c r="G48" s="1327"/>
      <c r="H48" s="1327"/>
      <c r="I48" s="1327"/>
      <c r="J48" s="1327"/>
      <c r="K48" s="1327"/>
      <c r="L48" s="1328"/>
    </row>
    <row r="49" spans="1:12" ht="21" customHeight="1">
      <c r="A49" s="1329" t="s">
        <v>558</v>
      </c>
      <c r="B49" s="1329"/>
      <c r="C49" s="1329"/>
      <c r="D49" s="1329"/>
      <c r="E49" s="1329"/>
      <c r="F49" s="1329"/>
      <c r="G49" s="1329"/>
      <c r="H49" s="1329"/>
      <c r="I49" s="1329"/>
      <c r="J49" s="1329"/>
      <c r="K49" s="1329"/>
      <c r="L49" s="1329"/>
    </row>
    <row r="50" spans="1:12" ht="25.5" customHeight="1">
      <c r="A50" s="1318" t="s">
        <v>559</v>
      </c>
      <c r="B50" s="1318"/>
      <c r="C50" s="1318"/>
      <c r="D50" s="1318"/>
      <c r="E50" s="1318"/>
      <c r="F50" s="1318"/>
      <c r="G50" s="1318"/>
      <c r="H50" s="1318"/>
      <c r="I50" s="1318"/>
      <c r="J50" s="1318"/>
      <c r="K50" s="1318"/>
      <c r="L50" s="1318"/>
    </row>
    <row r="51" spans="1:12" ht="39.75" customHeight="1">
      <c r="A51" s="1318" t="s">
        <v>560</v>
      </c>
      <c r="B51" s="1318"/>
      <c r="C51" s="1318"/>
      <c r="D51" s="1318"/>
      <c r="E51" s="1318"/>
      <c r="F51" s="1318"/>
      <c r="G51" s="1318"/>
      <c r="H51" s="1318"/>
      <c r="I51" s="1318"/>
      <c r="J51" s="1318"/>
      <c r="K51" s="1318"/>
      <c r="L51" s="1318"/>
    </row>
    <row r="52" spans="1:12" ht="35.25" customHeight="1">
      <c r="A52" s="1318" t="s">
        <v>561</v>
      </c>
      <c r="B52" s="1318"/>
      <c r="C52" s="1318"/>
      <c r="D52" s="1318"/>
      <c r="E52" s="1318"/>
      <c r="F52" s="1318"/>
      <c r="G52" s="1318"/>
      <c r="H52" s="1318"/>
      <c r="I52" s="1318"/>
      <c r="J52" s="1318"/>
      <c r="K52" s="1318"/>
      <c r="L52" s="1318"/>
    </row>
    <row r="53" spans="1:12" ht="24.75" customHeight="1">
      <c r="A53" s="1318" t="s">
        <v>562</v>
      </c>
      <c r="B53" s="1318"/>
      <c r="C53" s="1318"/>
      <c r="D53" s="1318"/>
      <c r="E53" s="1318"/>
      <c r="F53" s="1318"/>
      <c r="G53" s="1318"/>
      <c r="H53" s="1318"/>
      <c r="I53" s="1318"/>
      <c r="J53" s="1318"/>
      <c r="K53" s="1318"/>
      <c r="L53" s="1318"/>
    </row>
    <row r="54" spans="1:12" ht="21" customHeight="1">
      <c r="A54" s="1316" t="s">
        <v>563</v>
      </c>
      <c r="B54" s="1316"/>
      <c r="C54" s="1316"/>
      <c r="D54" s="1316"/>
      <c r="E54" s="1316"/>
      <c r="F54" s="1316"/>
      <c r="G54" s="1316"/>
      <c r="H54" s="1316"/>
      <c r="I54" s="1316"/>
      <c r="J54" s="1316"/>
      <c r="K54" s="1316"/>
      <c r="L54" s="1316"/>
    </row>
    <row r="55" spans="1:12" ht="13.5" customHeight="1">
      <c r="A55" s="1316" t="s">
        <v>564</v>
      </c>
      <c r="B55" s="1316"/>
      <c r="C55" s="1316"/>
      <c r="D55" s="1316"/>
      <c r="E55" s="1316"/>
      <c r="F55" s="1316"/>
      <c r="G55" s="1316"/>
      <c r="H55" s="1316"/>
      <c r="I55" s="1316"/>
      <c r="J55" s="1316"/>
      <c r="K55" s="1316"/>
      <c r="L55" s="1316"/>
    </row>
    <row r="56" spans="1:12">
      <c r="A56" s="1317" t="s">
        <v>565</v>
      </c>
      <c r="B56" s="1317"/>
      <c r="C56" s="1317"/>
      <c r="D56" s="1317"/>
      <c r="E56" s="1317"/>
      <c r="F56" s="1317"/>
      <c r="G56" s="1317"/>
      <c r="H56" s="1317"/>
      <c r="I56" s="1317"/>
      <c r="J56" s="1317"/>
      <c r="K56" s="1317"/>
      <c r="L56" s="1317"/>
    </row>
    <row r="57" spans="1:12">
      <c r="A57" s="1316" t="s">
        <v>566</v>
      </c>
      <c r="B57" s="1317"/>
      <c r="C57" s="1317"/>
      <c r="D57" s="1317"/>
      <c r="E57" s="1317"/>
      <c r="F57" s="1317"/>
      <c r="G57" s="1317"/>
      <c r="H57" s="1317"/>
      <c r="I57" s="1317"/>
      <c r="J57" s="1317"/>
      <c r="K57" s="1317"/>
      <c r="L57" s="1317"/>
    </row>
    <row r="58" spans="1:12">
      <c r="A58" s="364" t="s">
        <v>567</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2"/>
  <pageMargins left="0.7" right="0.7" top="0.75" bottom="0.75" header="0.3" footer="0.3"/>
  <pageSetup paperSize="9" scale="53" orientation="portrait" r:id="rId1"/>
  <rowBreaks count="1" manualBreakCount="1">
    <brk id="48" max="11"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E1333-FE0F-4F91-A903-760C6DA2E7CC}">
  <sheetPr>
    <tabColor rgb="FF92D050"/>
  </sheetPr>
  <dimension ref="A1:I21"/>
  <sheetViews>
    <sheetView showGridLines="0" view="pageBreakPreview" zoomScale="110" zoomScaleNormal="100" zoomScaleSheetLayoutView="110" workbookViewId="0"/>
  </sheetViews>
  <sheetFormatPr defaultColWidth="9" defaultRowHeight="18.75"/>
  <cols>
    <col min="1" max="1" width="1.25" style="407" customWidth="1"/>
    <col min="2" max="2" width="24.25" style="407" customWidth="1"/>
    <col min="3" max="3" width="4" style="407" customWidth="1"/>
    <col min="4" max="6" width="20.125" style="407" customWidth="1"/>
    <col min="7" max="7" width="3.125" style="407" customWidth="1"/>
    <col min="8" max="8" width="3.75" style="407" customWidth="1"/>
    <col min="9" max="9" width="2.5" style="407" customWidth="1"/>
    <col min="10" max="16384" width="9" style="407"/>
  </cols>
  <sheetData>
    <row r="1" spans="1:7" ht="27.75" customHeight="1">
      <c r="A1" s="406"/>
    </row>
    <row r="2" spans="1:7" ht="27.75" customHeight="1">
      <c r="A2" s="406"/>
      <c r="F2" s="1165" t="s">
        <v>340</v>
      </c>
      <c r="G2" s="1165"/>
    </row>
    <row r="3" spans="1:7" ht="20.25" customHeight="1">
      <c r="A3" s="406"/>
      <c r="F3" s="446"/>
      <c r="G3" s="446"/>
    </row>
    <row r="4" spans="1:7" ht="36" customHeight="1">
      <c r="A4" s="1453" t="s">
        <v>797</v>
      </c>
      <c r="B4" s="1453"/>
      <c r="C4" s="1453"/>
      <c r="D4" s="1453"/>
      <c r="E4" s="1453"/>
      <c r="F4" s="1453"/>
      <c r="G4" s="1453"/>
    </row>
    <row r="5" spans="1:7" ht="28.5" customHeight="1">
      <c r="A5" s="408"/>
      <c r="B5" s="408"/>
      <c r="C5" s="408"/>
      <c r="D5" s="408"/>
      <c r="E5" s="408"/>
      <c r="F5" s="408"/>
      <c r="G5" s="408"/>
    </row>
    <row r="6" spans="1:7" ht="43.5" customHeight="1">
      <c r="A6" s="408"/>
      <c r="B6" s="409" t="s">
        <v>617</v>
      </c>
      <c r="C6" s="1454"/>
      <c r="D6" s="1455"/>
      <c r="E6" s="1455"/>
      <c r="F6" s="1455"/>
      <c r="G6" s="1456"/>
    </row>
    <row r="7" spans="1:7" ht="43.5" customHeight="1">
      <c r="B7" s="410" t="s">
        <v>618</v>
      </c>
      <c r="C7" s="1457" t="s">
        <v>619</v>
      </c>
      <c r="D7" s="1457"/>
      <c r="E7" s="1457"/>
      <c r="F7" s="1457"/>
      <c r="G7" s="1458"/>
    </row>
    <row r="8" spans="1:7" ht="19.5" customHeight="1">
      <c r="B8" s="1459" t="s">
        <v>798</v>
      </c>
      <c r="C8" s="411"/>
      <c r="D8" s="412"/>
      <c r="E8" s="412"/>
      <c r="F8" s="412"/>
      <c r="G8" s="413"/>
    </row>
    <row r="9" spans="1:7" ht="33" customHeight="1">
      <c r="B9" s="1460"/>
      <c r="C9" s="414"/>
      <c r="D9" s="415" t="s">
        <v>799</v>
      </c>
      <c r="E9" s="415" t="s">
        <v>800</v>
      </c>
      <c r="F9" s="415" t="s">
        <v>801</v>
      </c>
      <c r="G9" s="416"/>
    </row>
    <row r="10" spans="1:7" ht="33" customHeight="1">
      <c r="B10" s="1460"/>
      <c r="C10" s="414"/>
      <c r="D10" s="536"/>
      <c r="E10" s="536"/>
      <c r="F10" s="415" t="s">
        <v>802</v>
      </c>
      <c r="G10" s="416"/>
    </row>
    <row r="11" spans="1:7" ht="33" customHeight="1">
      <c r="B11" s="1460"/>
      <c r="C11" s="414"/>
      <c r="D11" s="536"/>
      <c r="E11" s="536"/>
      <c r="F11" s="415" t="s">
        <v>802</v>
      </c>
      <c r="G11" s="416"/>
    </row>
    <row r="12" spans="1:7" ht="33" customHeight="1">
      <c r="B12" s="1460"/>
      <c r="C12" s="414"/>
      <c r="D12" s="536"/>
      <c r="E12" s="536"/>
      <c r="F12" s="415" t="s">
        <v>802</v>
      </c>
      <c r="G12" s="416"/>
    </row>
    <row r="13" spans="1:7" ht="33" customHeight="1">
      <c r="B13" s="1460"/>
      <c r="C13" s="414"/>
      <c r="D13" s="536"/>
      <c r="E13" s="536"/>
      <c r="F13" s="415" t="s">
        <v>802</v>
      </c>
      <c r="G13" s="416"/>
    </row>
    <row r="14" spans="1:7" ht="33" customHeight="1">
      <c r="B14" s="1460"/>
      <c r="C14" s="414"/>
      <c r="D14" s="536"/>
      <c r="E14" s="536"/>
      <c r="F14" s="415" t="s">
        <v>802</v>
      </c>
      <c r="G14" s="416"/>
    </row>
    <row r="15" spans="1:7" ht="19.5" customHeight="1">
      <c r="B15" s="1461"/>
      <c r="C15" s="417"/>
      <c r="D15" s="412"/>
      <c r="E15" s="412"/>
      <c r="F15" s="412"/>
      <c r="G15" s="418"/>
    </row>
    <row r="18" spans="2:9" ht="17.25" customHeight="1">
      <c r="B18" s="419" t="s">
        <v>630</v>
      </c>
      <c r="C18" s="420"/>
      <c r="D18" s="420"/>
      <c r="E18" s="420"/>
      <c r="F18" s="420"/>
      <c r="G18" s="420"/>
      <c r="H18" s="420"/>
      <c r="I18" s="420"/>
    </row>
    <row r="19" spans="2:9" ht="36" customHeight="1">
      <c r="B19" s="1451" t="s">
        <v>803</v>
      </c>
      <c r="C19" s="1462"/>
      <c r="D19" s="1462"/>
      <c r="E19" s="1462"/>
      <c r="F19" s="1462"/>
      <c r="G19" s="1462"/>
      <c r="H19" s="420"/>
      <c r="I19" s="420"/>
    </row>
    <row r="20" spans="2:9" ht="34.5" customHeight="1">
      <c r="B20" s="1451"/>
      <c r="C20" s="1452"/>
      <c r="D20" s="1452"/>
      <c r="E20" s="1452"/>
      <c r="F20" s="1452"/>
      <c r="G20" s="1452"/>
    </row>
    <row r="21" spans="2:9">
      <c r="B21" s="419"/>
    </row>
  </sheetData>
  <mergeCells count="7">
    <mergeCell ref="B20:G20"/>
    <mergeCell ref="F2:G2"/>
    <mergeCell ref="A4:G4"/>
    <mergeCell ref="C6:G6"/>
    <mergeCell ref="C7:G7"/>
    <mergeCell ref="B8:B15"/>
    <mergeCell ref="B19:G19"/>
  </mergeCells>
  <phoneticPr fontId="2"/>
  <pageMargins left="0.7" right="0.7" top="0.75" bottom="0.75" header="0.3" footer="0.3"/>
  <pageSetup paperSize="9" scale="8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EE280-174C-4EA5-9DA5-F894F9C4BC94}">
  <sheetPr>
    <tabColor rgb="FFFFC000"/>
  </sheetPr>
  <dimension ref="A2:AH355"/>
  <sheetViews>
    <sheetView view="pageBreakPreview" zoomScale="110" zoomScaleNormal="100" zoomScaleSheetLayoutView="110" workbookViewId="0"/>
  </sheetViews>
  <sheetFormatPr defaultRowHeight="13.5"/>
  <cols>
    <col min="1" max="1" width="1.875" style="367" customWidth="1"/>
    <col min="2" max="62" width="2.625" style="367" customWidth="1"/>
    <col min="63" max="257" width="9" style="367"/>
    <col min="258" max="318" width="2.625" style="367" customWidth="1"/>
    <col min="319" max="513" width="9" style="367"/>
    <col min="514" max="574" width="2.625" style="367" customWidth="1"/>
    <col min="575" max="769" width="9" style="367"/>
    <col min="770" max="830" width="2.625" style="367" customWidth="1"/>
    <col min="831" max="1025" width="9" style="367"/>
    <col min="1026" max="1086" width="2.625" style="367" customWidth="1"/>
    <col min="1087" max="1281" width="9" style="367"/>
    <col min="1282" max="1342" width="2.625" style="367" customWidth="1"/>
    <col min="1343" max="1537" width="9" style="367"/>
    <col min="1538" max="1598" width="2.625" style="367" customWidth="1"/>
    <col min="1599" max="1793" width="9" style="367"/>
    <col min="1794" max="1854" width="2.625" style="367" customWidth="1"/>
    <col min="1855" max="2049" width="9" style="367"/>
    <col min="2050" max="2110" width="2.625" style="367" customWidth="1"/>
    <col min="2111" max="2305" width="9" style="367"/>
    <col min="2306" max="2366" width="2.625" style="367" customWidth="1"/>
    <col min="2367" max="2561" width="9" style="367"/>
    <col min="2562" max="2622" width="2.625" style="367" customWidth="1"/>
    <col min="2623" max="2817" width="9" style="367"/>
    <col min="2818" max="2878" width="2.625" style="367" customWidth="1"/>
    <col min="2879" max="3073" width="9" style="367"/>
    <col min="3074" max="3134" width="2.625" style="367" customWidth="1"/>
    <col min="3135" max="3329" width="9" style="367"/>
    <col min="3330" max="3390" width="2.625" style="367" customWidth="1"/>
    <col min="3391" max="3585" width="9" style="367"/>
    <col min="3586" max="3646" width="2.625" style="367" customWidth="1"/>
    <col min="3647" max="3841" width="9" style="367"/>
    <col min="3842" max="3902" width="2.625" style="367" customWidth="1"/>
    <col min="3903" max="4097" width="9" style="367"/>
    <col min="4098" max="4158" width="2.625" style="367" customWidth="1"/>
    <col min="4159" max="4353" width="9" style="367"/>
    <col min="4354" max="4414" width="2.625" style="367" customWidth="1"/>
    <col min="4415" max="4609" width="9" style="367"/>
    <col min="4610" max="4670" width="2.625" style="367" customWidth="1"/>
    <col min="4671" max="4865" width="9" style="367"/>
    <col min="4866" max="4926" width="2.625" style="367" customWidth="1"/>
    <col min="4927" max="5121" width="9" style="367"/>
    <col min="5122" max="5182" width="2.625" style="367" customWidth="1"/>
    <col min="5183" max="5377" width="9" style="367"/>
    <col min="5378" max="5438" width="2.625" style="367" customWidth="1"/>
    <col min="5439" max="5633" width="9" style="367"/>
    <col min="5634" max="5694" width="2.625" style="367" customWidth="1"/>
    <col min="5695" max="5889" width="9" style="367"/>
    <col min="5890" max="5950" width="2.625" style="367" customWidth="1"/>
    <col min="5951" max="6145" width="9" style="367"/>
    <col min="6146" max="6206" width="2.625" style="367" customWidth="1"/>
    <col min="6207" max="6401" width="9" style="367"/>
    <col min="6402" max="6462" width="2.625" style="367" customWidth="1"/>
    <col min="6463" max="6657" width="9" style="367"/>
    <col min="6658" max="6718" width="2.625" style="367" customWidth="1"/>
    <col min="6719" max="6913" width="9" style="367"/>
    <col min="6914" max="6974" width="2.625" style="367" customWidth="1"/>
    <col min="6975" max="7169" width="9" style="367"/>
    <col min="7170" max="7230" width="2.625" style="367" customWidth="1"/>
    <col min="7231" max="7425" width="9" style="367"/>
    <col min="7426" max="7486" width="2.625" style="367" customWidth="1"/>
    <col min="7487" max="7681" width="9" style="367"/>
    <col min="7682" max="7742" width="2.625" style="367" customWidth="1"/>
    <col min="7743" max="7937" width="9" style="367"/>
    <col min="7938" max="7998" width="2.625" style="367" customWidth="1"/>
    <col min="7999" max="8193" width="9" style="367"/>
    <col min="8194" max="8254" width="2.625" style="367" customWidth="1"/>
    <col min="8255" max="8449" width="9" style="367"/>
    <col min="8450" max="8510" width="2.625" style="367" customWidth="1"/>
    <col min="8511" max="8705" width="9" style="367"/>
    <col min="8706" max="8766" width="2.625" style="367" customWidth="1"/>
    <col min="8767" max="8961" width="9" style="367"/>
    <col min="8962" max="9022" width="2.625" style="367" customWidth="1"/>
    <col min="9023" max="9217" width="9" style="367"/>
    <col min="9218" max="9278" width="2.625" style="367" customWidth="1"/>
    <col min="9279" max="9473" width="9" style="367"/>
    <col min="9474" max="9534" width="2.625" style="367" customWidth="1"/>
    <col min="9535" max="9729" width="9" style="367"/>
    <col min="9730" max="9790" width="2.625" style="367" customWidth="1"/>
    <col min="9791" max="9985" width="9" style="367"/>
    <col min="9986" max="10046" width="2.625" style="367" customWidth="1"/>
    <col min="10047" max="10241" width="9" style="367"/>
    <col min="10242" max="10302" width="2.625" style="367" customWidth="1"/>
    <col min="10303" max="10497" width="9" style="367"/>
    <col min="10498" max="10558" width="2.625" style="367" customWidth="1"/>
    <col min="10559" max="10753" width="9" style="367"/>
    <col min="10754" max="10814" width="2.625" style="367" customWidth="1"/>
    <col min="10815" max="11009" width="9" style="367"/>
    <col min="11010" max="11070" width="2.625" style="367" customWidth="1"/>
    <col min="11071" max="11265" width="9" style="367"/>
    <col min="11266" max="11326" width="2.625" style="367" customWidth="1"/>
    <col min="11327" max="11521" width="9" style="367"/>
    <col min="11522" max="11582" width="2.625" style="367" customWidth="1"/>
    <col min="11583" max="11777" width="9" style="367"/>
    <col min="11778" max="11838" width="2.625" style="367" customWidth="1"/>
    <col min="11839" max="12033" width="9" style="367"/>
    <col min="12034" max="12094" width="2.625" style="367" customWidth="1"/>
    <col min="12095" max="12289" width="9" style="367"/>
    <col min="12290" max="12350" width="2.625" style="367" customWidth="1"/>
    <col min="12351" max="12545" width="9" style="367"/>
    <col min="12546" max="12606" width="2.625" style="367" customWidth="1"/>
    <col min="12607" max="12801" width="9" style="367"/>
    <col min="12802" max="12862" width="2.625" style="367" customWidth="1"/>
    <col min="12863" max="13057" width="9" style="367"/>
    <col min="13058" max="13118" width="2.625" style="367" customWidth="1"/>
    <col min="13119" max="13313" width="9" style="367"/>
    <col min="13314" max="13374" width="2.625" style="367" customWidth="1"/>
    <col min="13375" max="13569" width="9" style="367"/>
    <col min="13570" max="13630" width="2.625" style="367" customWidth="1"/>
    <col min="13631" max="13825" width="9" style="367"/>
    <col min="13826" max="13886" width="2.625" style="367" customWidth="1"/>
    <col min="13887" max="14081" width="9" style="367"/>
    <col min="14082" max="14142" width="2.625" style="367" customWidth="1"/>
    <col min="14143" max="14337" width="9" style="367"/>
    <col min="14338" max="14398" width="2.625" style="367" customWidth="1"/>
    <col min="14399" max="14593" width="9" style="367"/>
    <col min="14594" max="14654" width="2.625" style="367" customWidth="1"/>
    <col min="14655" max="14849" width="9" style="367"/>
    <col min="14850" max="14910" width="2.625" style="367" customWidth="1"/>
    <col min="14911" max="15105" width="9" style="367"/>
    <col min="15106" max="15166" width="2.625" style="367" customWidth="1"/>
    <col min="15167" max="15361" width="9" style="367"/>
    <col min="15362" max="15422" width="2.625" style="367" customWidth="1"/>
    <col min="15423" max="15617" width="9" style="367"/>
    <col min="15618" max="15678" width="2.625" style="367" customWidth="1"/>
    <col min="15679" max="15873" width="9" style="367"/>
    <col min="15874" max="15934" width="2.625" style="367" customWidth="1"/>
    <col min="15935" max="16129" width="9" style="367"/>
    <col min="16130" max="16190" width="2.625" style="367" customWidth="1"/>
    <col min="16191" max="16384" width="9" style="367"/>
  </cols>
  <sheetData>
    <row r="2" spans="1:34">
      <c r="Z2" s="1517" t="s">
        <v>597</v>
      </c>
      <c r="AA2" s="1517"/>
      <c r="AB2" s="1517"/>
      <c r="AC2" s="1517"/>
      <c r="AD2" s="1517"/>
      <c r="AE2" s="1517"/>
      <c r="AF2" s="1517"/>
      <c r="AG2" s="1517"/>
      <c r="AH2" s="1517"/>
    </row>
    <row r="4" spans="1:34" s="369" customFormat="1" ht="21" customHeight="1">
      <c r="A4" s="368"/>
      <c r="B4" s="1518" t="s">
        <v>598</v>
      </c>
      <c r="C4" s="1518"/>
      <c r="D4" s="1518"/>
      <c r="E4" s="1518"/>
      <c r="F4" s="1518"/>
      <c r="G4" s="1518"/>
      <c r="H4" s="1518"/>
      <c r="I4" s="1518"/>
      <c r="J4" s="1518"/>
      <c r="K4" s="1518"/>
      <c r="L4" s="1518"/>
      <c r="M4" s="1518"/>
      <c r="N4" s="1518"/>
      <c r="O4" s="1518"/>
      <c r="P4" s="1518"/>
      <c r="Q4" s="1518"/>
      <c r="R4" s="1518"/>
      <c r="S4" s="1518"/>
      <c r="T4" s="1518"/>
      <c r="U4" s="1518"/>
      <c r="V4" s="1518"/>
      <c r="W4" s="1518"/>
      <c r="X4" s="1518"/>
      <c r="Y4" s="1518"/>
      <c r="Z4" s="1518"/>
      <c r="AA4" s="1518"/>
      <c r="AB4" s="1518"/>
      <c r="AC4" s="1518"/>
      <c r="AD4" s="1518"/>
      <c r="AE4" s="1518"/>
      <c r="AF4" s="1518"/>
      <c r="AG4" s="1518"/>
      <c r="AH4" s="368"/>
    </row>
    <row r="5" spans="1:34" s="369" customFormat="1" ht="21" customHeight="1">
      <c r="A5" s="368"/>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68"/>
    </row>
    <row r="6" spans="1:34" ht="21" customHeight="1" thickBo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row>
    <row r="7" spans="1:34" ht="21" customHeight="1">
      <c r="A7" s="371"/>
      <c r="B7" s="1519" t="s">
        <v>599</v>
      </c>
      <c r="C7" s="1520"/>
      <c r="D7" s="1520"/>
      <c r="E7" s="1520"/>
      <c r="F7" s="1520"/>
      <c r="G7" s="1520"/>
      <c r="H7" s="1520"/>
      <c r="I7" s="1520"/>
      <c r="J7" s="1520"/>
      <c r="K7" s="1520"/>
      <c r="L7" s="1520"/>
      <c r="M7" s="1520"/>
      <c r="N7" s="1521"/>
      <c r="O7" s="1521"/>
      <c r="P7" s="1521"/>
      <c r="Q7" s="1521"/>
      <c r="R7" s="1521"/>
      <c r="S7" s="1521"/>
      <c r="T7" s="1521"/>
      <c r="U7" s="1521"/>
      <c r="V7" s="1521"/>
      <c r="W7" s="1521"/>
      <c r="X7" s="1521"/>
      <c r="Y7" s="1521"/>
      <c r="Z7" s="1521"/>
      <c r="AA7" s="1521"/>
      <c r="AB7" s="1521"/>
      <c r="AC7" s="1521"/>
      <c r="AD7" s="1521"/>
      <c r="AE7" s="1521"/>
      <c r="AF7" s="1521"/>
      <c r="AG7" s="1522"/>
      <c r="AH7" s="371"/>
    </row>
    <row r="8" spans="1:34" ht="21" customHeight="1" thickBot="1">
      <c r="A8" s="371"/>
      <c r="B8" s="1523" t="s">
        <v>600</v>
      </c>
      <c r="C8" s="1524"/>
      <c r="D8" s="1524"/>
      <c r="E8" s="1524"/>
      <c r="F8" s="1524"/>
      <c r="G8" s="1524"/>
      <c r="H8" s="1524"/>
      <c r="I8" s="1524"/>
      <c r="J8" s="1524"/>
      <c r="K8" s="1524"/>
      <c r="L8" s="1524"/>
      <c r="M8" s="1524"/>
      <c r="N8" s="1525" t="s">
        <v>601</v>
      </c>
      <c r="O8" s="1525"/>
      <c r="P8" s="1525"/>
      <c r="Q8" s="1525"/>
      <c r="R8" s="1525"/>
      <c r="S8" s="1525"/>
      <c r="T8" s="1525"/>
      <c r="U8" s="1525"/>
      <c r="V8" s="1525"/>
      <c r="W8" s="1525"/>
      <c r="X8" s="1525"/>
      <c r="Y8" s="1525"/>
      <c r="Z8" s="1525"/>
      <c r="AA8" s="1525"/>
      <c r="AB8" s="1525"/>
      <c r="AC8" s="1525"/>
      <c r="AD8" s="1525"/>
      <c r="AE8" s="1525"/>
      <c r="AF8" s="1525"/>
      <c r="AG8" s="1526"/>
      <c r="AH8" s="371"/>
    </row>
    <row r="9" spans="1:34" ht="21" customHeight="1" thickTop="1">
      <c r="A9" s="371"/>
      <c r="B9" s="1501" t="s">
        <v>602</v>
      </c>
      <c r="C9" s="1502"/>
      <c r="D9" s="1502"/>
      <c r="E9" s="1502"/>
      <c r="F9" s="1502"/>
      <c r="G9" s="1502"/>
      <c r="H9" s="1502"/>
      <c r="I9" s="1502"/>
      <c r="J9" s="1502"/>
      <c r="K9" s="1502"/>
      <c r="L9" s="1502"/>
      <c r="M9" s="1502"/>
      <c r="N9" s="1502" t="s">
        <v>603</v>
      </c>
      <c r="O9" s="1502"/>
      <c r="P9" s="1502"/>
      <c r="Q9" s="1502"/>
      <c r="R9" s="1502"/>
      <c r="S9" s="1502"/>
      <c r="T9" s="1502"/>
      <c r="U9" s="1502"/>
      <c r="V9" s="1502"/>
      <c r="W9" s="1502"/>
      <c r="X9" s="1502"/>
      <c r="Y9" s="1502"/>
      <c r="Z9" s="1502"/>
      <c r="AA9" s="1502"/>
      <c r="AB9" s="1502"/>
      <c r="AC9" s="1502"/>
      <c r="AD9" s="1502"/>
      <c r="AE9" s="1502"/>
      <c r="AF9" s="1502"/>
      <c r="AG9" s="1503"/>
      <c r="AH9" s="371"/>
    </row>
    <row r="10" spans="1:34" ht="21" customHeight="1">
      <c r="A10" s="371"/>
      <c r="B10" s="1504" t="s">
        <v>432</v>
      </c>
      <c r="C10" s="1505"/>
      <c r="D10" s="1505"/>
      <c r="E10" s="1505"/>
      <c r="F10" s="1505"/>
      <c r="G10" s="1505" t="s">
        <v>434</v>
      </c>
      <c r="H10" s="1505"/>
      <c r="I10" s="1505"/>
      <c r="J10" s="1505"/>
      <c r="K10" s="1505"/>
      <c r="L10" s="1505"/>
      <c r="M10" s="1505"/>
      <c r="N10" s="1506" t="s">
        <v>604</v>
      </c>
      <c r="O10" s="1507"/>
      <c r="P10" s="1507"/>
      <c r="Q10" s="1507"/>
      <c r="R10" s="1508"/>
      <c r="S10" s="1506" t="s">
        <v>605</v>
      </c>
      <c r="T10" s="1507"/>
      <c r="U10" s="1507"/>
      <c r="V10" s="1507"/>
      <c r="W10" s="1508"/>
      <c r="X10" s="1515" t="s">
        <v>606</v>
      </c>
      <c r="Y10" s="1515"/>
      <c r="Z10" s="1515"/>
      <c r="AA10" s="1515"/>
      <c r="AB10" s="1515"/>
      <c r="AC10" s="1515" t="s">
        <v>607</v>
      </c>
      <c r="AD10" s="1515"/>
      <c r="AE10" s="1515"/>
      <c r="AF10" s="1515"/>
      <c r="AG10" s="1516"/>
      <c r="AH10" s="371"/>
    </row>
    <row r="11" spans="1:34" ht="21" customHeight="1">
      <c r="A11" s="371"/>
      <c r="B11" s="1504"/>
      <c r="C11" s="1505"/>
      <c r="D11" s="1505"/>
      <c r="E11" s="1505"/>
      <c r="F11" s="1505"/>
      <c r="G11" s="1505"/>
      <c r="H11" s="1505"/>
      <c r="I11" s="1505"/>
      <c r="J11" s="1505"/>
      <c r="K11" s="1505"/>
      <c r="L11" s="1505"/>
      <c r="M11" s="1505"/>
      <c r="N11" s="1509"/>
      <c r="O11" s="1510"/>
      <c r="P11" s="1510"/>
      <c r="Q11" s="1510"/>
      <c r="R11" s="1511"/>
      <c r="S11" s="1509"/>
      <c r="T11" s="1510"/>
      <c r="U11" s="1510"/>
      <c r="V11" s="1510"/>
      <c r="W11" s="1511"/>
      <c r="X11" s="1515"/>
      <c r="Y11" s="1515"/>
      <c r="Z11" s="1515"/>
      <c r="AA11" s="1515"/>
      <c r="AB11" s="1515"/>
      <c r="AC11" s="1515"/>
      <c r="AD11" s="1515"/>
      <c r="AE11" s="1515"/>
      <c r="AF11" s="1515"/>
      <c r="AG11" s="1516"/>
      <c r="AH11" s="371"/>
    </row>
    <row r="12" spans="1:34" ht="21" customHeight="1">
      <c r="A12" s="371"/>
      <c r="B12" s="1504"/>
      <c r="C12" s="1505"/>
      <c r="D12" s="1505"/>
      <c r="E12" s="1505"/>
      <c r="F12" s="1505"/>
      <c r="G12" s="1505"/>
      <c r="H12" s="1505"/>
      <c r="I12" s="1505"/>
      <c r="J12" s="1505"/>
      <c r="K12" s="1505"/>
      <c r="L12" s="1505"/>
      <c r="M12" s="1505"/>
      <c r="N12" s="1512"/>
      <c r="O12" s="1513"/>
      <c r="P12" s="1513"/>
      <c r="Q12" s="1513"/>
      <c r="R12" s="1514"/>
      <c r="S12" s="1512"/>
      <c r="T12" s="1513"/>
      <c r="U12" s="1513"/>
      <c r="V12" s="1513"/>
      <c r="W12" s="1514"/>
      <c r="X12" s="1515"/>
      <c r="Y12" s="1515"/>
      <c r="Z12" s="1515"/>
      <c r="AA12" s="1515"/>
      <c r="AB12" s="1515"/>
      <c r="AC12" s="1515"/>
      <c r="AD12" s="1515"/>
      <c r="AE12" s="1515"/>
      <c r="AF12" s="1515"/>
      <c r="AG12" s="1516"/>
      <c r="AH12" s="371"/>
    </row>
    <row r="13" spans="1:34" ht="21" customHeight="1">
      <c r="A13" s="371"/>
      <c r="B13" s="1493"/>
      <c r="C13" s="1494"/>
      <c r="D13" s="1494"/>
      <c r="E13" s="1494"/>
      <c r="F13" s="1494"/>
      <c r="G13" s="1494"/>
      <c r="H13" s="1494"/>
      <c r="I13" s="1494"/>
      <c r="J13" s="1494"/>
      <c r="K13" s="1494"/>
      <c r="L13" s="1494"/>
      <c r="M13" s="1494"/>
      <c r="N13" s="1494"/>
      <c r="O13" s="1494"/>
      <c r="P13" s="1494"/>
      <c r="Q13" s="1494"/>
      <c r="R13" s="1494"/>
      <c r="S13" s="1494"/>
      <c r="T13" s="1494"/>
      <c r="U13" s="1494"/>
      <c r="V13" s="1494"/>
      <c r="W13" s="1494"/>
      <c r="X13" s="1494"/>
      <c r="Y13" s="1494"/>
      <c r="Z13" s="1494"/>
      <c r="AA13" s="1494"/>
      <c r="AB13" s="1494"/>
      <c r="AC13" s="1494"/>
      <c r="AD13" s="1494"/>
      <c r="AE13" s="1494"/>
      <c r="AF13" s="1494"/>
      <c r="AG13" s="1495"/>
      <c r="AH13" s="371"/>
    </row>
    <row r="14" spans="1:34" ht="21" customHeight="1">
      <c r="A14" s="371"/>
      <c r="B14" s="1493"/>
      <c r="C14" s="1494"/>
      <c r="D14" s="1494"/>
      <c r="E14" s="1494"/>
      <c r="F14" s="1494"/>
      <c r="G14" s="1494"/>
      <c r="H14" s="1494"/>
      <c r="I14" s="1494"/>
      <c r="J14" s="1494"/>
      <c r="K14" s="1494"/>
      <c r="L14" s="1494"/>
      <c r="M14" s="1494"/>
      <c r="N14" s="1494"/>
      <c r="O14" s="1494"/>
      <c r="P14" s="1494"/>
      <c r="Q14" s="1494"/>
      <c r="R14" s="1494"/>
      <c r="S14" s="1494"/>
      <c r="T14" s="1494"/>
      <c r="U14" s="1494"/>
      <c r="V14" s="1494"/>
      <c r="W14" s="1494"/>
      <c r="X14" s="1494"/>
      <c r="Y14" s="1494"/>
      <c r="Z14" s="1494"/>
      <c r="AA14" s="1494"/>
      <c r="AB14" s="1494"/>
      <c r="AC14" s="1494"/>
      <c r="AD14" s="1494"/>
      <c r="AE14" s="1494"/>
      <c r="AF14" s="1494"/>
      <c r="AG14" s="1495"/>
      <c r="AH14" s="371"/>
    </row>
    <row r="15" spans="1:34" ht="21" customHeight="1">
      <c r="A15" s="371"/>
      <c r="B15" s="1493"/>
      <c r="C15" s="1494"/>
      <c r="D15" s="1494"/>
      <c r="E15" s="1494"/>
      <c r="F15" s="1494"/>
      <c r="G15" s="1494"/>
      <c r="H15" s="1494"/>
      <c r="I15" s="1494"/>
      <c r="J15" s="1494"/>
      <c r="K15" s="1494"/>
      <c r="L15" s="1494"/>
      <c r="M15" s="1494"/>
      <c r="N15" s="1494"/>
      <c r="O15" s="1494"/>
      <c r="P15" s="1494"/>
      <c r="Q15" s="1494"/>
      <c r="R15" s="1494"/>
      <c r="S15" s="1494"/>
      <c r="T15" s="1494"/>
      <c r="U15" s="1494"/>
      <c r="V15" s="1494"/>
      <c r="W15" s="1494"/>
      <c r="X15" s="1494"/>
      <c r="Y15" s="1494"/>
      <c r="Z15" s="1494"/>
      <c r="AA15" s="1494"/>
      <c r="AB15" s="1494"/>
      <c r="AC15" s="1494"/>
      <c r="AD15" s="1494"/>
      <c r="AE15" s="1494"/>
      <c r="AF15" s="1494"/>
      <c r="AG15" s="1495"/>
      <c r="AH15" s="371"/>
    </row>
    <row r="16" spans="1:34" ht="21" customHeight="1">
      <c r="A16" s="371"/>
      <c r="B16" s="1493"/>
      <c r="C16" s="1494"/>
      <c r="D16" s="1494"/>
      <c r="E16" s="1494"/>
      <c r="F16" s="1494"/>
      <c r="G16" s="1494"/>
      <c r="H16" s="1494"/>
      <c r="I16" s="1494"/>
      <c r="J16" s="1494"/>
      <c r="K16" s="1494"/>
      <c r="L16" s="1494"/>
      <c r="M16" s="1494"/>
      <c r="N16" s="1497"/>
      <c r="O16" s="1498"/>
      <c r="P16" s="1498"/>
      <c r="Q16" s="1498"/>
      <c r="R16" s="1499"/>
      <c r="S16" s="1497"/>
      <c r="T16" s="1498"/>
      <c r="U16" s="1498"/>
      <c r="V16" s="1498"/>
      <c r="W16" s="1499"/>
      <c r="X16" s="1497"/>
      <c r="Y16" s="1498"/>
      <c r="Z16" s="1498"/>
      <c r="AA16" s="1498"/>
      <c r="AB16" s="1499"/>
      <c r="AC16" s="1497"/>
      <c r="AD16" s="1498"/>
      <c r="AE16" s="1498"/>
      <c r="AF16" s="1498"/>
      <c r="AG16" s="1500"/>
      <c r="AH16" s="371"/>
    </row>
    <row r="17" spans="1:34" ht="21" customHeight="1">
      <c r="A17" s="371"/>
      <c r="B17" s="1493"/>
      <c r="C17" s="1494"/>
      <c r="D17" s="1494"/>
      <c r="E17" s="1494"/>
      <c r="F17" s="1494"/>
      <c r="G17" s="1494"/>
      <c r="H17" s="1494"/>
      <c r="I17" s="1494"/>
      <c r="J17" s="1494"/>
      <c r="K17" s="1494"/>
      <c r="L17" s="1494"/>
      <c r="M17" s="1494"/>
      <c r="N17" s="1497"/>
      <c r="O17" s="1498"/>
      <c r="P17" s="1498"/>
      <c r="Q17" s="1498"/>
      <c r="R17" s="1499"/>
      <c r="S17" s="1497"/>
      <c r="T17" s="1498"/>
      <c r="U17" s="1498"/>
      <c r="V17" s="1498"/>
      <c r="W17" s="1499"/>
      <c r="X17" s="1497"/>
      <c r="Y17" s="1498"/>
      <c r="Z17" s="1498"/>
      <c r="AA17" s="1498"/>
      <c r="AB17" s="1499"/>
      <c r="AC17" s="1497"/>
      <c r="AD17" s="1498"/>
      <c r="AE17" s="1498"/>
      <c r="AF17" s="1498"/>
      <c r="AG17" s="1500"/>
      <c r="AH17" s="371"/>
    </row>
    <row r="18" spans="1:34" ht="21" customHeight="1">
      <c r="A18" s="371"/>
      <c r="B18" s="1493"/>
      <c r="C18" s="1494"/>
      <c r="D18" s="1494"/>
      <c r="E18" s="1494"/>
      <c r="F18" s="1494"/>
      <c r="G18" s="1494"/>
      <c r="H18" s="1494"/>
      <c r="I18" s="1494"/>
      <c r="J18" s="1494"/>
      <c r="K18" s="1494"/>
      <c r="L18" s="1494"/>
      <c r="M18" s="1494"/>
      <c r="N18" s="1497"/>
      <c r="O18" s="1498"/>
      <c r="P18" s="1498"/>
      <c r="Q18" s="1498"/>
      <c r="R18" s="1499"/>
      <c r="S18" s="1497"/>
      <c r="T18" s="1498"/>
      <c r="U18" s="1498"/>
      <c r="V18" s="1498"/>
      <c r="W18" s="1499"/>
      <c r="X18" s="1497"/>
      <c r="Y18" s="1498"/>
      <c r="Z18" s="1498"/>
      <c r="AA18" s="1498"/>
      <c r="AB18" s="1499"/>
      <c r="AC18" s="1497"/>
      <c r="AD18" s="1498"/>
      <c r="AE18" s="1498"/>
      <c r="AF18" s="1498"/>
      <c r="AG18" s="1500"/>
      <c r="AH18" s="371"/>
    </row>
    <row r="19" spans="1:34" ht="21" customHeight="1">
      <c r="A19" s="371"/>
      <c r="B19" s="1493"/>
      <c r="C19" s="1494"/>
      <c r="D19" s="1494"/>
      <c r="E19" s="1494"/>
      <c r="F19" s="1494"/>
      <c r="G19" s="1494"/>
      <c r="H19" s="1494"/>
      <c r="I19" s="1494"/>
      <c r="J19" s="1494"/>
      <c r="K19" s="1494"/>
      <c r="L19" s="1494"/>
      <c r="M19" s="1494"/>
      <c r="N19" s="1497"/>
      <c r="O19" s="1498"/>
      <c r="P19" s="1498"/>
      <c r="Q19" s="1498"/>
      <c r="R19" s="1499"/>
      <c r="S19" s="1497"/>
      <c r="T19" s="1498"/>
      <c r="U19" s="1498"/>
      <c r="V19" s="1498"/>
      <c r="W19" s="1499"/>
      <c r="X19" s="1497"/>
      <c r="Y19" s="1498"/>
      <c r="Z19" s="1498"/>
      <c r="AA19" s="1498"/>
      <c r="AB19" s="1499"/>
      <c r="AC19" s="1497"/>
      <c r="AD19" s="1498"/>
      <c r="AE19" s="1498"/>
      <c r="AF19" s="1498"/>
      <c r="AG19" s="1500"/>
      <c r="AH19" s="371"/>
    </row>
    <row r="20" spans="1:34" ht="21" customHeight="1">
      <c r="A20" s="371"/>
      <c r="B20" s="1493"/>
      <c r="C20" s="1494"/>
      <c r="D20" s="1494"/>
      <c r="E20" s="1494"/>
      <c r="F20" s="1494"/>
      <c r="G20" s="1494"/>
      <c r="H20" s="1494"/>
      <c r="I20" s="1494"/>
      <c r="J20" s="1494"/>
      <c r="K20" s="1494"/>
      <c r="L20" s="1494"/>
      <c r="M20" s="1494"/>
      <c r="N20" s="1497"/>
      <c r="O20" s="1498"/>
      <c r="P20" s="1498"/>
      <c r="Q20" s="1498"/>
      <c r="R20" s="1499"/>
      <c r="S20" s="1497"/>
      <c r="T20" s="1498"/>
      <c r="U20" s="1498"/>
      <c r="V20" s="1498"/>
      <c r="W20" s="1499"/>
      <c r="X20" s="1497"/>
      <c r="Y20" s="1498"/>
      <c r="Z20" s="1498"/>
      <c r="AA20" s="1498"/>
      <c r="AB20" s="1499"/>
      <c r="AC20" s="1497"/>
      <c r="AD20" s="1498"/>
      <c r="AE20" s="1498"/>
      <c r="AF20" s="1498"/>
      <c r="AG20" s="1500"/>
      <c r="AH20" s="371"/>
    </row>
    <row r="21" spans="1:34" ht="21" customHeight="1">
      <c r="A21" s="371"/>
      <c r="B21" s="1493"/>
      <c r="C21" s="1494"/>
      <c r="D21" s="1494"/>
      <c r="E21" s="1494"/>
      <c r="F21" s="1494"/>
      <c r="G21" s="1494"/>
      <c r="H21" s="1494"/>
      <c r="I21" s="1494"/>
      <c r="J21" s="1494"/>
      <c r="K21" s="1494"/>
      <c r="L21" s="1494"/>
      <c r="M21" s="1494"/>
      <c r="N21" s="1497"/>
      <c r="O21" s="1498"/>
      <c r="P21" s="1498"/>
      <c r="Q21" s="1498"/>
      <c r="R21" s="1499"/>
      <c r="S21" s="1497"/>
      <c r="T21" s="1498"/>
      <c r="U21" s="1498"/>
      <c r="V21" s="1498"/>
      <c r="W21" s="1499"/>
      <c r="X21" s="1497"/>
      <c r="Y21" s="1498"/>
      <c r="Z21" s="1498"/>
      <c r="AA21" s="1498"/>
      <c r="AB21" s="1499"/>
      <c r="AC21" s="1497"/>
      <c r="AD21" s="1498"/>
      <c r="AE21" s="1498"/>
      <c r="AF21" s="1498"/>
      <c r="AG21" s="1500"/>
      <c r="AH21" s="371"/>
    </row>
    <row r="22" spans="1:34" ht="21" customHeight="1">
      <c r="A22" s="371"/>
      <c r="B22" s="1493"/>
      <c r="C22" s="1494"/>
      <c r="D22" s="1494"/>
      <c r="E22" s="1494"/>
      <c r="F22" s="1494"/>
      <c r="G22" s="1494"/>
      <c r="H22" s="1494"/>
      <c r="I22" s="1494"/>
      <c r="J22" s="1494"/>
      <c r="K22" s="1494"/>
      <c r="L22" s="1494"/>
      <c r="M22" s="1494"/>
      <c r="N22" s="1494"/>
      <c r="O22" s="1494"/>
      <c r="P22" s="1494"/>
      <c r="Q22" s="1494"/>
      <c r="R22" s="1494"/>
      <c r="S22" s="1494"/>
      <c r="T22" s="1494"/>
      <c r="U22" s="1494"/>
      <c r="V22" s="1494"/>
      <c r="W22" s="1494"/>
      <c r="X22" s="1494"/>
      <c r="Y22" s="1494"/>
      <c r="Z22" s="1494"/>
      <c r="AA22" s="1494"/>
      <c r="AB22" s="1494"/>
      <c r="AC22" s="1494"/>
      <c r="AD22" s="1494"/>
      <c r="AE22" s="1494"/>
      <c r="AF22" s="1494"/>
      <c r="AG22" s="1495"/>
      <c r="AH22" s="371"/>
    </row>
    <row r="23" spans="1:34" ht="21" customHeight="1">
      <c r="A23" s="371"/>
      <c r="B23" s="1493"/>
      <c r="C23" s="1494"/>
      <c r="D23" s="1494"/>
      <c r="E23" s="1494"/>
      <c r="F23" s="1494"/>
      <c r="G23" s="1494"/>
      <c r="H23" s="1494"/>
      <c r="I23" s="1494"/>
      <c r="J23" s="1494"/>
      <c r="K23" s="1494"/>
      <c r="L23" s="1494"/>
      <c r="M23" s="1494"/>
      <c r="N23" s="1494"/>
      <c r="O23" s="1494"/>
      <c r="P23" s="1494"/>
      <c r="Q23" s="1494"/>
      <c r="R23" s="1494"/>
      <c r="S23" s="1494"/>
      <c r="T23" s="1494"/>
      <c r="U23" s="1494"/>
      <c r="V23" s="1494"/>
      <c r="W23" s="1494"/>
      <c r="X23" s="1494"/>
      <c r="Y23" s="1494"/>
      <c r="Z23" s="1494"/>
      <c r="AA23" s="1494"/>
      <c r="AB23" s="1494"/>
      <c r="AC23" s="1494"/>
      <c r="AD23" s="1494"/>
      <c r="AE23" s="1494"/>
      <c r="AF23" s="1494"/>
      <c r="AG23" s="1495"/>
      <c r="AH23" s="371"/>
    </row>
    <row r="24" spans="1:34" ht="21" customHeight="1" thickBot="1">
      <c r="A24" s="371"/>
      <c r="B24" s="1496"/>
      <c r="C24" s="1491"/>
      <c r="D24" s="1491"/>
      <c r="E24" s="1491"/>
      <c r="F24" s="1491"/>
      <c r="G24" s="1491"/>
      <c r="H24" s="1491"/>
      <c r="I24" s="1491"/>
      <c r="J24" s="1491"/>
      <c r="K24" s="1491"/>
      <c r="L24" s="1491"/>
      <c r="M24" s="1491"/>
      <c r="N24" s="1491"/>
      <c r="O24" s="1491"/>
      <c r="P24" s="1491"/>
      <c r="Q24" s="1491"/>
      <c r="R24" s="1491"/>
      <c r="S24" s="1491"/>
      <c r="T24" s="1491"/>
      <c r="U24" s="1491"/>
      <c r="V24" s="1491"/>
      <c r="W24" s="1491"/>
      <c r="X24" s="1491"/>
      <c r="Y24" s="1491"/>
      <c r="Z24" s="1491"/>
      <c r="AA24" s="1491"/>
      <c r="AB24" s="1491"/>
      <c r="AC24" s="1491"/>
      <c r="AD24" s="1491"/>
      <c r="AE24" s="1491"/>
      <c r="AF24" s="1491"/>
      <c r="AG24" s="1492"/>
      <c r="AH24" s="371"/>
    </row>
    <row r="25" spans="1:34" ht="21" customHeight="1" thickBot="1">
      <c r="A25" s="371"/>
      <c r="B25" s="372"/>
      <c r="C25" s="372"/>
      <c r="D25" s="372"/>
      <c r="E25" s="372"/>
      <c r="F25" s="372"/>
      <c r="G25" s="372"/>
      <c r="H25" s="372"/>
      <c r="I25" s="372"/>
      <c r="J25" s="372"/>
      <c r="K25" s="372"/>
      <c r="L25" s="372"/>
      <c r="M25" s="372"/>
      <c r="N25" s="372"/>
      <c r="O25" s="372"/>
      <c r="P25" s="372"/>
      <c r="Q25" s="372"/>
      <c r="R25" s="372"/>
      <c r="S25" s="372"/>
      <c r="T25" s="372"/>
      <c r="U25" s="372"/>
      <c r="V25" s="372"/>
      <c r="W25" s="372"/>
      <c r="X25" s="372"/>
      <c r="Y25" s="372"/>
      <c r="Z25" s="372"/>
      <c r="AA25" s="372"/>
      <c r="AB25" s="372"/>
      <c r="AC25" s="372"/>
      <c r="AD25" s="372"/>
      <c r="AE25" s="372"/>
      <c r="AF25" s="372"/>
      <c r="AG25" s="372"/>
      <c r="AH25" s="371"/>
    </row>
    <row r="26" spans="1:34" ht="21" customHeight="1">
      <c r="A26" s="371"/>
      <c r="B26" s="1464" t="s">
        <v>608</v>
      </c>
      <c r="C26" s="1465"/>
      <c r="D26" s="1465"/>
      <c r="E26" s="1465"/>
      <c r="F26" s="1465"/>
      <c r="G26" s="1465"/>
      <c r="H26" s="1465"/>
      <c r="I26" s="1465"/>
      <c r="J26" s="1465"/>
      <c r="K26" s="1465"/>
      <c r="L26" s="1465"/>
      <c r="M26" s="1465"/>
      <c r="N26" s="1465"/>
      <c r="O26" s="1465"/>
      <c r="P26" s="1465"/>
      <c r="Q26" s="1465"/>
      <c r="R26" s="1468" t="s">
        <v>609</v>
      </c>
      <c r="S26" s="1468"/>
      <c r="T26" s="1468"/>
      <c r="U26" s="1468"/>
      <c r="V26" s="1468"/>
      <c r="W26" s="1468"/>
      <c r="X26" s="1468"/>
      <c r="Y26" s="1468"/>
      <c r="Z26" s="1468"/>
      <c r="AA26" s="1468"/>
      <c r="AB26" s="1468"/>
      <c r="AC26" s="1468"/>
      <c r="AD26" s="1468"/>
      <c r="AE26" s="1468"/>
      <c r="AF26" s="1468"/>
      <c r="AG26" s="1469"/>
      <c r="AH26" s="371"/>
    </row>
    <row r="27" spans="1:34" ht="21" customHeight="1" thickBot="1">
      <c r="A27" s="371"/>
      <c r="B27" s="1466"/>
      <c r="C27" s="1467"/>
      <c r="D27" s="1467"/>
      <c r="E27" s="1467"/>
      <c r="F27" s="1467"/>
      <c r="G27" s="1467"/>
      <c r="H27" s="1467"/>
      <c r="I27" s="1467"/>
      <c r="J27" s="1467"/>
      <c r="K27" s="1467"/>
      <c r="L27" s="1467"/>
      <c r="M27" s="1467"/>
      <c r="N27" s="1467"/>
      <c r="O27" s="1467"/>
      <c r="P27" s="1467"/>
      <c r="Q27" s="1467"/>
      <c r="R27" s="1470"/>
      <c r="S27" s="1470"/>
      <c r="T27" s="1470"/>
      <c r="U27" s="1470"/>
      <c r="V27" s="1470"/>
      <c r="W27" s="1470"/>
      <c r="X27" s="1470"/>
      <c r="Y27" s="1470"/>
      <c r="Z27" s="1470"/>
      <c r="AA27" s="1470"/>
      <c r="AB27" s="1470"/>
      <c r="AC27" s="1470"/>
      <c r="AD27" s="1470"/>
      <c r="AE27" s="1470"/>
      <c r="AF27" s="1470"/>
      <c r="AG27" s="1471"/>
      <c r="AH27" s="371"/>
    </row>
    <row r="28" spans="1:34" ht="21" customHeight="1" thickBot="1">
      <c r="A28" s="371"/>
      <c r="B28" s="372"/>
      <c r="C28" s="372"/>
      <c r="D28" s="372"/>
      <c r="E28" s="372"/>
      <c r="F28" s="372"/>
      <c r="G28" s="372"/>
      <c r="H28" s="372"/>
      <c r="I28" s="372"/>
      <c r="J28" s="372"/>
      <c r="K28" s="372"/>
      <c r="L28" s="372"/>
      <c r="M28" s="372"/>
      <c r="N28" s="372"/>
      <c r="O28" s="372"/>
      <c r="P28" s="372"/>
      <c r="Q28" s="372"/>
      <c r="R28" s="372"/>
      <c r="S28" s="372"/>
      <c r="T28" s="372"/>
      <c r="U28" s="372"/>
      <c r="V28" s="372"/>
      <c r="W28" s="372"/>
      <c r="X28" s="372"/>
      <c r="Y28" s="372"/>
      <c r="Z28" s="372"/>
      <c r="AA28" s="372"/>
      <c r="AB28" s="372"/>
      <c r="AC28" s="372"/>
      <c r="AD28" s="372"/>
      <c r="AE28" s="372"/>
      <c r="AF28" s="372"/>
      <c r="AG28" s="372"/>
      <c r="AH28" s="371"/>
    </row>
    <row r="29" spans="1:34" ht="21" customHeight="1">
      <c r="A29" s="371"/>
      <c r="B29" s="1472" t="s">
        <v>610</v>
      </c>
      <c r="C29" s="1473"/>
      <c r="D29" s="1473"/>
      <c r="E29" s="1473"/>
      <c r="F29" s="1473"/>
      <c r="G29" s="1473"/>
      <c r="H29" s="1473"/>
      <c r="I29" s="1474"/>
      <c r="J29" s="1473" t="s">
        <v>611</v>
      </c>
      <c r="K29" s="1473"/>
      <c r="L29" s="1473"/>
      <c r="M29" s="1473"/>
      <c r="N29" s="1473"/>
      <c r="O29" s="1473"/>
      <c r="P29" s="1473"/>
      <c r="Q29" s="1473"/>
      <c r="R29" s="1478"/>
      <c r="S29" s="1478"/>
      <c r="T29" s="1478"/>
      <c r="U29" s="1478"/>
      <c r="V29" s="1478"/>
      <c r="W29" s="1478"/>
      <c r="X29" s="1478"/>
      <c r="Y29" s="1478"/>
      <c r="Z29" s="1478"/>
      <c r="AA29" s="1478"/>
      <c r="AB29" s="1478"/>
      <c r="AC29" s="1478"/>
      <c r="AD29" s="1478"/>
      <c r="AE29" s="1478"/>
      <c r="AF29" s="1478"/>
      <c r="AG29" s="1479"/>
      <c r="AH29" s="371"/>
    </row>
    <row r="30" spans="1:34" ht="42.75" customHeight="1">
      <c r="A30" s="371"/>
      <c r="B30" s="1475"/>
      <c r="C30" s="1476"/>
      <c r="D30" s="1476"/>
      <c r="E30" s="1476"/>
      <c r="F30" s="1476"/>
      <c r="G30" s="1476"/>
      <c r="H30" s="1476"/>
      <c r="I30" s="1477"/>
      <c r="J30" s="1476"/>
      <c r="K30" s="1476"/>
      <c r="L30" s="1476"/>
      <c r="M30" s="1476"/>
      <c r="N30" s="1476"/>
      <c r="O30" s="1476"/>
      <c r="P30" s="1476"/>
      <c r="Q30" s="1477"/>
      <c r="R30" s="1480" t="s">
        <v>612</v>
      </c>
      <c r="S30" s="1481"/>
      <c r="T30" s="1481"/>
      <c r="U30" s="1481"/>
      <c r="V30" s="1481"/>
      <c r="W30" s="1481"/>
      <c r="X30" s="1481"/>
      <c r="Y30" s="1481"/>
      <c r="Z30" s="1481"/>
      <c r="AA30" s="1481"/>
      <c r="AB30" s="1481"/>
      <c r="AC30" s="1481"/>
      <c r="AD30" s="1481"/>
      <c r="AE30" s="1481"/>
      <c r="AF30" s="1481"/>
      <c r="AG30" s="1482"/>
      <c r="AH30" s="371"/>
    </row>
    <row r="31" spans="1:34" ht="24.75" customHeight="1" thickBot="1">
      <c r="A31" s="371"/>
      <c r="B31" s="1483"/>
      <c r="C31" s="1484"/>
      <c r="D31" s="1484"/>
      <c r="E31" s="1484"/>
      <c r="F31" s="1484"/>
      <c r="G31" s="1484"/>
      <c r="H31" s="1484"/>
      <c r="I31" s="1485"/>
      <c r="J31" s="1486"/>
      <c r="K31" s="1486"/>
      <c r="L31" s="1486"/>
      <c r="M31" s="1486"/>
      <c r="N31" s="1486"/>
      <c r="O31" s="1486"/>
      <c r="P31" s="1486"/>
      <c r="Q31" s="1487"/>
      <c r="R31" s="1488"/>
      <c r="S31" s="1486"/>
      <c r="T31" s="1486"/>
      <c r="U31" s="1486"/>
      <c r="V31" s="1486"/>
      <c r="W31" s="1486"/>
      <c r="X31" s="1486"/>
      <c r="Y31" s="1486"/>
      <c r="Z31" s="1486"/>
      <c r="AA31" s="1486"/>
      <c r="AB31" s="1486"/>
      <c r="AC31" s="1486"/>
      <c r="AD31" s="1486"/>
      <c r="AE31" s="1486"/>
      <c r="AF31" s="1486"/>
      <c r="AG31" s="1489"/>
      <c r="AH31" s="371"/>
    </row>
    <row r="32" spans="1:34" ht="17.100000000000001" customHeight="1">
      <c r="A32" s="371"/>
      <c r="B32" s="1490" t="s">
        <v>613</v>
      </c>
      <c r="C32" s="1490"/>
      <c r="D32" s="1490"/>
      <c r="E32" s="1490"/>
      <c r="F32" s="1490"/>
      <c r="G32" s="1490"/>
      <c r="H32" s="1490"/>
      <c r="I32" s="1490"/>
      <c r="J32" s="1490"/>
      <c r="K32" s="1490"/>
      <c r="L32" s="1490"/>
      <c r="M32" s="1490"/>
      <c r="N32" s="1490"/>
      <c r="O32" s="1490"/>
      <c r="P32" s="1490"/>
      <c r="Q32" s="1490"/>
      <c r="R32" s="1490"/>
      <c r="S32" s="1490"/>
      <c r="T32" s="1490"/>
      <c r="U32" s="1490"/>
      <c r="V32" s="1490"/>
      <c r="W32" s="1490"/>
      <c r="X32" s="1490"/>
      <c r="Y32" s="1490"/>
      <c r="Z32" s="1490"/>
      <c r="AA32" s="1490"/>
      <c r="AB32" s="1490"/>
      <c r="AC32" s="1490"/>
      <c r="AD32" s="1490"/>
      <c r="AE32" s="1490"/>
      <c r="AF32" s="1490"/>
      <c r="AG32" s="1490"/>
      <c r="AH32" s="371"/>
    </row>
    <row r="33" spans="1:34" ht="17.100000000000001" customHeight="1">
      <c r="A33" s="371"/>
      <c r="B33" s="1463"/>
      <c r="C33" s="1463"/>
      <c r="D33" s="1463"/>
      <c r="E33" s="1463"/>
      <c r="F33" s="1463"/>
      <c r="G33" s="1463"/>
      <c r="H33" s="1463"/>
      <c r="I33" s="1463"/>
      <c r="J33" s="1463"/>
      <c r="K33" s="1463"/>
      <c r="L33" s="1463"/>
      <c r="M33" s="1463"/>
      <c r="N33" s="1463"/>
      <c r="O33" s="1463"/>
      <c r="P33" s="1463"/>
      <c r="Q33" s="1463"/>
      <c r="R33" s="1463"/>
      <c r="S33" s="1463"/>
      <c r="T33" s="1463"/>
      <c r="U33" s="1463"/>
      <c r="V33" s="1463"/>
      <c r="W33" s="1463"/>
      <c r="X33" s="1463"/>
      <c r="Y33" s="1463"/>
      <c r="Z33" s="1463"/>
      <c r="AA33" s="1463"/>
      <c r="AB33" s="1463"/>
      <c r="AC33" s="1463"/>
      <c r="AD33" s="1463"/>
      <c r="AE33" s="1463"/>
      <c r="AF33" s="1463"/>
      <c r="AG33" s="1463"/>
      <c r="AH33" s="371"/>
    </row>
    <row r="34" spans="1:34" ht="17.100000000000001" customHeight="1">
      <c r="A34" s="371"/>
      <c r="B34" s="1463" t="s">
        <v>614</v>
      </c>
      <c r="C34" s="1463"/>
      <c r="D34" s="1463"/>
      <c r="E34" s="1463"/>
      <c r="F34" s="1463"/>
      <c r="G34" s="1463"/>
      <c r="H34" s="1463"/>
      <c r="I34" s="1463"/>
      <c r="J34" s="1463"/>
      <c r="K34" s="1463"/>
      <c r="L34" s="1463"/>
      <c r="M34" s="1463"/>
      <c r="N34" s="1463"/>
      <c r="O34" s="1463"/>
      <c r="P34" s="1463"/>
      <c r="Q34" s="1463"/>
      <c r="R34" s="1463"/>
      <c r="S34" s="1463"/>
      <c r="T34" s="1463"/>
      <c r="U34" s="1463"/>
      <c r="V34" s="1463"/>
      <c r="W34" s="1463"/>
      <c r="X34" s="1463"/>
      <c r="Y34" s="1463"/>
      <c r="Z34" s="1463"/>
      <c r="AA34" s="1463"/>
      <c r="AB34" s="1463"/>
      <c r="AC34" s="1463"/>
      <c r="AD34" s="1463"/>
      <c r="AE34" s="1463"/>
      <c r="AF34" s="1463"/>
      <c r="AG34" s="1463"/>
      <c r="AH34" s="371"/>
    </row>
    <row r="35" spans="1:34" ht="17.100000000000001" customHeight="1">
      <c r="A35" s="371"/>
      <c r="B35" s="1463"/>
      <c r="C35" s="1463"/>
      <c r="D35" s="1463"/>
      <c r="E35" s="1463"/>
      <c r="F35" s="1463"/>
      <c r="G35" s="1463"/>
      <c r="H35" s="1463"/>
      <c r="I35" s="1463"/>
      <c r="J35" s="1463"/>
      <c r="K35" s="1463"/>
      <c r="L35" s="1463"/>
      <c r="M35" s="1463"/>
      <c r="N35" s="1463"/>
      <c r="O35" s="1463"/>
      <c r="P35" s="1463"/>
      <c r="Q35" s="1463"/>
      <c r="R35" s="1463"/>
      <c r="S35" s="1463"/>
      <c r="T35" s="1463"/>
      <c r="U35" s="1463"/>
      <c r="V35" s="1463"/>
      <c r="W35" s="1463"/>
      <c r="X35" s="1463"/>
      <c r="Y35" s="1463"/>
      <c r="Z35" s="1463"/>
      <c r="AA35" s="1463"/>
      <c r="AB35" s="1463"/>
      <c r="AC35" s="1463"/>
      <c r="AD35" s="1463"/>
      <c r="AE35" s="1463"/>
      <c r="AF35" s="1463"/>
      <c r="AG35" s="1463"/>
      <c r="AH35" s="371"/>
    </row>
    <row r="36" spans="1:34" ht="15" customHeight="1">
      <c r="A36" s="371"/>
      <c r="B36" s="373"/>
      <c r="C36" s="373"/>
      <c r="D36" s="373"/>
      <c r="E36" s="373"/>
      <c r="F36" s="373"/>
      <c r="G36" s="374"/>
      <c r="H36" s="374"/>
      <c r="I36" s="374"/>
      <c r="J36" s="374"/>
      <c r="K36" s="374"/>
      <c r="L36" s="374"/>
      <c r="M36" s="374"/>
      <c r="N36" s="373"/>
      <c r="O36" s="373"/>
      <c r="P36" s="373"/>
      <c r="Q36" s="373"/>
      <c r="R36" s="373"/>
      <c r="S36" s="373"/>
      <c r="T36" s="373"/>
      <c r="U36" s="373"/>
      <c r="V36" s="373"/>
      <c r="W36" s="373"/>
      <c r="X36" s="373"/>
      <c r="Y36" s="373"/>
      <c r="Z36" s="373"/>
      <c r="AA36" s="373"/>
      <c r="AB36" s="373"/>
      <c r="AC36" s="373"/>
      <c r="AD36" s="373"/>
      <c r="AE36" s="373"/>
      <c r="AF36" s="373"/>
      <c r="AG36" s="373"/>
      <c r="AH36" s="371"/>
    </row>
    <row r="37" spans="1:34" ht="21" customHeight="1">
      <c r="A37" s="371"/>
      <c r="B37" s="1463" t="s">
        <v>615</v>
      </c>
      <c r="C37" s="1463"/>
      <c r="D37" s="1463"/>
      <c r="E37" s="1463"/>
      <c r="F37" s="1463"/>
      <c r="G37" s="1463"/>
      <c r="H37" s="1463"/>
      <c r="I37" s="1463"/>
      <c r="J37" s="1463"/>
      <c r="K37" s="1463"/>
      <c r="L37" s="1463"/>
      <c r="M37" s="1463"/>
      <c r="N37" s="1463"/>
      <c r="O37" s="1463"/>
      <c r="P37" s="1463"/>
      <c r="Q37" s="1463"/>
      <c r="R37" s="1463"/>
      <c r="S37" s="1463"/>
      <c r="T37" s="1463"/>
      <c r="U37" s="1463"/>
      <c r="V37" s="1463"/>
      <c r="W37" s="1463"/>
      <c r="X37" s="1463"/>
      <c r="Y37" s="1463"/>
      <c r="Z37" s="1463"/>
      <c r="AA37" s="1463"/>
      <c r="AB37" s="1463"/>
      <c r="AC37" s="1463"/>
      <c r="AD37" s="1463"/>
      <c r="AE37" s="1463"/>
      <c r="AF37" s="1463"/>
      <c r="AG37" s="1463"/>
      <c r="AH37" s="371"/>
    </row>
    <row r="38" spans="1:34" ht="21" customHeight="1">
      <c r="A38" s="371"/>
      <c r="B38" s="1463"/>
      <c r="C38" s="1463"/>
      <c r="D38" s="1463"/>
      <c r="E38" s="1463"/>
      <c r="F38" s="1463"/>
      <c r="G38" s="1463"/>
      <c r="H38" s="1463"/>
      <c r="I38" s="1463"/>
      <c r="J38" s="1463"/>
      <c r="K38" s="1463"/>
      <c r="L38" s="1463"/>
      <c r="M38" s="1463"/>
      <c r="N38" s="1463"/>
      <c r="O38" s="1463"/>
      <c r="P38" s="1463"/>
      <c r="Q38" s="1463"/>
      <c r="R38" s="1463"/>
      <c r="S38" s="1463"/>
      <c r="T38" s="1463"/>
      <c r="U38" s="1463"/>
      <c r="V38" s="1463"/>
      <c r="W38" s="1463"/>
      <c r="X38" s="1463"/>
      <c r="Y38" s="1463"/>
      <c r="Z38" s="1463"/>
      <c r="AA38" s="1463"/>
      <c r="AB38" s="1463"/>
      <c r="AC38" s="1463"/>
      <c r="AD38" s="1463"/>
      <c r="AE38" s="1463"/>
      <c r="AF38" s="1463"/>
      <c r="AG38" s="1463"/>
      <c r="AH38" s="371"/>
    </row>
    <row r="39" spans="1:34" ht="21" customHeight="1">
      <c r="A39" s="371"/>
      <c r="B39" s="1463"/>
      <c r="C39" s="1463"/>
      <c r="D39" s="1463"/>
      <c r="E39" s="1463"/>
      <c r="F39" s="1463"/>
      <c r="G39" s="1463"/>
      <c r="H39" s="1463"/>
      <c r="I39" s="1463"/>
      <c r="J39" s="1463"/>
      <c r="K39" s="1463"/>
      <c r="L39" s="1463"/>
      <c r="M39" s="1463"/>
      <c r="N39" s="1463"/>
      <c r="O39" s="1463"/>
      <c r="P39" s="1463"/>
      <c r="Q39" s="1463"/>
      <c r="R39" s="1463"/>
      <c r="S39" s="1463"/>
      <c r="T39" s="1463"/>
      <c r="U39" s="1463"/>
      <c r="V39" s="1463"/>
      <c r="W39" s="1463"/>
      <c r="X39" s="1463"/>
      <c r="Y39" s="1463"/>
      <c r="Z39" s="1463"/>
      <c r="AA39" s="1463"/>
      <c r="AB39" s="1463"/>
      <c r="AC39" s="1463"/>
      <c r="AD39" s="1463"/>
      <c r="AE39" s="1463"/>
      <c r="AF39" s="1463"/>
      <c r="AG39" s="1463"/>
      <c r="AH39" s="371"/>
    </row>
    <row r="40" spans="1:34" ht="21" customHeight="1">
      <c r="A40" s="371"/>
      <c r="B40" s="1463"/>
      <c r="C40" s="1463"/>
      <c r="D40" s="1463"/>
      <c r="E40" s="1463"/>
      <c r="F40" s="1463"/>
      <c r="G40" s="1463"/>
      <c r="H40" s="1463"/>
      <c r="I40" s="1463"/>
      <c r="J40" s="1463"/>
      <c r="K40" s="1463"/>
      <c r="L40" s="1463"/>
      <c r="M40" s="1463"/>
      <c r="N40" s="1463"/>
      <c r="O40" s="1463"/>
      <c r="P40" s="1463"/>
      <c r="Q40" s="1463"/>
      <c r="R40" s="1463"/>
      <c r="S40" s="1463"/>
      <c r="T40" s="1463"/>
      <c r="U40" s="1463"/>
      <c r="V40" s="1463"/>
      <c r="W40" s="1463"/>
      <c r="X40" s="1463"/>
      <c r="Y40" s="1463"/>
      <c r="Z40" s="1463"/>
      <c r="AA40" s="1463"/>
      <c r="AB40" s="1463"/>
      <c r="AC40" s="1463"/>
      <c r="AD40" s="1463"/>
      <c r="AE40" s="1463"/>
      <c r="AF40" s="1463"/>
      <c r="AG40" s="1463"/>
      <c r="AH40" s="371"/>
    </row>
    <row r="41" spans="1:34" ht="21" customHeight="1">
      <c r="A41" s="371"/>
      <c r="B41" s="1463"/>
      <c r="C41" s="1463"/>
      <c r="D41" s="1463"/>
      <c r="E41" s="1463"/>
      <c r="F41" s="1463"/>
      <c r="G41" s="1463"/>
      <c r="H41" s="1463"/>
      <c r="I41" s="1463"/>
      <c r="J41" s="1463"/>
      <c r="K41" s="1463"/>
      <c r="L41" s="1463"/>
      <c r="M41" s="1463"/>
      <c r="N41" s="1463"/>
      <c r="O41" s="1463"/>
      <c r="P41" s="1463"/>
      <c r="Q41" s="1463"/>
      <c r="R41" s="1463"/>
      <c r="S41" s="1463"/>
      <c r="T41" s="1463"/>
      <c r="U41" s="1463"/>
      <c r="V41" s="1463"/>
      <c r="W41" s="1463"/>
      <c r="X41" s="1463"/>
      <c r="Y41" s="1463"/>
      <c r="Z41" s="1463"/>
      <c r="AA41" s="1463"/>
      <c r="AB41" s="1463"/>
      <c r="AC41" s="1463"/>
      <c r="AD41" s="1463"/>
      <c r="AE41" s="1463"/>
      <c r="AF41" s="1463"/>
      <c r="AG41" s="1463"/>
      <c r="AH41" s="371"/>
    </row>
    <row r="42" spans="1:34" ht="21" customHeight="1">
      <c r="A42" s="371"/>
      <c r="B42" s="1463"/>
      <c r="C42" s="1463"/>
      <c r="D42" s="1463"/>
      <c r="E42" s="1463"/>
      <c r="F42" s="1463"/>
      <c r="G42" s="1463"/>
      <c r="H42" s="1463"/>
      <c r="I42" s="1463"/>
      <c r="J42" s="1463"/>
      <c r="K42" s="1463"/>
      <c r="L42" s="1463"/>
      <c r="M42" s="1463"/>
      <c r="N42" s="1463"/>
      <c r="O42" s="1463"/>
      <c r="P42" s="1463"/>
      <c r="Q42" s="1463"/>
      <c r="R42" s="1463"/>
      <c r="S42" s="1463"/>
      <c r="T42" s="1463"/>
      <c r="U42" s="1463"/>
      <c r="V42" s="1463"/>
      <c r="W42" s="1463"/>
      <c r="X42" s="1463"/>
      <c r="Y42" s="1463"/>
      <c r="Z42" s="1463"/>
      <c r="AA42" s="1463"/>
      <c r="AB42" s="1463"/>
      <c r="AC42" s="1463"/>
      <c r="AD42" s="1463"/>
      <c r="AE42" s="1463"/>
      <c r="AF42" s="1463"/>
      <c r="AG42" s="1463"/>
      <c r="AH42" s="371"/>
    </row>
    <row r="43" spans="1:34" ht="21" customHeight="1">
      <c r="A43" s="371"/>
      <c r="B43" s="1463"/>
      <c r="C43" s="1463"/>
      <c r="D43" s="1463"/>
      <c r="E43" s="1463"/>
      <c r="F43" s="1463"/>
      <c r="G43" s="1463"/>
      <c r="H43" s="1463"/>
      <c r="I43" s="1463"/>
      <c r="J43" s="1463"/>
      <c r="K43" s="1463"/>
      <c r="L43" s="1463"/>
      <c r="M43" s="1463"/>
      <c r="N43" s="1463"/>
      <c r="O43" s="1463"/>
      <c r="P43" s="1463"/>
      <c r="Q43" s="1463"/>
      <c r="R43" s="1463"/>
      <c r="S43" s="1463"/>
      <c r="T43" s="1463"/>
      <c r="U43" s="1463"/>
      <c r="V43" s="1463"/>
      <c r="W43" s="1463"/>
      <c r="X43" s="1463"/>
      <c r="Y43" s="1463"/>
      <c r="Z43" s="1463"/>
      <c r="AA43" s="1463"/>
      <c r="AB43" s="1463"/>
      <c r="AC43" s="1463"/>
      <c r="AD43" s="1463"/>
      <c r="AE43" s="1463"/>
      <c r="AF43" s="1463"/>
      <c r="AG43" s="1463"/>
      <c r="AH43" s="371"/>
    </row>
    <row r="44" spans="1:34" ht="21" customHeight="1">
      <c r="A44" s="371"/>
      <c r="B44" s="1463"/>
      <c r="C44" s="1463"/>
      <c r="D44" s="1463"/>
      <c r="E44" s="1463"/>
      <c r="F44" s="1463"/>
      <c r="G44" s="1463"/>
      <c r="H44" s="1463"/>
      <c r="I44" s="1463"/>
      <c r="J44" s="1463"/>
      <c r="K44" s="1463"/>
      <c r="L44" s="1463"/>
      <c r="M44" s="1463"/>
      <c r="N44" s="1463"/>
      <c r="O44" s="1463"/>
      <c r="P44" s="1463"/>
      <c r="Q44" s="1463"/>
      <c r="R44" s="1463"/>
      <c r="S44" s="1463"/>
      <c r="T44" s="1463"/>
      <c r="U44" s="1463"/>
      <c r="V44" s="1463"/>
      <c r="W44" s="1463"/>
      <c r="X44" s="1463"/>
      <c r="Y44" s="1463"/>
      <c r="Z44" s="1463"/>
      <c r="AA44" s="1463"/>
      <c r="AB44" s="1463"/>
      <c r="AC44" s="1463"/>
      <c r="AD44" s="1463"/>
      <c r="AE44" s="1463"/>
      <c r="AF44" s="1463"/>
      <c r="AG44" s="1463"/>
      <c r="AH44" s="371"/>
    </row>
    <row r="45" spans="1:34" ht="21" customHeight="1">
      <c r="A45" s="371"/>
      <c r="B45" s="1463"/>
      <c r="C45" s="1463"/>
      <c r="D45" s="1463"/>
      <c r="E45" s="1463"/>
      <c r="F45" s="1463"/>
      <c r="G45" s="1463"/>
      <c r="H45" s="1463"/>
      <c r="I45" s="1463"/>
      <c r="J45" s="1463"/>
      <c r="K45" s="1463"/>
      <c r="L45" s="1463"/>
      <c r="M45" s="1463"/>
      <c r="N45" s="1463"/>
      <c r="O45" s="1463"/>
      <c r="P45" s="1463"/>
      <c r="Q45" s="1463"/>
      <c r="R45" s="1463"/>
      <c r="S45" s="1463"/>
      <c r="T45" s="1463"/>
      <c r="U45" s="1463"/>
      <c r="V45" s="1463"/>
      <c r="W45" s="1463"/>
      <c r="X45" s="1463"/>
      <c r="Y45" s="1463"/>
      <c r="Z45" s="1463"/>
      <c r="AA45" s="1463"/>
      <c r="AB45" s="1463"/>
      <c r="AC45" s="1463"/>
      <c r="AD45" s="1463"/>
      <c r="AE45" s="1463"/>
      <c r="AF45" s="1463"/>
      <c r="AG45" s="1463"/>
      <c r="AH45" s="371"/>
    </row>
    <row r="46" spans="1:34" ht="21" customHeight="1">
      <c r="A46" s="371"/>
      <c r="B46" s="1463"/>
      <c r="C46" s="1463"/>
      <c r="D46" s="1463"/>
      <c r="E46" s="1463"/>
      <c r="F46" s="1463"/>
      <c r="G46" s="1463"/>
      <c r="H46" s="1463"/>
      <c r="I46" s="1463"/>
      <c r="J46" s="1463"/>
      <c r="K46" s="1463"/>
      <c r="L46" s="1463"/>
      <c r="M46" s="1463"/>
      <c r="N46" s="1463"/>
      <c r="O46" s="1463"/>
      <c r="P46" s="1463"/>
      <c r="Q46" s="1463"/>
      <c r="R46" s="1463"/>
      <c r="S46" s="1463"/>
      <c r="T46" s="1463"/>
      <c r="U46" s="1463"/>
      <c r="V46" s="1463"/>
      <c r="W46" s="1463"/>
      <c r="X46" s="1463"/>
      <c r="Y46" s="1463"/>
      <c r="Z46" s="1463"/>
      <c r="AA46" s="1463"/>
      <c r="AB46" s="1463"/>
      <c r="AC46" s="1463"/>
      <c r="AD46" s="1463"/>
      <c r="AE46" s="1463"/>
      <c r="AF46" s="1463"/>
      <c r="AG46" s="1463"/>
      <c r="AH46" s="371"/>
    </row>
    <row r="47" spans="1:34" ht="16.5" customHeight="1">
      <c r="A47" s="371"/>
      <c r="B47" s="1463"/>
      <c r="C47" s="1463"/>
      <c r="D47" s="1463"/>
      <c r="E47" s="1463"/>
      <c r="F47" s="1463"/>
      <c r="G47" s="1463"/>
      <c r="H47" s="1463"/>
      <c r="I47" s="1463"/>
      <c r="J47" s="1463"/>
      <c r="K47" s="1463"/>
      <c r="L47" s="1463"/>
      <c r="M47" s="1463"/>
      <c r="N47" s="1463"/>
      <c r="O47" s="1463"/>
      <c r="P47" s="1463"/>
      <c r="Q47" s="1463"/>
      <c r="R47" s="1463"/>
      <c r="S47" s="1463"/>
      <c r="T47" s="1463"/>
      <c r="U47" s="1463"/>
      <c r="V47" s="1463"/>
      <c r="W47" s="1463"/>
      <c r="X47" s="1463"/>
      <c r="Y47" s="1463"/>
      <c r="Z47" s="1463"/>
      <c r="AA47" s="1463"/>
      <c r="AB47" s="1463"/>
      <c r="AC47" s="1463"/>
      <c r="AD47" s="1463"/>
      <c r="AE47" s="1463"/>
      <c r="AF47" s="1463"/>
      <c r="AG47" s="1463"/>
      <c r="AH47" s="371"/>
    </row>
    <row r="48" spans="1:34" ht="21" customHeight="1"/>
    <row r="49" s="367" customFormat="1" ht="21" customHeight="1"/>
    <row r="50" s="367" customFormat="1" ht="21" customHeight="1"/>
    <row r="51" s="367" customFormat="1" ht="21" customHeight="1"/>
    <row r="52" s="367" customFormat="1" ht="21" customHeight="1"/>
    <row r="53" s="367" customFormat="1" ht="21" customHeight="1"/>
    <row r="54" s="367" customFormat="1" ht="21" customHeight="1"/>
    <row r="55" s="367" customFormat="1" ht="21" customHeight="1"/>
    <row r="56" s="367" customFormat="1" ht="21" customHeight="1"/>
    <row r="57" s="367" customFormat="1" ht="21" customHeight="1"/>
    <row r="58" s="367" customFormat="1" ht="21" customHeight="1"/>
    <row r="59" s="367" customFormat="1" ht="21" customHeight="1"/>
    <row r="60" s="367" customFormat="1" ht="21" customHeight="1"/>
    <row r="61" s="367" customFormat="1" ht="21" customHeight="1"/>
    <row r="62" s="367" customFormat="1" ht="21" customHeight="1"/>
    <row r="63" s="367" customFormat="1" ht="21" customHeight="1"/>
    <row r="64" s="367" customFormat="1" ht="21" customHeight="1"/>
    <row r="65" s="367" customFormat="1" ht="21" customHeight="1"/>
    <row r="66" s="367" customFormat="1" ht="21" customHeight="1"/>
    <row r="67" s="367" customFormat="1" ht="21" customHeight="1"/>
    <row r="68" s="367" customFormat="1" ht="21" customHeight="1"/>
    <row r="69" s="367" customFormat="1" ht="21" customHeight="1"/>
    <row r="70" s="367" customFormat="1" ht="21" customHeight="1"/>
    <row r="71" s="367" customFormat="1" ht="21" customHeight="1"/>
    <row r="72" s="367" customFormat="1" ht="21" customHeight="1"/>
    <row r="73" s="367" customFormat="1" ht="21" customHeight="1"/>
    <row r="74" s="367" customFormat="1" ht="21" customHeight="1"/>
    <row r="75" s="367" customFormat="1" ht="21" customHeight="1"/>
    <row r="76" s="367" customFormat="1" ht="21" customHeight="1"/>
    <row r="77" s="367" customFormat="1" ht="21" customHeight="1"/>
    <row r="78" s="367" customFormat="1" ht="21" customHeight="1"/>
    <row r="79" s="367" customFormat="1" ht="21" customHeight="1"/>
    <row r="80" s="367" customFormat="1" ht="21" customHeight="1"/>
    <row r="81" s="367" customFormat="1" ht="21" customHeight="1"/>
    <row r="82" s="367" customFormat="1" ht="21" customHeight="1"/>
    <row r="83" s="367" customFormat="1" ht="21" customHeight="1"/>
    <row r="84" s="367" customFormat="1" ht="21" customHeight="1"/>
    <row r="85" s="367" customFormat="1" ht="21" customHeight="1"/>
    <row r="86" s="367" customFormat="1" ht="21" customHeight="1"/>
    <row r="87" s="367" customFormat="1" ht="21" customHeight="1"/>
    <row r="88" s="367" customFormat="1" ht="21" customHeight="1"/>
    <row r="89" s="367" customFormat="1" ht="21" customHeight="1"/>
    <row r="90" s="367" customFormat="1" ht="21" customHeight="1"/>
    <row r="91" s="367" customFormat="1" ht="21" customHeight="1"/>
    <row r="92" s="367" customFormat="1" ht="21" customHeight="1"/>
    <row r="93" s="367" customFormat="1" ht="21" customHeight="1"/>
    <row r="94" s="367" customFormat="1" ht="21" customHeight="1"/>
    <row r="95" s="367" customFormat="1" ht="21" customHeight="1"/>
    <row r="96" s="367" customFormat="1" ht="21" customHeight="1"/>
    <row r="97" s="367" customFormat="1" ht="21" customHeight="1"/>
    <row r="98" s="367" customFormat="1" ht="21" customHeight="1"/>
    <row r="99" s="367" customFormat="1" ht="21" customHeight="1"/>
    <row r="100" s="367" customFormat="1" ht="21" customHeight="1"/>
    <row r="101" s="367" customFormat="1" ht="21" customHeight="1"/>
    <row r="102" s="367" customFormat="1" ht="21" customHeight="1"/>
    <row r="103" s="367" customFormat="1" ht="21" customHeight="1"/>
    <row r="104" s="367" customFormat="1" ht="21" customHeight="1"/>
    <row r="105" s="367" customFormat="1" ht="21" customHeight="1"/>
    <row r="106" s="367" customFormat="1" ht="21" customHeight="1"/>
    <row r="107" s="367" customFormat="1" ht="21" customHeight="1"/>
    <row r="108" s="367" customFormat="1" ht="21" customHeight="1"/>
    <row r="109" s="367" customFormat="1" ht="21" customHeight="1"/>
    <row r="110" s="367" customFormat="1" ht="21" customHeight="1"/>
    <row r="111" s="367" customFormat="1" ht="21" customHeight="1"/>
    <row r="112" s="367" customFormat="1" ht="21" customHeight="1"/>
    <row r="113" s="367" customFormat="1" ht="21" customHeight="1"/>
    <row r="114" s="367" customFormat="1" ht="21" customHeight="1"/>
    <row r="115" s="367" customFormat="1" ht="21" customHeight="1"/>
    <row r="116" s="367" customFormat="1" ht="21" customHeight="1"/>
    <row r="117" s="367" customFormat="1" ht="21" customHeight="1"/>
    <row r="118" s="367" customFormat="1" ht="21" customHeight="1"/>
    <row r="119" s="367" customFormat="1" ht="21" customHeight="1"/>
    <row r="120" s="367" customFormat="1" ht="21" customHeight="1"/>
    <row r="121" s="367" customFormat="1" ht="21" customHeight="1"/>
    <row r="122" s="367" customFormat="1" ht="21" customHeight="1"/>
    <row r="123" s="367" customFormat="1" ht="21" customHeight="1"/>
    <row r="124" s="367" customFormat="1" ht="21" customHeight="1"/>
    <row r="125" s="367" customFormat="1" ht="21" customHeight="1"/>
    <row r="126" s="367" customFormat="1" ht="21" customHeight="1"/>
    <row r="127" s="367" customFormat="1" ht="21" customHeight="1"/>
    <row r="128" s="367" customFormat="1" ht="21" customHeight="1"/>
    <row r="129" s="367" customFormat="1" ht="21" customHeight="1"/>
    <row r="130" s="367" customFormat="1" ht="21" customHeight="1"/>
    <row r="131" s="367" customFormat="1" ht="21" customHeight="1"/>
    <row r="132" s="367" customFormat="1" ht="21" customHeight="1"/>
    <row r="133" s="367" customFormat="1" ht="21" customHeight="1"/>
    <row r="134" s="367" customFormat="1" ht="21" customHeight="1"/>
    <row r="135" s="367" customFormat="1" ht="21" customHeight="1"/>
    <row r="136" s="367" customFormat="1" ht="21" customHeight="1"/>
    <row r="137" s="367" customFormat="1" ht="21" customHeight="1"/>
    <row r="138" s="367" customFormat="1" ht="21" customHeight="1"/>
    <row r="139" s="367" customFormat="1" ht="21" customHeight="1"/>
    <row r="140" s="367" customFormat="1" ht="21" customHeight="1"/>
    <row r="141" s="367" customFormat="1" ht="21" customHeight="1"/>
    <row r="142" s="367" customFormat="1" ht="21" customHeight="1"/>
    <row r="143" s="367" customFormat="1" ht="21" customHeight="1"/>
    <row r="144" s="367" customFormat="1" ht="21" customHeight="1"/>
    <row r="145" s="367" customFormat="1" ht="21" customHeight="1"/>
    <row r="146" s="367" customFormat="1" ht="21" customHeight="1"/>
    <row r="147" s="367" customFormat="1" ht="21" customHeight="1"/>
    <row r="148" s="367" customFormat="1" ht="21" customHeight="1"/>
    <row r="149" s="367" customFormat="1" ht="21" customHeight="1"/>
    <row r="150" s="367" customFormat="1" ht="21" customHeight="1"/>
    <row r="151" s="367" customFormat="1" ht="21" customHeight="1"/>
    <row r="152" s="367" customFormat="1" ht="21" customHeight="1"/>
    <row r="153" s="367" customFormat="1" ht="21" customHeight="1"/>
    <row r="154" s="367" customFormat="1" ht="21" customHeight="1"/>
    <row r="155" s="367" customFormat="1" ht="21" customHeight="1"/>
    <row r="156" s="367" customFormat="1" ht="21" customHeight="1"/>
    <row r="157" s="367" customFormat="1" ht="21" customHeight="1"/>
    <row r="158" s="367" customFormat="1" ht="21" customHeight="1"/>
    <row r="159" s="367" customFormat="1" ht="21" customHeight="1"/>
    <row r="160" s="367" customFormat="1" ht="21" customHeight="1"/>
    <row r="161" s="367" customFormat="1" ht="21" customHeight="1"/>
    <row r="162" s="367" customFormat="1" ht="21" customHeight="1"/>
    <row r="163" s="367" customFormat="1" ht="21" customHeight="1"/>
    <row r="164" s="367" customFormat="1" ht="21" customHeight="1"/>
    <row r="165" s="367" customFormat="1" ht="21" customHeight="1"/>
    <row r="166" s="367" customFormat="1" ht="21" customHeight="1"/>
    <row r="167" s="367" customFormat="1" ht="21" customHeight="1"/>
    <row r="168" s="367" customFormat="1" ht="21" customHeight="1"/>
    <row r="169" s="367" customFormat="1" ht="21" customHeight="1"/>
    <row r="170" s="367" customFormat="1" ht="21" customHeight="1"/>
    <row r="171" s="367" customFormat="1" ht="21" customHeight="1"/>
    <row r="172" s="367" customFormat="1" ht="21" customHeight="1"/>
    <row r="173" s="367" customFormat="1" ht="21" customHeight="1"/>
    <row r="174" s="367" customFormat="1" ht="21" customHeight="1"/>
    <row r="175" s="367" customFormat="1" ht="21" customHeight="1"/>
    <row r="176" s="367" customFormat="1" ht="21" customHeight="1"/>
    <row r="177" s="367" customFormat="1" ht="21" customHeight="1"/>
    <row r="178" s="367" customFormat="1" ht="21" customHeight="1"/>
    <row r="179" s="367" customFormat="1" ht="21" customHeight="1"/>
    <row r="180" s="367" customFormat="1" ht="21" customHeight="1"/>
    <row r="181" s="367" customFormat="1" ht="21" customHeight="1"/>
    <row r="182" s="367" customFormat="1" ht="21" customHeight="1"/>
    <row r="183" s="367" customFormat="1" ht="21" customHeight="1"/>
    <row r="184" s="367" customFormat="1" ht="21" customHeight="1"/>
    <row r="185" s="367" customFormat="1" ht="21" customHeight="1"/>
    <row r="186" s="367" customFormat="1" ht="21" customHeight="1"/>
    <row r="187" s="367" customFormat="1" ht="21" customHeight="1"/>
    <row r="188" s="367" customFormat="1" ht="21" customHeight="1"/>
    <row r="189" s="367" customFormat="1" ht="21" customHeight="1"/>
    <row r="190" s="367" customFormat="1" ht="21" customHeight="1"/>
    <row r="191" s="367" customFormat="1" ht="21" customHeight="1"/>
    <row r="192" s="367" customFormat="1" ht="21" customHeight="1"/>
    <row r="193" s="367" customFormat="1" ht="21" customHeight="1"/>
    <row r="194" s="367" customFormat="1" ht="21" customHeight="1"/>
    <row r="195" s="367" customFormat="1" ht="21" customHeight="1"/>
    <row r="196" s="367" customFormat="1" ht="21" customHeight="1"/>
    <row r="197" s="367" customFormat="1" ht="21" customHeight="1"/>
    <row r="198" s="367" customFormat="1" ht="21" customHeight="1"/>
    <row r="199" s="367" customFormat="1" ht="21" customHeight="1"/>
    <row r="200" s="367" customFormat="1" ht="21" customHeight="1"/>
    <row r="201" s="367" customFormat="1" ht="21" customHeight="1"/>
    <row r="202" s="367" customFormat="1" ht="21" customHeight="1"/>
    <row r="203" s="367" customFormat="1" ht="21" customHeight="1"/>
    <row r="204" s="367" customFormat="1" ht="21" customHeight="1"/>
    <row r="205" s="367" customFormat="1" ht="21" customHeight="1"/>
    <row r="206" s="367" customFormat="1" ht="21" customHeight="1"/>
    <row r="207" s="367" customFormat="1" ht="21" customHeight="1"/>
    <row r="208" s="367" customFormat="1" ht="21" customHeight="1"/>
    <row r="209" s="367" customFormat="1" ht="21" customHeight="1"/>
    <row r="210" s="367" customFormat="1" ht="21" customHeight="1"/>
    <row r="211" s="367" customFormat="1" ht="21" customHeight="1"/>
    <row r="212" s="367" customFormat="1" ht="21" customHeight="1"/>
    <row r="213" s="367" customFormat="1" ht="21" customHeight="1"/>
    <row r="214" s="367" customFormat="1" ht="21" customHeight="1"/>
    <row r="215" s="367" customFormat="1" ht="21" customHeight="1"/>
    <row r="216" s="367" customFormat="1" ht="21" customHeight="1"/>
    <row r="217" s="367" customFormat="1" ht="21" customHeight="1"/>
    <row r="218" s="367" customFormat="1" ht="21" customHeight="1"/>
    <row r="219" s="367" customFormat="1" ht="21" customHeight="1"/>
    <row r="220" s="367" customFormat="1" ht="21" customHeight="1"/>
    <row r="221" s="367" customFormat="1" ht="21" customHeight="1"/>
    <row r="222" s="367" customFormat="1" ht="21" customHeight="1"/>
    <row r="223" s="367" customFormat="1" ht="21" customHeight="1"/>
    <row r="224" s="367" customFormat="1" ht="21" customHeight="1"/>
    <row r="225" s="367" customFormat="1" ht="21" customHeight="1"/>
    <row r="226" s="367" customFormat="1" ht="21" customHeight="1"/>
    <row r="227" s="367" customFormat="1" ht="21" customHeight="1"/>
    <row r="228" s="367" customFormat="1" ht="21" customHeight="1"/>
    <row r="229" s="367" customFormat="1" ht="21" customHeight="1"/>
    <row r="230" s="367" customFormat="1" ht="21" customHeight="1"/>
    <row r="231" s="367" customFormat="1" ht="21" customHeight="1"/>
    <row r="232" s="367" customFormat="1" ht="21" customHeight="1"/>
    <row r="233" s="367" customFormat="1" ht="21" customHeight="1"/>
    <row r="234" s="367" customFormat="1" ht="21" customHeight="1"/>
    <row r="235" s="367" customFormat="1" ht="21" customHeight="1"/>
    <row r="236" s="367" customFormat="1" ht="21" customHeight="1"/>
    <row r="237" s="367" customFormat="1" ht="21" customHeight="1"/>
    <row r="238" s="367" customFormat="1" ht="21" customHeight="1"/>
    <row r="239" s="367" customFormat="1" ht="21" customHeight="1"/>
    <row r="240" s="367" customFormat="1" ht="21" customHeight="1"/>
    <row r="241" s="367" customFormat="1" ht="21" customHeight="1"/>
    <row r="242" s="367" customFormat="1" ht="21" customHeight="1"/>
    <row r="243" s="367" customFormat="1" ht="21" customHeight="1"/>
    <row r="244" s="367" customFormat="1" ht="21" customHeight="1"/>
    <row r="245" s="367" customFormat="1" ht="21" customHeight="1"/>
    <row r="246" s="367" customFormat="1" ht="21" customHeight="1"/>
    <row r="247" s="367" customFormat="1" ht="21" customHeight="1"/>
    <row r="248" s="367" customFormat="1" ht="21" customHeight="1"/>
    <row r="249" s="367" customFormat="1" ht="21" customHeight="1"/>
    <row r="250" s="367" customFormat="1" ht="21" customHeight="1"/>
    <row r="251" s="367" customFormat="1" ht="21" customHeight="1"/>
    <row r="252" s="367" customFormat="1" ht="21" customHeight="1"/>
    <row r="253" s="367" customFormat="1" ht="21" customHeight="1"/>
    <row r="254" s="367" customFormat="1" ht="21" customHeight="1"/>
    <row r="255" s="367" customFormat="1" ht="21" customHeight="1"/>
    <row r="256" s="367" customFormat="1" ht="21" customHeight="1"/>
    <row r="257" s="367" customFormat="1" ht="21" customHeight="1"/>
    <row r="258" s="367" customFormat="1" ht="21" customHeight="1"/>
    <row r="259" s="367" customFormat="1" ht="21" customHeight="1"/>
    <row r="260" s="367" customFormat="1" ht="21" customHeight="1"/>
    <row r="261" s="367" customFormat="1" ht="21" customHeight="1"/>
    <row r="262" s="367" customFormat="1" ht="21" customHeight="1"/>
    <row r="263" s="367" customFormat="1" ht="21" customHeight="1"/>
    <row r="264" s="367" customFormat="1" ht="21" customHeight="1"/>
    <row r="265" s="367" customFormat="1" ht="21" customHeight="1"/>
    <row r="266" s="367" customFormat="1" ht="21" customHeight="1"/>
    <row r="267" s="367" customFormat="1" ht="21" customHeight="1"/>
    <row r="268" s="367" customFormat="1" ht="21" customHeight="1"/>
    <row r="269" s="367" customFormat="1" ht="21" customHeight="1"/>
    <row r="270" s="367" customFormat="1" ht="21" customHeight="1"/>
    <row r="271" s="367" customFormat="1" ht="21" customHeight="1"/>
    <row r="272" s="367" customFormat="1" ht="21" customHeight="1"/>
    <row r="273" s="367" customFormat="1" ht="21" customHeight="1"/>
    <row r="274" s="367" customFormat="1" ht="21" customHeight="1"/>
    <row r="275" s="367" customFormat="1" ht="21" customHeight="1"/>
    <row r="276" s="367" customFormat="1" ht="21" customHeight="1"/>
    <row r="277" s="367" customFormat="1" ht="21" customHeight="1"/>
    <row r="278" s="367" customFormat="1" ht="21" customHeight="1"/>
    <row r="279" s="367" customFormat="1" ht="21" customHeight="1"/>
    <row r="280" s="367" customFormat="1" ht="21" customHeight="1"/>
    <row r="281" s="367" customFormat="1" ht="21" customHeight="1"/>
    <row r="282" s="367" customFormat="1" ht="21" customHeight="1"/>
    <row r="283" s="367" customFormat="1" ht="21" customHeight="1"/>
    <row r="284" s="367" customFormat="1" ht="21" customHeight="1"/>
    <row r="285" s="367" customFormat="1" ht="21" customHeight="1"/>
    <row r="286" s="367" customFormat="1" ht="21" customHeight="1"/>
    <row r="287" s="367" customFormat="1" ht="21" customHeight="1"/>
    <row r="288" s="367" customFormat="1" ht="21" customHeight="1"/>
    <row r="289" s="367" customFormat="1" ht="21" customHeight="1"/>
    <row r="290" s="367" customFormat="1" ht="21" customHeight="1"/>
    <row r="291" s="367" customFormat="1" ht="21" customHeight="1"/>
    <row r="292" s="367" customFormat="1" ht="21" customHeight="1"/>
    <row r="293" s="367" customFormat="1" ht="21" customHeight="1"/>
    <row r="294" s="367" customFormat="1" ht="21" customHeight="1"/>
    <row r="295" s="367" customFormat="1" ht="21" customHeight="1"/>
    <row r="296" s="367" customFormat="1" ht="21" customHeight="1"/>
    <row r="297" s="367" customFormat="1" ht="21" customHeight="1"/>
    <row r="298" s="367" customFormat="1" ht="21" customHeight="1"/>
    <row r="299" s="367" customFormat="1" ht="21" customHeight="1"/>
    <row r="300" s="367" customFormat="1" ht="21" customHeight="1"/>
    <row r="301" s="367" customFormat="1" ht="21" customHeight="1"/>
    <row r="302" s="367" customFormat="1" ht="21" customHeight="1"/>
    <row r="303" s="367" customFormat="1" ht="21" customHeight="1"/>
    <row r="304" s="367" customFormat="1" ht="21" customHeight="1"/>
    <row r="305" s="367" customFormat="1" ht="21" customHeight="1"/>
    <row r="306" s="367" customFormat="1" ht="21" customHeight="1"/>
    <row r="307" s="367" customFormat="1" ht="21" customHeight="1"/>
    <row r="308" s="367" customFormat="1" ht="21" customHeight="1"/>
    <row r="309" s="367" customFormat="1" ht="21" customHeight="1"/>
    <row r="310" s="367" customFormat="1" ht="21" customHeight="1"/>
    <row r="311" s="367" customFormat="1" ht="21" customHeight="1"/>
    <row r="312" s="367" customFormat="1" ht="21" customHeight="1"/>
    <row r="313" s="367" customFormat="1" ht="21" customHeight="1"/>
    <row r="314" s="367" customFormat="1" ht="21" customHeight="1"/>
    <row r="315" s="367" customFormat="1" ht="21" customHeight="1"/>
    <row r="316" s="367" customFormat="1" ht="21" customHeight="1"/>
    <row r="317" s="367" customFormat="1" ht="21" customHeight="1"/>
    <row r="318" s="367" customFormat="1" ht="21" customHeight="1"/>
    <row r="319" s="367" customFormat="1" ht="21" customHeight="1"/>
    <row r="320" s="367" customFormat="1" ht="21" customHeight="1"/>
    <row r="321" s="367" customFormat="1" ht="21" customHeight="1"/>
    <row r="322" s="367" customFormat="1" ht="21" customHeight="1"/>
    <row r="323" s="367" customFormat="1" ht="21" customHeight="1"/>
    <row r="324" s="367" customFormat="1" ht="21" customHeight="1"/>
    <row r="325" s="367" customFormat="1" ht="21" customHeight="1"/>
    <row r="326" s="367" customFormat="1" ht="21" customHeight="1"/>
    <row r="327" s="367" customFormat="1" ht="21" customHeight="1"/>
    <row r="328" s="367" customFormat="1" ht="21" customHeight="1"/>
    <row r="329" s="367" customFormat="1" ht="21" customHeight="1"/>
    <row r="330" s="367" customFormat="1" ht="21" customHeight="1"/>
    <row r="331" s="367" customFormat="1" ht="21" customHeight="1"/>
    <row r="332" s="367" customFormat="1" ht="21" customHeight="1"/>
    <row r="333" s="367" customFormat="1" ht="21" customHeight="1"/>
    <row r="334" s="367" customFormat="1" ht="21" customHeight="1"/>
    <row r="335" s="367" customFormat="1" ht="21" customHeight="1"/>
    <row r="336" s="367" customFormat="1" ht="21" customHeight="1"/>
    <row r="337" s="367" customFormat="1" ht="21" customHeight="1"/>
    <row r="338" s="367" customFormat="1" ht="21" customHeight="1"/>
    <row r="339" s="367" customFormat="1" ht="21" customHeight="1"/>
    <row r="340" s="367" customFormat="1" ht="21" customHeight="1"/>
    <row r="341" s="367" customFormat="1" ht="21" customHeight="1"/>
    <row r="342" s="367" customFormat="1" ht="21" customHeight="1"/>
    <row r="343" s="367" customFormat="1" ht="21" customHeight="1"/>
    <row r="344" s="367" customFormat="1" ht="21" customHeight="1"/>
    <row r="345" s="367" customFormat="1" ht="21" customHeight="1"/>
    <row r="346" s="367" customFormat="1" ht="21" customHeight="1"/>
    <row r="347" s="367" customFormat="1" ht="21" customHeight="1"/>
    <row r="348" s="367" customFormat="1" ht="21" customHeight="1"/>
    <row r="349" s="367" customFormat="1" ht="21" customHeight="1"/>
    <row r="350" s="367" customFormat="1" ht="21" customHeight="1"/>
    <row r="351" s="367" customFormat="1" ht="21" customHeight="1"/>
    <row r="352" s="367" customFormat="1" ht="21" customHeight="1"/>
    <row r="353" s="367" customFormat="1" ht="21" customHeight="1"/>
    <row r="354" s="367" customFormat="1" ht="21" customHeight="1"/>
    <row r="355" s="367" customFormat="1" ht="21" customHeight="1"/>
  </sheetData>
  <mergeCells count="98">
    <mergeCell ref="Z2:AH2"/>
    <mergeCell ref="B4:AG4"/>
    <mergeCell ref="B7:M7"/>
    <mergeCell ref="N7:AG7"/>
    <mergeCell ref="B8:M8"/>
    <mergeCell ref="N8:AG8"/>
    <mergeCell ref="B9:M9"/>
    <mergeCell ref="N9:AG9"/>
    <mergeCell ref="B10:F12"/>
    <mergeCell ref="G10:M12"/>
    <mergeCell ref="N10:R12"/>
    <mergeCell ref="S10:W12"/>
    <mergeCell ref="X10:AB12"/>
    <mergeCell ref="AC10:AG12"/>
    <mergeCell ref="AC14:AG14"/>
    <mergeCell ref="B13:F13"/>
    <mergeCell ref="G13:M13"/>
    <mergeCell ref="N13:R13"/>
    <mergeCell ref="S13:W13"/>
    <mergeCell ref="X13:AB13"/>
    <mergeCell ref="AC13:AG13"/>
    <mergeCell ref="B14:F14"/>
    <mergeCell ref="G14:M14"/>
    <mergeCell ref="N14:R14"/>
    <mergeCell ref="S14:W14"/>
    <mergeCell ref="X14:AB14"/>
    <mergeCell ref="AC16:AG16"/>
    <mergeCell ref="B15:F15"/>
    <mergeCell ref="G15:M15"/>
    <mergeCell ref="N15:R15"/>
    <mergeCell ref="S15:W15"/>
    <mergeCell ref="X15:AB15"/>
    <mergeCell ref="AC15:AG15"/>
    <mergeCell ref="B16:F16"/>
    <mergeCell ref="G16:M16"/>
    <mergeCell ref="N16:R16"/>
    <mergeCell ref="S16:W16"/>
    <mergeCell ref="X16:AB16"/>
    <mergeCell ref="AC18:AG18"/>
    <mergeCell ref="B17:F17"/>
    <mergeCell ref="G17:M17"/>
    <mergeCell ref="N17:R17"/>
    <mergeCell ref="S17:W17"/>
    <mergeCell ref="X17:AB17"/>
    <mergeCell ref="AC17:AG17"/>
    <mergeCell ref="B18:F18"/>
    <mergeCell ref="G18:M18"/>
    <mergeCell ref="N18:R18"/>
    <mergeCell ref="S18:W18"/>
    <mergeCell ref="X18:AB18"/>
    <mergeCell ref="AC20:AG20"/>
    <mergeCell ref="B19:F19"/>
    <mergeCell ref="G19:M19"/>
    <mergeCell ref="N19:R19"/>
    <mergeCell ref="S19:W19"/>
    <mergeCell ref="X19:AB19"/>
    <mergeCell ref="AC19:AG19"/>
    <mergeCell ref="B20:F20"/>
    <mergeCell ref="G20:M20"/>
    <mergeCell ref="N20:R20"/>
    <mergeCell ref="S20:W20"/>
    <mergeCell ref="X20:AB20"/>
    <mergeCell ref="AC22:AG22"/>
    <mergeCell ref="B21:F21"/>
    <mergeCell ref="G21:M21"/>
    <mergeCell ref="N21:R21"/>
    <mergeCell ref="S21:W21"/>
    <mergeCell ref="X21:AB21"/>
    <mergeCell ref="AC21:AG21"/>
    <mergeCell ref="B22:F22"/>
    <mergeCell ref="G22:M22"/>
    <mergeCell ref="N22:R22"/>
    <mergeCell ref="S22:W22"/>
    <mergeCell ref="X22:AB22"/>
    <mergeCell ref="AC24:AG24"/>
    <mergeCell ref="B23:F23"/>
    <mergeCell ref="G23:M23"/>
    <mergeCell ref="N23:R23"/>
    <mergeCell ref="S23:W23"/>
    <mergeCell ref="X23:AB23"/>
    <mergeCell ref="AC23:AG23"/>
    <mergeCell ref="B24:F24"/>
    <mergeCell ref="G24:M24"/>
    <mergeCell ref="N24:R24"/>
    <mergeCell ref="S24:W24"/>
    <mergeCell ref="X24:AB24"/>
    <mergeCell ref="B37:AG47"/>
    <mergeCell ref="B26:Q27"/>
    <mergeCell ref="R26:AG27"/>
    <mergeCell ref="B29:I30"/>
    <mergeCell ref="J29:Q30"/>
    <mergeCell ref="R29:AG29"/>
    <mergeCell ref="R30:AG30"/>
    <mergeCell ref="B31:I31"/>
    <mergeCell ref="J31:Q31"/>
    <mergeCell ref="R31:AG31"/>
    <mergeCell ref="B32:AG33"/>
    <mergeCell ref="B34:AG35"/>
  </mergeCells>
  <phoneticPr fontId="2"/>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1593B-E59D-45D4-A155-F2FA60008E7C}">
  <sheetPr>
    <tabColor rgb="FF92D050"/>
  </sheetPr>
  <dimension ref="A1:E29"/>
  <sheetViews>
    <sheetView zoomScaleNormal="100" zoomScaleSheetLayoutView="85" workbookViewId="0"/>
  </sheetViews>
  <sheetFormatPr defaultColWidth="9" defaultRowHeight="13.5"/>
  <cols>
    <col min="1" max="1" width="26.625" style="537" customWidth="1"/>
    <col min="2" max="2" width="4" style="537" customWidth="1"/>
    <col min="3" max="3" width="12.125" style="537" customWidth="1"/>
    <col min="4" max="4" width="46.25" style="537" customWidth="1"/>
    <col min="5" max="5" width="9.25" style="537" customWidth="1"/>
    <col min="6" max="16384" width="9" style="541"/>
  </cols>
  <sheetData>
    <row r="1" spans="1:5" s="539" customFormat="1" ht="15.75" customHeight="1">
      <c r="A1" s="537"/>
      <c r="B1" s="538"/>
      <c r="C1" s="538"/>
      <c r="D1" s="538"/>
      <c r="E1" s="538"/>
    </row>
    <row r="2" spans="1:5" s="539" customFormat="1">
      <c r="A2" s="1563"/>
      <c r="B2" s="1563"/>
      <c r="C2" s="1563"/>
      <c r="D2" s="1563"/>
      <c r="E2" s="1563"/>
    </row>
    <row r="3" spans="1:5" s="539" customFormat="1" ht="11.25" customHeight="1">
      <c r="A3" s="540"/>
      <c r="B3" s="540"/>
      <c r="C3" s="540"/>
      <c r="D3" s="540"/>
      <c r="E3" s="540"/>
    </row>
    <row r="4" spans="1:5" ht="17.25">
      <c r="A4" s="1564" t="s">
        <v>804</v>
      </c>
      <c r="B4" s="1564"/>
      <c r="C4" s="1564"/>
      <c r="D4" s="1564"/>
      <c r="E4" s="1564"/>
    </row>
    <row r="5" spans="1:5" ht="14.25" thickBot="1"/>
    <row r="6" spans="1:5" s="539" customFormat="1" ht="30" customHeight="1">
      <c r="A6" s="542" t="s">
        <v>805</v>
      </c>
      <c r="B6" s="1565"/>
      <c r="C6" s="1566"/>
      <c r="D6" s="1566"/>
      <c r="E6" s="1567"/>
    </row>
    <row r="7" spans="1:5" s="539" customFormat="1" ht="30" customHeight="1">
      <c r="A7" s="543" t="s">
        <v>806</v>
      </c>
      <c r="B7" s="1568" t="s">
        <v>807</v>
      </c>
      <c r="C7" s="1569"/>
      <c r="D7" s="1569"/>
      <c r="E7" s="1570"/>
    </row>
    <row r="8" spans="1:5" s="539" customFormat="1" ht="40.5" customHeight="1">
      <c r="A8" s="1571" t="s">
        <v>808</v>
      </c>
      <c r="B8" s="1534" t="s">
        <v>809</v>
      </c>
      <c r="C8" s="1535"/>
      <c r="D8" s="1536"/>
      <c r="E8" s="1558" t="s">
        <v>810</v>
      </c>
    </row>
    <row r="9" spans="1:5" s="539" customFormat="1">
      <c r="A9" s="1532"/>
      <c r="B9" s="1540"/>
      <c r="C9" s="1541"/>
      <c r="D9" s="1542"/>
      <c r="E9" s="1559"/>
    </row>
    <row r="10" spans="1:5" s="539" customFormat="1">
      <c r="A10" s="1532"/>
      <c r="B10" s="544"/>
      <c r="C10" s="545"/>
      <c r="D10" s="545"/>
      <c r="E10" s="546"/>
    </row>
    <row r="11" spans="1:5" s="539" customFormat="1" ht="18.75" customHeight="1">
      <c r="A11" s="1532"/>
      <c r="B11" s="544"/>
      <c r="C11" s="547" t="s">
        <v>434</v>
      </c>
      <c r="D11" s="548"/>
      <c r="E11" s="546"/>
    </row>
    <row r="12" spans="1:5" s="539" customFormat="1" ht="18.75" customHeight="1">
      <c r="A12" s="1532"/>
      <c r="B12" s="549"/>
      <c r="C12" s="547" t="s">
        <v>811</v>
      </c>
      <c r="D12" s="550" t="s">
        <v>812</v>
      </c>
      <c r="E12" s="551"/>
    </row>
    <row r="13" spans="1:5" s="539" customFormat="1" ht="18.75" customHeight="1">
      <c r="A13" s="1533"/>
      <c r="B13" s="552"/>
      <c r="C13" s="553"/>
      <c r="D13" s="554"/>
      <c r="E13" s="555"/>
    </row>
    <row r="14" spans="1:5" s="539" customFormat="1" ht="64.5" customHeight="1">
      <c r="A14" s="556" t="s">
        <v>813</v>
      </c>
      <c r="B14" s="1528"/>
      <c r="C14" s="1529"/>
      <c r="D14" s="1529"/>
      <c r="E14" s="1530"/>
    </row>
    <row r="15" spans="1:5" s="539" customFormat="1" ht="13.5" customHeight="1">
      <c r="A15" s="1531" t="s">
        <v>814</v>
      </c>
      <c r="B15" s="1534" t="s">
        <v>815</v>
      </c>
      <c r="C15" s="1535"/>
      <c r="D15" s="1536"/>
      <c r="E15" s="1543" t="s">
        <v>810</v>
      </c>
    </row>
    <row r="16" spans="1:5" s="539" customFormat="1">
      <c r="A16" s="1532"/>
      <c r="B16" s="1537"/>
      <c r="C16" s="1538"/>
      <c r="D16" s="1539"/>
      <c r="E16" s="1544"/>
    </row>
    <row r="17" spans="1:5" s="539" customFormat="1" ht="21.75" customHeight="1">
      <c r="A17" s="1532"/>
      <c r="B17" s="1540"/>
      <c r="C17" s="1541"/>
      <c r="D17" s="1542"/>
      <c r="E17" s="1545"/>
    </row>
    <row r="18" spans="1:5" s="539" customFormat="1">
      <c r="A18" s="1532"/>
      <c r="B18" s="1546" t="s">
        <v>816</v>
      </c>
      <c r="C18" s="1547"/>
      <c r="D18" s="1547"/>
      <c r="E18" s="1548"/>
    </row>
    <row r="19" spans="1:5" s="539" customFormat="1" ht="39.75" customHeight="1">
      <c r="A19" s="1532"/>
      <c r="B19" s="1549"/>
      <c r="C19" s="1550"/>
      <c r="D19" s="1550"/>
      <c r="E19" s="1551"/>
    </row>
    <row r="20" spans="1:5" s="539" customFormat="1" ht="39.75" customHeight="1">
      <c r="A20" s="1533"/>
      <c r="B20" s="1552"/>
      <c r="C20" s="1553"/>
      <c r="D20" s="1553"/>
      <c r="E20" s="1554"/>
    </row>
    <row r="21" spans="1:5" s="539" customFormat="1" ht="14.25" customHeight="1">
      <c r="A21" s="1555" t="s">
        <v>817</v>
      </c>
      <c r="B21" s="1534" t="s">
        <v>818</v>
      </c>
      <c r="C21" s="1535"/>
      <c r="D21" s="1536"/>
      <c r="E21" s="1558" t="s">
        <v>810</v>
      </c>
    </row>
    <row r="22" spans="1:5" s="557" customFormat="1" ht="28.5" customHeight="1">
      <c r="A22" s="1556"/>
      <c r="B22" s="1540"/>
      <c r="C22" s="1541"/>
      <c r="D22" s="1542"/>
      <c r="E22" s="1559"/>
    </row>
    <row r="23" spans="1:5" s="539" customFormat="1">
      <c r="A23" s="1556"/>
      <c r="B23" s="1546" t="s">
        <v>819</v>
      </c>
      <c r="C23" s="1547"/>
      <c r="D23" s="1547"/>
      <c r="E23" s="1548"/>
    </row>
    <row r="24" spans="1:5" s="539" customFormat="1" ht="39.75" customHeight="1">
      <c r="A24" s="1556"/>
      <c r="B24" s="1549"/>
      <c r="C24" s="1550"/>
      <c r="D24" s="1550"/>
      <c r="E24" s="1551"/>
    </row>
    <row r="25" spans="1:5" s="539" customFormat="1" ht="39.75" customHeight="1" thickBot="1">
      <c r="A25" s="1557"/>
      <c r="B25" s="1560"/>
      <c r="C25" s="1561"/>
      <c r="D25" s="1561"/>
      <c r="E25" s="1562"/>
    </row>
    <row r="26" spans="1:5" s="539" customFormat="1" ht="39.75" customHeight="1">
      <c r="A26" s="1527" t="s">
        <v>820</v>
      </c>
      <c r="B26" s="1527"/>
      <c r="C26" s="1527"/>
      <c r="D26" s="1527"/>
      <c r="E26" s="1527"/>
    </row>
    <row r="27" spans="1:5" s="539" customFormat="1" ht="31.5" customHeight="1">
      <c r="A27" s="1527" t="s">
        <v>821</v>
      </c>
      <c r="B27" s="1527"/>
      <c r="C27" s="1527"/>
      <c r="D27" s="1527"/>
      <c r="E27" s="1527"/>
    </row>
    <row r="28" spans="1:5" s="539" customFormat="1" ht="31.5" customHeight="1">
      <c r="A28" s="1527" t="s">
        <v>822</v>
      </c>
      <c r="B28" s="1527"/>
      <c r="C28" s="1527"/>
      <c r="D28" s="1527"/>
      <c r="E28" s="1527"/>
    </row>
    <row r="29" spans="1:5" s="539" customFormat="1" ht="31.5" customHeight="1">
      <c r="A29" s="1527"/>
      <c r="B29" s="1527"/>
      <c r="C29" s="1527"/>
      <c r="D29" s="1527"/>
      <c r="E29" s="1527"/>
    </row>
  </sheetData>
  <mergeCells count="20">
    <mergeCell ref="A2:E2"/>
    <mergeCell ref="A4:E4"/>
    <mergeCell ref="B6:E6"/>
    <mergeCell ref="B7:E7"/>
    <mergeCell ref="A8:A13"/>
    <mergeCell ref="B8:D9"/>
    <mergeCell ref="E8:E9"/>
    <mergeCell ref="A26:E26"/>
    <mergeCell ref="A27:E27"/>
    <mergeCell ref="A28:E28"/>
    <mergeCell ref="A29:E29"/>
    <mergeCell ref="B14:E14"/>
    <mergeCell ref="A15:A20"/>
    <mergeCell ref="B15:D17"/>
    <mergeCell ref="E15:E17"/>
    <mergeCell ref="B18:E20"/>
    <mergeCell ref="A21:A25"/>
    <mergeCell ref="B21:D22"/>
    <mergeCell ref="E21:E22"/>
    <mergeCell ref="B23:E25"/>
  </mergeCells>
  <phoneticPr fontId="2"/>
  <printOptions horizontalCentered="1"/>
  <pageMargins left="0.39370078740157483" right="0.19685039370078741" top="0.82677165354330717" bottom="0.98425196850393704" header="0.51181102362204722" footer="0.51181102362204722"/>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BA25F-3730-4F87-B436-34F2ECDADA96}">
  <sheetPr>
    <tabColor rgb="FFFFC000"/>
  </sheetPr>
  <dimension ref="A1:I15"/>
  <sheetViews>
    <sheetView showGridLines="0" view="pageBreakPreview" zoomScale="90" zoomScaleNormal="100" zoomScaleSheetLayoutView="90" workbookViewId="0"/>
  </sheetViews>
  <sheetFormatPr defaultColWidth="9" defaultRowHeight="18.75"/>
  <cols>
    <col min="1" max="1" width="0.75" style="407" customWidth="1"/>
    <col min="2" max="2" width="24.25" style="407" customWidth="1"/>
    <col min="3" max="3" width="4" style="407" customWidth="1"/>
    <col min="4" max="6" width="20.125" style="407" customWidth="1"/>
    <col min="7" max="7" width="3.125" style="407" customWidth="1"/>
    <col min="8" max="8" width="3.75" style="407" customWidth="1"/>
    <col min="9" max="9" width="2.5" style="407" customWidth="1"/>
    <col min="10" max="10" width="9" style="407"/>
    <col min="11" max="11" width="14" style="407" customWidth="1"/>
    <col min="12" max="16384" width="9" style="407"/>
  </cols>
  <sheetData>
    <row r="1" spans="1:9" ht="27.75" customHeight="1">
      <c r="A1" s="406"/>
    </row>
    <row r="2" spans="1:9" ht="27.75" customHeight="1">
      <c r="A2" s="406"/>
      <c r="F2" s="1165" t="s">
        <v>340</v>
      </c>
      <c r="G2" s="1165"/>
    </row>
    <row r="3" spans="1:9" ht="27.75" customHeight="1">
      <c r="A3" s="406"/>
      <c r="F3" s="446"/>
      <c r="G3" s="446"/>
    </row>
    <row r="4" spans="1:9" ht="36" customHeight="1">
      <c r="B4" s="1453" t="s">
        <v>823</v>
      </c>
      <c r="C4" s="1576"/>
      <c r="D4" s="1576"/>
      <c r="E4" s="1576"/>
      <c r="F4" s="1576"/>
      <c r="G4" s="1576"/>
    </row>
    <row r="5" spans="1:9" ht="36" customHeight="1">
      <c r="A5" s="408"/>
      <c r="B5" s="408"/>
      <c r="C5" s="408"/>
      <c r="D5" s="408"/>
      <c r="E5" s="408"/>
      <c r="F5" s="408"/>
      <c r="G5" s="408"/>
    </row>
    <row r="6" spans="1:9" ht="36" customHeight="1">
      <c r="A6" s="408"/>
      <c r="B6" s="409" t="s">
        <v>617</v>
      </c>
      <c r="C6" s="1454"/>
      <c r="D6" s="1455"/>
      <c r="E6" s="1455"/>
      <c r="F6" s="1455"/>
      <c r="G6" s="1456"/>
    </row>
    <row r="7" spans="1:9" ht="55.5" customHeight="1">
      <c r="B7" s="410" t="s">
        <v>618</v>
      </c>
      <c r="C7" s="1457" t="s">
        <v>619</v>
      </c>
      <c r="D7" s="1457"/>
      <c r="E7" s="1457"/>
      <c r="F7" s="1457"/>
      <c r="G7" s="1458"/>
    </row>
    <row r="8" spans="1:9" ht="55.5" customHeight="1">
      <c r="B8" s="558" t="s">
        <v>824</v>
      </c>
      <c r="C8" s="1577" t="s">
        <v>825</v>
      </c>
      <c r="D8" s="1578"/>
      <c r="E8" s="1578"/>
      <c r="F8" s="1578"/>
      <c r="G8" s="1579"/>
    </row>
    <row r="9" spans="1:9" ht="117" customHeight="1">
      <c r="B9" s="558" t="s">
        <v>826</v>
      </c>
      <c r="C9" s="1580" t="s">
        <v>827</v>
      </c>
      <c r="D9" s="1581"/>
      <c r="E9" s="1581"/>
      <c r="F9" s="1581"/>
      <c r="G9" s="1582"/>
    </row>
    <row r="11" spans="1:9" ht="17.25" customHeight="1">
      <c r="B11" s="1572" t="s">
        <v>656</v>
      </c>
      <c r="C11" s="1452"/>
      <c r="D11" s="1452"/>
      <c r="E11" s="1452"/>
      <c r="F11" s="1452"/>
      <c r="G11" s="1452"/>
      <c r="H11" s="420"/>
      <c r="I11" s="420"/>
    </row>
    <row r="12" spans="1:9" ht="34.5" customHeight="1">
      <c r="B12" s="1451" t="s">
        <v>828</v>
      </c>
      <c r="C12" s="1573"/>
      <c r="D12" s="1573"/>
      <c r="E12" s="1573"/>
      <c r="F12" s="1573"/>
      <c r="G12" s="1573"/>
      <c r="H12" s="420"/>
      <c r="I12" s="420"/>
    </row>
    <row r="13" spans="1:9" ht="34.5" customHeight="1">
      <c r="B13" s="1574" t="s">
        <v>829</v>
      </c>
      <c r="C13" s="1574"/>
      <c r="D13" s="1574"/>
      <c r="E13" s="1574"/>
      <c r="F13" s="1574"/>
      <c r="G13" s="1574"/>
      <c r="H13" s="420"/>
      <c r="I13" s="420"/>
    </row>
    <row r="14" spans="1:9">
      <c r="B14" s="1575" t="s">
        <v>830</v>
      </c>
      <c r="C14" s="1452"/>
      <c r="D14" s="1452"/>
      <c r="E14" s="1452"/>
      <c r="F14" s="1452"/>
      <c r="G14" s="1452"/>
    </row>
    <row r="15" spans="1:9">
      <c r="B15" s="419"/>
    </row>
  </sheetData>
  <mergeCells count="10">
    <mergeCell ref="B11:G11"/>
    <mergeCell ref="B12:G12"/>
    <mergeCell ref="B13:G13"/>
    <mergeCell ref="B14:G14"/>
    <mergeCell ref="F2:G2"/>
    <mergeCell ref="B4:G4"/>
    <mergeCell ref="C6:G6"/>
    <mergeCell ref="C7:G7"/>
    <mergeCell ref="C8:G8"/>
    <mergeCell ref="C9:G9"/>
  </mergeCells>
  <phoneticPr fontId="2"/>
  <pageMargins left="0.7" right="0.7" top="0.75" bottom="0.75" header="0.3" footer="0.3"/>
  <pageSetup paperSize="9" scale="87"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34234-A15D-43C3-8F0A-2749DFF22B62}">
  <sheetPr>
    <tabColor rgb="FF92D050"/>
  </sheetPr>
  <dimension ref="A1:P349"/>
  <sheetViews>
    <sheetView showGridLines="0" view="pageBreakPreview" zoomScale="70" zoomScaleNormal="100" zoomScaleSheetLayoutView="70" workbookViewId="0"/>
  </sheetViews>
  <sheetFormatPr defaultColWidth="9" defaultRowHeight="13.5"/>
  <cols>
    <col min="1" max="1" width="1.125" style="221" customWidth="1"/>
    <col min="2" max="14" width="2.625" style="221" customWidth="1"/>
    <col min="15" max="16" width="26.625" style="221" customWidth="1"/>
    <col min="17" max="45" width="2.625" style="221" customWidth="1"/>
    <col min="46" max="16384" width="9" style="221"/>
  </cols>
  <sheetData>
    <row r="1" spans="1:16" s="407" customFormat="1" ht="33" customHeight="1">
      <c r="A1" s="406"/>
      <c r="B1" s="1165" t="s">
        <v>340</v>
      </c>
      <c r="C1" s="1452"/>
      <c r="D1" s="1452"/>
      <c r="E1" s="1452"/>
      <c r="F1" s="1452"/>
      <c r="G1" s="1452"/>
      <c r="H1" s="1452"/>
      <c r="I1" s="1452"/>
      <c r="J1" s="1452"/>
      <c r="K1" s="1452"/>
      <c r="L1" s="1452"/>
      <c r="M1" s="1452"/>
      <c r="N1" s="1452"/>
      <c r="O1" s="1452"/>
      <c r="P1" s="1452"/>
    </row>
    <row r="2" spans="1:16" s="407" customFormat="1" ht="21.75" customHeight="1">
      <c r="A2" s="406"/>
      <c r="B2" s="1165"/>
      <c r="C2" s="1452"/>
      <c r="D2" s="1452"/>
      <c r="E2" s="1452"/>
      <c r="F2" s="1452"/>
      <c r="G2" s="1452"/>
      <c r="H2" s="1452"/>
      <c r="I2" s="1452"/>
      <c r="J2" s="1452"/>
      <c r="K2" s="1452"/>
      <c r="L2" s="1452"/>
      <c r="M2" s="1452"/>
      <c r="N2" s="1452"/>
      <c r="O2" s="1452"/>
      <c r="P2" s="1452"/>
    </row>
    <row r="3" spans="1:16" s="15" customFormat="1" ht="21" customHeight="1">
      <c r="B3" s="1619" t="s">
        <v>831</v>
      </c>
      <c r="C3" s="1619"/>
      <c r="D3" s="1619"/>
      <c r="E3" s="1619"/>
      <c r="F3" s="1619"/>
      <c r="G3" s="1619"/>
      <c r="H3" s="1619"/>
      <c r="I3" s="1619"/>
      <c r="J3" s="1619"/>
      <c r="K3" s="1619"/>
      <c r="L3" s="1619"/>
      <c r="M3" s="1619"/>
      <c r="N3" s="1619"/>
      <c r="O3" s="1619"/>
      <c r="P3" s="1619"/>
    </row>
    <row r="4" spans="1:16" s="407" customFormat="1" ht="27" customHeight="1" thickBot="1">
      <c r="A4" s="408"/>
      <c r="B4" s="1620"/>
      <c r="C4" s="1621"/>
      <c r="D4" s="1621"/>
      <c r="E4" s="1621"/>
      <c r="F4" s="1621"/>
      <c r="G4" s="1621"/>
      <c r="H4" s="1621"/>
      <c r="I4" s="1621"/>
      <c r="J4" s="1621"/>
      <c r="K4" s="1621"/>
      <c r="L4" s="1621"/>
      <c r="M4" s="1621"/>
      <c r="N4" s="1621"/>
      <c r="O4" s="1621"/>
      <c r="P4" s="1621"/>
    </row>
    <row r="5" spans="1:16" s="407" customFormat="1" ht="36" customHeight="1">
      <c r="A5" s="408"/>
      <c r="B5" s="1622" t="s">
        <v>617</v>
      </c>
      <c r="C5" s="1623"/>
      <c r="D5" s="1623"/>
      <c r="E5" s="1623"/>
      <c r="F5" s="1623"/>
      <c r="G5" s="1623"/>
      <c r="H5" s="1623"/>
      <c r="I5" s="1623"/>
      <c r="J5" s="1623"/>
      <c r="K5" s="1623"/>
      <c r="L5" s="1623"/>
      <c r="M5" s="1623"/>
      <c r="N5" s="1624"/>
      <c r="O5" s="1625"/>
      <c r="P5" s="1626"/>
    </row>
    <row r="6" spans="1:16" s="407" customFormat="1" ht="36" customHeight="1">
      <c r="B6" s="1605" t="s">
        <v>600</v>
      </c>
      <c r="C6" s="1578"/>
      <c r="D6" s="1578"/>
      <c r="E6" s="1578"/>
      <c r="F6" s="1578"/>
      <c r="G6" s="1578"/>
      <c r="H6" s="1578"/>
      <c r="I6" s="1578"/>
      <c r="J6" s="1578"/>
      <c r="K6" s="1578"/>
      <c r="L6" s="1578"/>
      <c r="M6" s="1578"/>
      <c r="N6" s="1579"/>
      <c r="O6" s="1606" t="s">
        <v>619</v>
      </c>
      <c r="P6" s="1607"/>
    </row>
    <row r="7" spans="1:16" ht="36" customHeight="1">
      <c r="B7" s="1608" t="s">
        <v>602</v>
      </c>
      <c r="C7" s="1609"/>
      <c r="D7" s="1609"/>
      <c r="E7" s="1609"/>
      <c r="F7" s="1609"/>
      <c r="G7" s="1609"/>
      <c r="H7" s="1609"/>
      <c r="I7" s="1609"/>
      <c r="J7" s="1609"/>
      <c r="K7" s="1609"/>
      <c r="L7" s="1609"/>
      <c r="M7" s="1609"/>
      <c r="N7" s="1610"/>
      <c r="O7" s="1611" t="s">
        <v>603</v>
      </c>
      <c r="P7" s="1612"/>
    </row>
    <row r="8" spans="1:16" ht="21" customHeight="1">
      <c r="B8" s="1613" t="s">
        <v>432</v>
      </c>
      <c r="C8" s="1614"/>
      <c r="D8" s="1614"/>
      <c r="E8" s="1614"/>
      <c r="F8" s="1614"/>
      <c r="G8" s="1614" t="s">
        <v>434</v>
      </c>
      <c r="H8" s="1614"/>
      <c r="I8" s="1614"/>
      <c r="J8" s="1614"/>
      <c r="K8" s="1614"/>
      <c r="L8" s="1614"/>
      <c r="M8" s="1614"/>
      <c r="N8" s="1614"/>
      <c r="O8" s="1615" t="s">
        <v>633</v>
      </c>
      <c r="P8" s="1618" t="s">
        <v>634</v>
      </c>
    </row>
    <row r="9" spans="1:16" ht="21" customHeight="1">
      <c r="B9" s="1613"/>
      <c r="C9" s="1614"/>
      <c r="D9" s="1614"/>
      <c r="E9" s="1614"/>
      <c r="F9" s="1614"/>
      <c r="G9" s="1614"/>
      <c r="H9" s="1614"/>
      <c r="I9" s="1614"/>
      <c r="J9" s="1614"/>
      <c r="K9" s="1614"/>
      <c r="L9" s="1614"/>
      <c r="M9" s="1614"/>
      <c r="N9" s="1614"/>
      <c r="O9" s="1616"/>
      <c r="P9" s="1618"/>
    </row>
    <row r="10" spans="1:16" ht="21" customHeight="1">
      <c r="B10" s="1613"/>
      <c r="C10" s="1614"/>
      <c r="D10" s="1614"/>
      <c r="E10" s="1614"/>
      <c r="F10" s="1614"/>
      <c r="G10" s="1614"/>
      <c r="H10" s="1614"/>
      <c r="I10" s="1614"/>
      <c r="J10" s="1614"/>
      <c r="K10" s="1614"/>
      <c r="L10" s="1614"/>
      <c r="M10" s="1614"/>
      <c r="N10" s="1614"/>
      <c r="O10" s="1617"/>
      <c r="P10" s="1618"/>
    </row>
    <row r="11" spans="1:16" ht="21" customHeight="1">
      <c r="B11" s="1603"/>
      <c r="C11" s="1604"/>
      <c r="D11" s="1604"/>
      <c r="E11" s="1604"/>
      <c r="F11" s="1604"/>
      <c r="G11" s="1604"/>
      <c r="H11" s="1604"/>
      <c r="I11" s="1604"/>
      <c r="J11" s="1604"/>
      <c r="K11" s="1604"/>
      <c r="L11" s="1604"/>
      <c r="M11" s="1604"/>
      <c r="N11" s="1604"/>
      <c r="O11" s="421"/>
      <c r="P11" s="422"/>
    </row>
    <row r="12" spans="1:16" ht="21" customHeight="1">
      <c r="B12" s="1603"/>
      <c r="C12" s="1604"/>
      <c r="D12" s="1604"/>
      <c r="E12" s="1604"/>
      <c r="F12" s="1604"/>
      <c r="G12" s="1604"/>
      <c r="H12" s="1604"/>
      <c r="I12" s="1604"/>
      <c r="J12" s="1604"/>
      <c r="K12" s="1604"/>
      <c r="L12" s="1604"/>
      <c r="M12" s="1604"/>
      <c r="N12" s="1604"/>
      <c r="O12" s="421"/>
      <c r="P12" s="422"/>
    </row>
    <row r="13" spans="1:16" ht="21" customHeight="1">
      <c r="B13" s="1603"/>
      <c r="C13" s="1604"/>
      <c r="D13" s="1604"/>
      <c r="E13" s="1604"/>
      <c r="F13" s="1604"/>
      <c r="G13" s="1604"/>
      <c r="H13" s="1604"/>
      <c r="I13" s="1604"/>
      <c r="J13" s="1604"/>
      <c r="K13" s="1604"/>
      <c r="L13" s="1604"/>
      <c r="M13" s="1604"/>
      <c r="N13" s="1604"/>
      <c r="O13" s="421"/>
      <c r="P13" s="422"/>
    </row>
    <row r="14" spans="1:16" ht="21" customHeight="1">
      <c r="B14" s="1603"/>
      <c r="C14" s="1604"/>
      <c r="D14" s="1604"/>
      <c r="E14" s="1604"/>
      <c r="F14" s="1604"/>
      <c r="G14" s="1604"/>
      <c r="H14" s="1604"/>
      <c r="I14" s="1604"/>
      <c r="J14" s="1604"/>
      <c r="K14" s="1604"/>
      <c r="L14" s="1604"/>
      <c r="M14" s="1604"/>
      <c r="N14" s="1604"/>
      <c r="O14" s="421"/>
      <c r="P14" s="423"/>
    </row>
    <row r="15" spans="1:16" ht="21" customHeight="1">
      <c r="B15" s="1603"/>
      <c r="C15" s="1604"/>
      <c r="D15" s="1604"/>
      <c r="E15" s="1604"/>
      <c r="F15" s="1604"/>
      <c r="G15" s="1604"/>
      <c r="H15" s="1604"/>
      <c r="I15" s="1604"/>
      <c r="J15" s="1604"/>
      <c r="K15" s="1604"/>
      <c r="L15" s="1604"/>
      <c r="M15" s="1604"/>
      <c r="N15" s="1604"/>
      <c r="O15" s="421"/>
      <c r="P15" s="423"/>
    </row>
    <row r="16" spans="1:16" ht="21" customHeight="1">
      <c r="B16" s="1603"/>
      <c r="C16" s="1604"/>
      <c r="D16" s="1604"/>
      <c r="E16" s="1604"/>
      <c r="F16" s="1604"/>
      <c r="G16" s="1604"/>
      <c r="H16" s="1604"/>
      <c r="I16" s="1604"/>
      <c r="J16" s="1604"/>
      <c r="K16" s="1604"/>
      <c r="L16" s="1604"/>
      <c r="M16" s="1604"/>
      <c r="N16" s="1604"/>
      <c r="O16" s="421"/>
      <c r="P16" s="423"/>
    </row>
    <row r="17" spans="2:16" ht="21" customHeight="1">
      <c r="B17" s="1603"/>
      <c r="C17" s="1604"/>
      <c r="D17" s="1604"/>
      <c r="E17" s="1604"/>
      <c r="F17" s="1604"/>
      <c r="G17" s="1604"/>
      <c r="H17" s="1604"/>
      <c r="I17" s="1604"/>
      <c r="J17" s="1604"/>
      <c r="K17" s="1604"/>
      <c r="L17" s="1604"/>
      <c r="M17" s="1604"/>
      <c r="N17" s="1604"/>
      <c r="O17" s="421"/>
      <c r="P17" s="423"/>
    </row>
    <row r="18" spans="2:16" ht="21" customHeight="1">
      <c r="B18" s="1603"/>
      <c r="C18" s="1604"/>
      <c r="D18" s="1604"/>
      <c r="E18" s="1604"/>
      <c r="F18" s="1604"/>
      <c r="G18" s="1604"/>
      <c r="H18" s="1604"/>
      <c r="I18" s="1604"/>
      <c r="J18" s="1604"/>
      <c r="K18" s="1604"/>
      <c r="L18" s="1604"/>
      <c r="M18" s="1604"/>
      <c r="N18" s="1604"/>
      <c r="O18" s="421"/>
      <c r="P18" s="423"/>
    </row>
    <row r="19" spans="2:16" ht="21" customHeight="1">
      <c r="B19" s="1603"/>
      <c r="C19" s="1604"/>
      <c r="D19" s="1604"/>
      <c r="E19" s="1604"/>
      <c r="F19" s="1604"/>
      <c r="G19" s="1604"/>
      <c r="H19" s="1604"/>
      <c r="I19" s="1604"/>
      <c r="J19" s="1604"/>
      <c r="K19" s="1604"/>
      <c r="L19" s="1604"/>
      <c r="M19" s="1604"/>
      <c r="N19" s="1604"/>
      <c r="O19" s="421"/>
      <c r="P19" s="423"/>
    </row>
    <row r="20" spans="2:16" ht="21" customHeight="1">
      <c r="B20" s="1584"/>
      <c r="C20" s="1585"/>
      <c r="D20" s="1585"/>
      <c r="E20" s="1585"/>
      <c r="F20" s="1585"/>
      <c r="G20" s="1585"/>
      <c r="H20" s="1585"/>
      <c r="I20" s="1585"/>
      <c r="J20" s="1585"/>
      <c r="K20" s="1585"/>
      <c r="L20" s="1585"/>
      <c r="M20" s="1585"/>
      <c r="N20" s="1585"/>
      <c r="O20" s="424"/>
      <c r="P20" s="425"/>
    </row>
    <row r="21" spans="2:16" ht="21" customHeight="1">
      <c r="B21" s="1584"/>
      <c r="C21" s="1585"/>
      <c r="D21" s="1585"/>
      <c r="E21" s="1585"/>
      <c r="F21" s="1585"/>
      <c r="G21" s="1585"/>
      <c r="H21" s="1585"/>
      <c r="I21" s="1585"/>
      <c r="J21" s="1585"/>
      <c r="K21" s="1585"/>
      <c r="L21" s="1585"/>
      <c r="M21" s="1585"/>
      <c r="N21" s="1585"/>
      <c r="O21" s="424"/>
      <c r="P21" s="425"/>
    </row>
    <row r="22" spans="2:16" ht="21" customHeight="1" thickBot="1">
      <c r="B22" s="1586"/>
      <c r="C22" s="1587"/>
      <c r="D22" s="1587"/>
      <c r="E22" s="1587"/>
      <c r="F22" s="1587"/>
      <c r="G22" s="1587"/>
      <c r="H22" s="1587"/>
      <c r="I22" s="1587"/>
      <c r="J22" s="1587"/>
      <c r="K22" s="1587"/>
      <c r="L22" s="1587"/>
      <c r="M22" s="1587"/>
      <c r="N22" s="1587"/>
      <c r="O22" s="426"/>
      <c r="P22" s="427"/>
    </row>
    <row r="23" spans="2:16" ht="21" customHeight="1" thickBot="1">
      <c r="B23" s="428"/>
      <c r="C23" s="428"/>
      <c r="D23" s="428"/>
      <c r="E23" s="428"/>
      <c r="F23" s="428"/>
      <c r="G23" s="428"/>
      <c r="H23" s="428"/>
      <c r="I23" s="428"/>
      <c r="J23" s="428"/>
      <c r="K23" s="428"/>
      <c r="L23" s="428"/>
      <c r="M23" s="428"/>
      <c r="N23" s="428"/>
      <c r="O23" s="428"/>
      <c r="P23" s="428"/>
    </row>
    <row r="24" spans="2:16" ht="21" customHeight="1">
      <c r="B24" s="1588" t="s">
        <v>635</v>
      </c>
      <c r="C24" s="1589"/>
      <c r="D24" s="1589"/>
      <c r="E24" s="1589"/>
      <c r="F24" s="1589"/>
      <c r="G24" s="1589"/>
      <c r="H24" s="1589"/>
      <c r="I24" s="1589"/>
      <c r="J24" s="1590"/>
      <c r="K24" s="1590"/>
      <c r="L24" s="1590"/>
      <c r="M24" s="1590"/>
      <c r="N24" s="1591"/>
      <c r="O24" s="1596" t="s">
        <v>636</v>
      </c>
      <c r="P24" s="429"/>
    </row>
    <row r="25" spans="2:16" ht="42.75" customHeight="1">
      <c r="B25" s="1592"/>
      <c r="C25" s="1593"/>
      <c r="D25" s="1593"/>
      <c r="E25" s="1593"/>
      <c r="F25" s="1593"/>
      <c r="G25" s="1593"/>
      <c r="H25" s="1593"/>
      <c r="I25" s="1593"/>
      <c r="J25" s="1594"/>
      <c r="K25" s="1594"/>
      <c r="L25" s="1594"/>
      <c r="M25" s="1594"/>
      <c r="N25" s="1595"/>
      <c r="O25" s="1597"/>
      <c r="P25" s="430" t="s">
        <v>637</v>
      </c>
    </row>
    <row r="26" spans="2:16" ht="24.75" customHeight="1" thickBot="1">
      <c r="B26" s="1598"/>
      <c r="C26" s="1599"/>
      <c r="D26" s="1599"/>
      <c r="E26" s="1599"/>
      <c r="F26" s="1599"/>
      <c r="G26" s="1599"/>
      <c r="H26" s="1599"/>
      <c r="I26" s="1599"/>
      <c r="J26" s="1600"/>
      <c r="K26" s="1600"/>
      <c r="L26" s="1600"/>
      <c r="M26" s="1600"/>
      <c r="N26" s="1601"/>
      <c r="O26" s="431"/>
      <c r="P26" s="432"/>
    </row>
    <row r="27" spans="2:16" ht="13.5" customHeight="1">
      <c r="B27" s="428"/>
      <c r="C27" s="428"/>
      <c r="D27" s="428"/>
      <c r="E27" s="428"/>
      <c r="F27" s="428"/>
      <c r="G27" s="428"/>
      <c r="H27" s="428"/>
      <c r="I27" s="428"/>
      <c r="J27" s="559"/>
      <c r="K27" s="559"/>
      <c r="L27" s="559"/>
      <c r="M27" s="559"/>
      <c r="N27" s="559"/>
      <c r="O27" s="434"/>
      <c r="P27" s="434"/>
    </row>
    <row r="28" spans="2:16" ht="32.25" customHeight="1">
      <c r="B28" s="1602" t="s">
        <v>832</v>
      </c>
      <c r="C28" s="1583"/>
      <c r="D28" s="1583"/>
      <c r="E28" s="1583"/>
      <c r="F28" s="1583"/>
      <c r="G28" s="1583"/>
      <c r="H28" s="1583"/>
      <c r="I28" s="1583"/>
      <c r="J28" s="1583"/>
      <c r="K28" s="1583"/>
      <c r="L28" s="1583"/>
      <c r="M28" s="1583"/>
      <c r="N28" s="1583"/>
      <c r="O28" s="1583"/>
      <c r="P28" s="1583"/>
    </row>
    <row r="29" spans="2:16" ht="20.25" customHeight="1">
      <c r="B29" s="1602" t="s">
        <v>639</v>
      </c>
      <c r="C29" s="1583"/>
      <c r="D29" s="1583"/>
      <c r="E29" s="1583"/>
      <c r="F29" s="1583"/>
      <c r="G29" s="1583"/>
      <c r="H29" s="1583"/>
      <c r="I29" s="1583"/>
      <c r="J29" s="1583"/>
      <c r="K29" s="1583"/>
      <c r="L29" s="1583"/>
      <c r="M29" s="1583"/>
      <c r="N29" s="1583"/>
      <c r="O29" s="1583"/>
      <c r="P29" s="1583"/>
    </row>
    <row r="30" spans="2:16" ht="13.5" customHeight="1">
      <c r="B30" s="435"/>
      <c r="C30" s="560"/>
      <c r="D30" s="560"/>
      <c r="E30" s="560"/>
      <c r="F30" s="560"/>
      <c r="G30" s="560"/>
      <c r="H30" s="560"/>
      <c r="I30" s="560"/>
      <c r="J30" s="560"/>
      <c r="K30" s="560"/>
      <c r="L30" s="560"/>
      <c r="M30" s="560"/>
      <c r="N30" s="560"/>
      <c r="O30" s="560"/>
      <c r="P30" s="560"/>
    </row>
    <row r="31" spans="2:16" ht="21" customHeight="1">
      <c r="B31" s="1192" t="s">
        <v>640</v>
      </c>
      <c r="C31" s="1583"/>
      <c r="D31" s="1583"/>
      <c r="E31" s="1583"/>
      <c r="F31" s="1583"/>
      <c r="G31" s="1583"/>
      <c r="H31" s="1583"/>
      <c r="I31" s="1583"/>
      <c r="J31" s="1583"/>
      <c r="K31" s="1583"/>
      <c r="L31" s="1583"/>
      <c r="M31" s="1583"/>
      <c r="N31" s="1583"/>
      <c r="O31" s="1583"/>
      <c r="P31" s="1583"/>
    </row>
    <row r="32" spans="2:16" ht="21" customHeight="1">
      <c r="B32" s="1583"/>
      <c r="C32" s="1583"/>
      <c r="D32" s="1583"/>
      <c r="E32" s="1583"/>
      <c r="F32" s="1583"/>
      <c r="G32" s="1583"/>
      <c r="H32" s="1583"/>
      <c r="I32" s="1583"/>
      <c r="J32" s="1583"/>
      <c r="K32" s="1583"/>
      <c r="L32" s="1583"/>
      <c r="M32" s="1583"/>
      <c r="N32" s="1583"/>
      <c r="O32" s="1583"/>
      <c r="P32" s="1583"/>
    </row>
    <row r="33" spans="2:16" ht="21" customHeight="1">
      <c r="B33" s="1583"/>
      <c r="C33" s="1583"/>
      <c r="D33" s="1583"/>
      <c r="E33" s="1583"/>
      <c r="F33" s="1583"/>
      <c r="G33" s="1583"/>
      <c r="H33" s="1583"/>
      <c r="I33" s="1583"/>
      <c r="J33" s="1583"/>
      <c r="K33" s="1583"/>
      <c r="L33" s="1583"/>
      <c r="M33" s="1583"/>
      <c r="N33" s="1583"/>
      <c r="O33" s="1583"/>
      <c r="P33" s="1583"/>
    </row>
    <row r="34" spans="2:16" ht="21" customHeight="1">
      <c r="B34" s="1583"/>
      <c r="C34" s="1583"/>
      <c r="D34" s="1583"/>
      <c r="E34" s="1583"/>
      <c r="F34" s="1583"/>
      <c r="G34" s="1583"/>
      <c r="H34" s="1583"/>
      <c r="I34" s="1583"/>
      <c r="J34" s="1583"/>
      <c r="K34" s="1583"/>
      <c r="L34" s="1583"/>
      <c r="M34" s="1583"/>
      <c r="N34" s="1583"/>
      <c r="O34" s="1583"/>
      <c r="P34" s="1583"/>
    </row>
    <row r="35" spans="2:16" ht="21" customHeight="1">
      <c r="B35" s="1583"/>
      <c r="C35" s="1583"/>
      <c r="D35" s="1583"/>
      <c r="E35" s="1583"/>
      <c r="F35" s="1583"/>
      <c r="G35" s="1583"/>
      <c r="H35" s="1583"/>
      <c r="I35" s="1583"/>
      <c r="J35" s="1583"/>
      <c r="K35" s="1583"/>
      <c r="L35" s="1583"/>
      <c r="M35" s="1583"/>
      <c r="N35" s="1583"/>
      <c r="O35" s="1583"/>
      <c r="P35" s="1583"/>
    </row>
    <row r="36" spans="2:16" ht="21" customHeight="1">
      <c r="B36" s="437"/>
      <c r="C36" s="437"/>
      <c r="D36" s="437"/>
      <c r="E36" s="437"/>
      <c r="F36" s="437"/>
      <c r="G36" s="437"/>
      <c r="H36" s="437"/>
      <c r="I36" s="437"/>
      <c r="J36" s="437"/>
      <c r="K36" s="437"/>
      <c r="L36" s="437"/>
      <c r="M36" s="437"/>
      <c r="N36" s="437"/>
      <c r="O36" s="437"/>
      <c r="P36" s="437"/>
    </row>
    <row r="37" spans="2:16" ht="21" customHeight="1">
      <c r="B37" s="437"/>
      <c r="C37" s="437"/>
      <c r="D37" s="437"/>
      <c r="E37" s="437"/>
      <c r="F37" s="437"/>
      <c r="G37" s="437"/>
      <c r="H37" s="437"/>
      <c r="I37" s="437"/>
      <c r="J37" s="437"/>
      <c r="K37" s="437"/>
      <c r="L37" s="437"/>
      <c r="M37" s="437"/>
      <c r="N37" s="437"/>
      <c r="O37" s="437"/>
      <c r="P37" s="437"/>
    </row>
    <row r="38" spans="2:16" ht="21" customHeight="1">
      <c r="B38" s="437"/>
      <c r="C38" s="437"/>
      <c r="D38" s="437"/>
      <c r="E38" s="437"/>
      <c r="F38" s="437"/>
      <c r="G38" s="437"/>
      <c r="H38" s="437"/>
      <c r="I38" s="437"/>
      <c r="J38" s="437"/>
      <c r="K38" s="437"/>
      <c r="L38" s="437"/>
      <c r="M38" s="437"/>
      <c r="N38" s="437"/>
      <c r="O38" s="437"/>
      <c r="P38" s="437"/>
    </row>
    <row r="39" spans="2:16" ht="21" customHeight="1">
      <c r="B39" s="437"/>
      <c r="C39" s="437"/>
      <c r="D39" s="437"/>
      <c r="E39" s="437"/>
      <c r="F39" s="437"/>
      <c r="G39" s="437"/>
      <c r="H39" s="437"/>
      <c r="I39" s="437"/>
      <c r="J39" s="437"/>
      <c r="K39" s="437"/>
      <c r="L39" s="437"/>
      <c r="M39" s="437"/>
      <c r="N39" s="437"/>
      <c r="O39" s="437"/>
      <c r="P39" s="437"/>
    </row>
    <row r="40" spans="2:16" ht="21" customHeight="1">
      <c r="B40" s="437"/>
      <c r="C40" s="437"/>
      <c r="D40" s="437"/>
      <c r="E40" s="437"/>
      <c r="F40" s="437"/>
      <c r="G40" s="437"/>
      <c r="H40" s="437"/>
      <c r="I40" s="437"/>
      <c r="J40" s="437"/>
      <c r="K40" s="437"/>
      <c r="L40" s="437"/>
      <c r="M40" s="437"/>
      <c r="N40" s="437"/>
      <c r="O40" s="437"/>
      <c r="P40" s="437"/>
    </row>
    <row r="41" spans="2:16" ht="16.5" customHeight="1">
      <c r="B41" s="437"/>
      <c r="C41" s="437"/>
      <c r="D41" s="437"/>
      <c r="E41" s="437"/>
      <c r="F41" s="437"/>
      <c r="G41" s="437"/>
      <c r="H41" s="437"/>
      <c r="I41" s="437"/>
      <c r="J41" s="437"/>
      <c r="K41" s="437"/>
      <c r="L41" s="437"/>
      <c r="M41" s="437"/>
      <c r="N41" s="437"/>
      <c r="O41" s="437"/>
      <c r="P41" s="437"/>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2"/>
  <pageMargins left="0.7" right="0.7" top="0.75" bottom="0.75" header="0.3" footer="0.3"/>
  <pageSetup paperSize="9" scale="9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ABC01-85BE-46D7-B029-2586C300DAB9}">
  <sheetPr>
    <tabColor rgb="FFFFC000"/>
  </sheetPr>
  <dimension ref="A1:P352"/>
  <sheetViews>
    <sheetView showGridLines="0" view="pageBreakPreview" zoomScale="90" zoomScaleNormal="100" zoomScaleSheetLayoutView="90" workbookViewId="0"/>
  </sheetViews>
  <sheetFormatPr defaultRowHeight="13.5"/>
  <cols>
    <col min="1" max="1" width="1.125" style="221" customWidth="1"/>
    <col min="2" max="14" width="2.625" style="221" customWidth="1"/>
    <col min="15" max="16" width="26.625" style="221" customWidth="1"/>
    <col min="17" max="45" width="2.625" style="221" customWidth="1"/>
    <col min="46" max="256" width="9" style="221"/>
    <col min="257" max="257" width="1.125" style="221" customWidth="1"/>
    <col min="258" max="270" width="2.625" style="221" customWidth="1"/>
    <col min="271" max="272" width="26.625" style="221" customWidth="1"/>
    <col min="273" max="301" width="2.625" style="221" customWidth="1"/>
    <col min="302" max="512" width="9" style="221"/>
    <col min="513" max="513" width="1.125" style="221" customWidth="1"/>
    <col min="514" max="526" width="2.625" style="221" customWidth="1"/>
    <col min="527" max="528" width="26.625" style="221" customWidth="1"/>
    <col min="529" max="557" width="2.625" style="221" customWidth="1"/>
    <col min="558" max="768" width="9" style="221"/>
    <col min="769" max="769" width="1.125" style="221" customWidth="1"/>
    <col min="770" max="782" width="2.625" style="221" customWidth="1"/>
    <col min="783" max="784" width="26.625" style="221" customWidth="1"/>
    <col min="785" max="813" width="2.625" style="221" customWidth="1"/>
    <col min="814" max="1024" width="9" style="221"/>
    <col min="1025" max="1025" width="1.125" style="221" customWidth="1"/>
    <col min="1026" max="1038" width="2.625" style="221" customWidth="1"/>
    <col min="1039" max="1040" width="26.625" style="221" customWidth="1"/>
    <col min="1041" max="1069" width="2.625" style="221" customWidth="1"/>
    <col min="1070" max="1280" width="9" style="221"/>
    <col min="1281" max="1281" width="1.125" style="221" customWidth="1"/>
    <col min="1282" max="1294" width="2.625" style="221" customWidth="1"/>
    <col min="1295" max="1296" width="26.625" style="221" customWidth="1"/>
    <col min="1297" max="1325" width="2.625" style="221" customWidth="1"/>
    <col min="1326" max="1536" width="9" style="221"/>
    <col min="1537" max="1537" width="1.125" style="221" customWidth="1"/>
    <col min="1538" max="1550" width="2.625" style="221" customWidth="1"/>
    <col min="1551" max="1552" width="26.625" style="221" customWidth="1"/>
    <col min="1553" max="1581" width="2.625" style="221" customWidth="1"/>
    <col min="1582" max="1792" width="9" style="221"/>
    <col min="1793" max="1793" width="1.125" style="221" customWidth="1"/>
    <col min="1794" max="1806" width="2.625" style="221" customWidth="1"/>
    <col min="1807" max="1808" width="26.625" style="221" customWidth="1"/>
    <col min="1809" max="1837" width="2.625" style="221" customWidth="1"/>
    <col min="1838" max="2048" width="9" style="221"/>
    <col min="2049" max="2049" width="1.125" style="221" customWidth="1"/>
    <col min="2050" max="2062" width="2.625" style="221" customWidth="1"/>
    <col min="2063" max="2064" width="26.625" style="221" customWidth="1"/>
    <col min="2065" max="2093" width="2.625" style="221" customWidth="1"/>
    <col min="2094" max="2304" width="9" style="221"/>
    <col min="2305" max="2305" width="1.125" style="221" customWidth="1"/>
    <col min="2306" max="2318" width="2.625" style="221" customWidth="1"/>
    <col min="2319" max="2320" width="26.625" style="221" customWidth="1"/>
    <col min="2321" max="2349" width="2.625" style="221" customWidth="1"/>
    <col min="2350" max="2560" width="9" style="221"/>
    <col min="2561" max="2561" width="1.125" style="221" customWidth="1"/>
    <col min="2562" max="2574" width="2.625" style="221" customWidth="1"/>
    <col min="2575" max="2576" width="26.625" style="221" customWidth="1"/>
    <col min="2577" max="2605" width="2.625" style="221" customWidth="1"/>
    <col min="2606" max="2816" width="9" style="221"/>
    <col min="2817" max="2817" width="1.125" style="221" customWidth="1"/>
    <col min="2818" max="2830" width="2.625" style="221" customWidth="1"/>
    <col min="2831" max="2832" width="26.625" style="221" customWidth="1"/>
    <col min="2833" max="2861" width="2.625" style="221" customWidth="1"/>
    <col min="2862" max="3072" width="9" style="221"/>
    <col min="3073" max="3073" width="1.125" style="221" customWidth="1"/>
    <col min="3074" max="3086" width="2.625" style="221" customWidth="1"/>
    <col min="3087" max="3088" width="26.625" style="221" customWidth="1"/>
    <col min="3089" max="3117" width="2.625" style="221" customWidth="1"/>
    <col min="3118" max="3328" width="9" style="221"/>
    <col min="3329" max="3329" width="1.125" style="221" customWidth="1"/>
    <col min="3330" max="3342" width="2.625" style="221" customWidth="1"/>
    <col min="3343" max="3344" width="26.625" style="221" customWidth="1"/>
    <col min="3345" max="3373" width="2.625" style="221" customWidth="1"/>
    <col min="3374" max="3584" width="9" style="221"/>
    <col min="3585" max="3585" width="1.125" style="221" customWidth="1"/>
    <col min="3586" max="3598" width="2.625" style="221" customWidth="1"/>
    <col min="3599" max="3600" width="26.625" style="221" customWidth="1"/>
    <col min="3601" max="3629" width="2.625" style="221" customWidth="1"/>
    <col min="3630" max="3840" width="9" style="221"/>
    <col min="3841" max="3841" width="1.125" style="221" customWidth="1"/>
    <col min="3842" max="3854" width="2.625" style="221" customWidth="1"/>
    <col min="3855" max="3856" width="26.625" style="221" customWidth="1"/>
    <col min="3857" max="3885" width="2.625" style="221" customWidth="1"/>
    <col min="3886" max="4096" width="9" style="221"/>
    <col min="4097" max="4097" width="1.125" style="221" customWidth="1"/>
    <col min="4098" max="4110" width="2.625" style="221" customWidth="1"/>
    <col min="4111" max="4112" width="26.625" style="221" customWidth="1"/>
    <col min="4113" max="4141" width="2.625" style="221" customWidth="1"/>
    <col min="4142" max="4352" width="9" style="221"/>
    <col min="4353" max="4353" width="1.125" style="221" customWidth="1"/>
    <col min="4354" max="4366" width="2.625" style="221" customWidth="1"/>
    <col min="4367" max="4368" width="26.625" style="221" customWidth="1"/>
    <col min="4369" max="4397" width="2.625" style="221" customWidth="1"/>
    <col min="4398" max="4608" width="9" style="221"/>
    <col min="4609" max="4609" width="1.125" style="221" customWidth="1"/>
    <col min="4610" max="4622" width="2.625" style="221" customWidth="1"/>
    <col min="4623" max="4624" width="26.625" style="221" customWidth="1"/>
    <col min="4625" max="4653" width="2.625" style="221" customWidth="1"/>
    <col min="4654" max="4864" width="9" style="221"/>
    <col min="4865" max="4865" width="1.125" style="221" customWidth="1"/>
    <col min="4866" max="4878" width="2.625" style="221" customWidth="1"/>
    <col min="4879" max="4880" width="26.625" style="221" customWidth="1"/>
    <col min="4881" max="4909" width="2.625" style="221" customWidth="1"/>
    <col min="4910" max="5120" width="9" style="221"/>
    <col min="5121" max="5121" width="1.125" style="221" customWidth="1"/>
    <col min="5122" max="5134" width="2.625" style="221" customWidth="1"/>
    <col min="5135" max="5136" width="26.625" style="221" customWidth="1"/>
    <col min="5137" max="5165" width="2.625" style="221" customWidth="1"/>
    <col min="5166" max="5376" width="9" style="221"/>
    <col min="5377" max="5377" width="1.125" style="221" customWidth="1"/>
    <col min="5378" max="5390" width="2.625" style="221" customWidth="1"/>
    <col min="5391" max="5392" width="26.625" style="221" customWidth="1"/>
    <col min="5393" max="5421" width="2.625" style="221" customWidth="1"/>
    <col min="5422" max="5632" width="9" style="221"/>
    <col min="5633" max="5633" width="1.125" style="221" customWidth="1"/>
    <col min="5634" max="5646" width="2.625" style="221" customWidth="1"/>
    <col min="5647" max="5648" width="26.625" style="221" customWidth="1"/>
    <col min="5649" max="5677" width="2.625" style="221" customWidth="1"/>
    <col min="5678" max="5888" width="9" style="221"/>
    <col min="5889" max="5889" width="1.125" style="221" customWidth="1"/>
    <col min="5890" max="5902" width="2.625" style="221" customWidth="1"/>
    <col min="5903" max="5904" width="26.625" style="221" customWidth="1"/>
    <col min="5905" max="5933" width="2.625" style="221" customWidth="1"/>
    <col min="5934" max="6144" width="9" style="221"/>
    <col min="6145" max="6145" width="1.125" style="221" customWidth="1"/>
    <col min="6146" max="6158" width="2.625" style="221" customWidth="1"/>
    <col min="6159" max="6160" width="26.625" style="221" customWidth="1"/>
    <col min="6161" max="6189" width="2.625" style="221" customWidth="1"/>
    <col min="6190" max="6400" width="9" style="221"/>
    <col min="6401" max="6401" width="1.125" style="221" customWidth="1"/>
    <col min="6402" max="6414" width="2.625" style="221" customWidth="1"/>
    <col min="6415" max="6416" width="26.625" style="221" customWidth="1"/>
    <col min="6417" max="6445" width="2.625" style="221" customWidth="1"/>
    <col min="6446" max="6656" width="9" style="221"/>
    <col min="6657" max="6657" width="1.125" style="221" customWidth="1"/>
    <col min="6658" max="6670" width="2.625" style="221" customWidth="1"/>
    <col min="6671" max="6672" width="26.625" style="221" customWidth="1"/>
    <col min="6673" max="6701" width="2.625" style="221" customWidth="1"/>
    <col min="6702" max="6912" width="9" style="221"/>
    <col min="6913" max="6913" width="1.125" style="221" customWidth="1"/>
    <col min="6914" max="6926" width="2.625" style="221" customWidth="1"/>
    <col min="6927" max="6928" width="26.625" style="221" customWidth="1"/>
    <col min="6929" max="6957" width="2.625" style="221" customWidth="1"/>
    <col min="6958" max="7168" width="9" style="221"/>
    <col min="7169" max="7169" width="1.125" style="221" customWidth="1"/>
    <col min="7170" max="7182" width="2.625" style="221" customWidth="1"/>
    <col min="7183" max="7184" width="26.625" style="221" customWidth="1"/>
    <col min="7185" max="7213" width="2.625" style="221" customWidth="1"/>
    <col min="7214" max="7424" width="9" style="221"/>
    <col min="7425" max="7425" width="1.125" style="221" customWidth="1"/>
    <col min="7426" max="7438" width="2.625" style="221" customWidth="1"/>
    <col min="7439" max="7440" width="26.625" style="221" customWidth="1"/>
    <col min="7441" max="7469" width="2.625" style="221" customWidth="1"/>
    <col min="7470" max="7680" width="9" style="221"/>
    <col min="7681" max="7681" width="1.125" style="221" customWidth="1"/>
    <col min="7682" max="7694" width="2.625" style="221" customWidth="1"/>
    <col min="7695" max="7696" width="26.625" style="221" customWidth="1"/>
    <col min="7697" max="7725" width="2.625" style="221" customWidth="1"/>
    <col min="7726" max="7936" width="9" style="221"/>
    <col min="7937" max="7937" width="1.125" style="221" customWidth="1"/>
    <col min="7938" max="7950" width="2.625" style="221" customWidth="1"/>
    <col min="7951" max="7952" width="26.625" style="221" customWidth="1"/>
    <col min="7953" max="7981" width="2.625" style="221" customWidth="1"/>
    <col min="7982" max="8192" width="9" style="221"/>
    <col min="8193" max="8193" width="1.125" style="221" customWidth="1"/>
    <col min="8194" max="8206" width="2.625" style="221" customWidth="1"/>
    <col min="8207" max="8208" width="26.625" style="221" customWidth="1"/>
    <col min="8209" max="8237" width="2.625" style="221" customWidth="1"/>
    <col min="8238" max="8448" width="9" style="221"/>
    <col min="8449" max="8449" width="1.125" style="221" customWidth="1"/>
    <col min="8450" max="8462" width="2.625" style="221" customWidth="1"/>
    <col min="8463" max="8464" width="26.625" style="221" customWidth="1"/>
    <col min="8465" max="8493" width="2.625" style="221" customWidth="1"/>
    <col min="8494" max="8704" width="9" style="221"/>
    <col min="8705" max="8705" width="1.125" style="221" customWidth="1"/>
    <col min="8706" max="8718" width="2.625" style="221" customWidth="1"/>
    <col min="8719" max="8720" width="26.625" style="221" customWidth="1"/>
    <col min="8721" max="8749" width="2.625" style="221" customWidth="1"/>
    <col min="8750" max="8960" width="9" style="221"/>
    <col min="8961" max="8961" width="1.125" style="221" customWidth="1"/>
    <col min="8962" max="8974" width="2.625" style="221" customWidth="1"/>
    <col min="8975" max="8976" width="26.625" style="221" customWidth="1"/>
    <col min="8977" max="9005" width="2.625" style="221" customWidth="1"/>
    <col min="9006" max="9216" width="9" style="221"/>
    <col min="9217" max="9217" width="1.125" style="221" customWidth="1"/>
    <col min="9218" max="9230" width="2.625" style="221" customWidth="1"/>
    <col min="9231" max="9232" width="26.625" style="221" customWidth="1"/>
    <col min="9233" max="9261" width="2.625" style="221" customWidth="1"/>
    <col min="9262" max="9472" width="9" style="221"/>
    <col min="9473" max="9473" width="1.125" style="221" customWidth="1"/>
    <col min="9474" max="9486" width="2.625" style="221" customWidth="1"/>
    <col min="9487" max="9488" width="26.625" style="221" customWidth="1"/>
    <col min="9489" max="9517" width="2.625" style="221" customWidth="1"/>
    <col min="9518" max="9728" width="9" style="221"/>
    <col min="9729" max="9729" width="1.125" style="221" customWidth="1"/>
    <col min="9730" max="9742" width="2.625" style="221" customWidth="1"/>
    <col min="9743" max="9744" width="26.625" style="221" customWidth="1"/>
    <col min="9745" max="9773" width="2.625" style="221" customWidth="1"/>
    <col min="9774" max="9984" width="9" style="221"/>
    <col min="9985" max="9985" width="1.125" style="221" customWidth="1"/>
    <col min="9986" max="9998" width="2.625" style="221" customWidth="1"/>
    <col min="9999" max="10000" width="26.625" style="221" customWidth="1"/>
    <col min="10001" max="10029" width="2.625" style="221" customWidth="1"/>
    <col min="10030" max="10240" width="9" style="221"/>
    <col min="10241" max="10241" width="1.125" style="221" customWidth="1"/>
    <col min="10242" max="10254" width="2.625" style="221" customWidth="1"/>
    <col min="10255" max="10256" width="26.625" style="221" customWidth="1"/>
    <col min="10257" max="10285" width="2.625" style="221" customWidth="1"/>
    <col min="10286" max="10496" width="9" style="221"/>
    <col min="10497" max="10497" width="1.125" style="221" customWidth="1"/>
    <col min="10498" max="10510" width="2.625" style="221" customWidth="1"/>
    <col min="10511" max="10512" width="26.625" style="221" customWidth="1"/>
    <col min="10513" max="10541" width="2.625" style="221" customWidth="1"/>
    <col min="10542" max="10752" width="9" style="221"/>
    <col min="10753" max="10753" width="1.125" style="221" customWidth="1"/>
    <col min="10754" max="10766" width="2.625" style="221" customWidth="1"/>
    <col min="10767" max="10768" width="26.625" style="221" customWidth="1"/>
    <col min="10769" max="10797" width="2.625" style="221" customWidth="1"/>
    <col min="10798" max="11008" width="9" style="221"/>
    <col min="11009" max="11009" width="1.125" style="221" customWidth="1"/>
    <col min="11010" max="11022" width="2.625" style="221" customWidth="1"/>
    <col min="11023" max="11024" width="26.625" style="221" customWidth="1"/>
    <col min="11025" max="11053" width="2.625" style="221" customWidth="1"/>
    <col min="11054" max="11264" width="9" style="221"/>
    <col min="11265" max="11265" width="1.125" style="221" customWidth="1"/>
    <col min="11266" max="11278" width="2.625" style="221" customWidth="1"/>
    <col min="11279" max="11280" width="26.625" style="221" customWidth="1"/>
    <col min="11281" max="11309" width="2.625" style="221" customWidth="1"/>
    <col min="11310" max="11520" width="9" style="221"/>
    <col min="11521" max="11521" width="1.125" style="221" customWidth="1"/>
    <col min="11522" max="11534" width="2.625" style="221" customWidth="1"/>
    <col min="11535" max="11536" width="26.625" style="221" customWidth="1"/>
    <col min="11537" max="11565" width="2.625" style="221" customWidth="1"/>
    <col min="11566" max="11776" width="9" style="221"/>
    <col min="11777" max="11777" width="1.125" style="221" customWidth="1"/>
    <col min="11778" max="11790" width="2.625" style="221" customWidth="1"/>
    <col min="11791" max="11792" width="26.625" style="221" customWidth="1"/>
    <col min="11793" max="11821" width="2.625" style="221" customWidth="1"/>
    <col min="11822" max="12032" width="9" style="221"/>
    <col min="12033" max="12033" width="1.125" style="221" customWidth="1"/>
    <col min="12034" max="12046" width="2.625" style="221" customWidth="1"/>
    <col min="12047" max="12048" width="26.625" style="221" customWidth="1"/>
    <col min="12049" max="12077" width="2.625" style="221" customWidth="1"/>
    <col min="12078" max="12288" width="9" style="221"/>
    <col min="12289" max="12289" width="1.125" style="221" customWidth="1"/>
    <col min="12290" max="12302" width="2.625" style="221" customWidth="1"/>
    <col min="12303" max="12304" width="26.625" style="221" customWidth="1"/>
    <col min="12305" max="12333" width="2.625" style="221" customWidth="1"/>
    <col min="12334" max="12544" width="9" style="221"/>
    <col min="12545" max="12545" width="1.125" style="221" customWidth="1"/>
    <col min="12546" max="12558" width="2.625" style="221" customWidth="1"/>
    <col min="12559" max="12560" width="26.625" style="221" customWidth="1"/>
    <col min="12561" max="12589" width="2.625" style="221" customWidth="1"/>
    <col min="12590" max="12800" width="9" style="221"/>
    <col min="12801" max="12801" width="1.125" style="221" customWidth="1"/>
    <col min="12802" max="12814" width="2.625" style="221" customWidth="1"/>
    <col min="12815" max="12816" width="26.625" style="221" customWidth="1"/>
    <col min="12817" max="12845" width="2.625" style="221" customWidth="1"/>
    <col min="12846" max="13056" width="9" style="221"/>
    <col min="13057" max="13057" width="1.125" style="221" customWidth="1"/>
    <col min="13058" max="13070" width="2.625" style="221" customWidth="1"/>
    <col min="13071" max="13072" width="26.625" style="221" customWidth="1"/>
    <col min="13073" max="13101" width="2.625" style="221" customWidth="1"/>
    <col min="13102" max="13312" width="9" style="221"/>
    <col min="13313" max="13313" width="1.125" style="221" customWidth="1"/>
    <col min="13314" max="13326" width="2.625" style="221" customWidth="1"/>
    <col min="13327" max="13328" width="26.625" style="221" customWidth="1"/>
    <col min="13329" max="13357" width="2.625" style="221" customWidth="1"/>
    <col min="13358" max="13568" width="9" style="221"/>
    <col min="13569" max="13569" width="1.125" style="221" customWidth="1"/>
    <col min="13570" max="13582" width="2.625" style="221" customWidth="1"/>
    <col min="13583" max="13584" width="26.625" style="221" customWidth="1"/>
    <col min="13585" max="13613" width="2.625" style="221" customWidth="1"/>
    <col min="13614" max="13824" width="9" style="221"/>
    <col min="13825" max="13825" width="1.125" style="221" customWidth="1"/>
    <col min="13826" max="13838" width="2.625" style="221" customWidth="1"/>
    <col min="13839" max="13840" width="26.625" style="221" customWidth="1"/>
    <col min="13841" max="13869" width="2.625" style="221" customWidth="1"/>
    <col min="13870" max="14080" width="9" style="221"/>
    <col min="14081" max="14081" width="1.125" style="221" customWidth="1"/>
    <col min="14082" max="14094" width="2.625" style="221" customWidth="1"/>
    <col min="14095" max="14096" width="26.625" style="221" customWidth="1"/>
    <col min="14097" max="14125" width="2.625" style="221" customWidth="1"/>
    <col min="14126" max="14336" width="9" style="221"/>
    <col min="14337" max="14337" width="1.125" style="221" customWidth="1"/>
    <col min="14338" max="14350" width="2.625" style="221" customWidth="1"/>
    <col min="14351" max="14352" width="26.625" style="221" customWidth="1"/>
    <col min="14353" max="14381" width="2.625" style="221" customWidth="1"/>
    <col min="14382" max="14592" width="9" style="221"/>
    <col min="14593" max="14593" width="1.125" style="221" customWidth="1"/>
    <col min="14594" max="14606" width="2.625" style="221" customWidth="1"/>
    <col min="14607" max="14608" width="26.625" style="221" customWidth="1"/>
    <col min="14609" max="14637" width="2.625" style="221" customWidth="1"/>
    <col min="14638" max="14848" width="9" style="221"/>
    <col min="14849" max="14849" width="1.125" style="221" customWidth="1"/>
    <col min="14850" max="14862" width="2.625" style="221" customWidth="1"/>
    <col min="14863" max="14864" width="26.625" style="221" customWidth="1"/>
    <col min="14865" max="14893" width="2.625" style="221" customWidth="1"/>
    <col min="14894" max="15104" width="9" style="221"/>
    <col min="15105" max="15105" width="1.125" style="221" customWidth="1"/>
    <col min="15106" max="15118" width="2.625" style="221" customWidth="1"/>
    <col min="15119" max="15120" width="26.625" style="221" customWidth="1"/>
    <col min="15121" max="15149" width="2.625" style="221" customWidth="1"/>
    <col min="15150" max="15360" width="9" style="221"/>
    <col min="15361" max="15361" width="1.125" style="221" customWidth="1"/>
    <col min="15362" max="15374" width="2.625" style="221" customWidth="1"/>
    <col min="15375" max="15376" width="26.625" style="221" customWidth="1"/>
    <col min="15377" max="15405" width="2.625" style="221" customWidth="1"/>
    <col min="15406" max="15616" width="9" style="221"/>
    <col min="15617" max="15617" width="1.125" style="221" customWidth="1"/>
    <col min="15618" max="15630" width="2.625" style="221" customWidth="1"/>
    <col min="15631" max="15632" width="26.625" style="221" customWidth="1"/>
    <col min="15633" max="15661" width="2.625" style="221" customWidth="1"/>
    <col min="15662" max="15872" width="9" style="221"/>
    <col min="15873" max="15873" width="1.125" style="221" customWidth="1"/>
    <col min="15874" max="15886" width="2.625" style="221" customWidth="1"/>
    <col min="15887" max="15888" width="26.625" style="221" customWidth="1"/>
    <col min="15889" max="15917" width="2.625" style="221" customWidth="1"/>
    <col min="15918" max="16128" width="9" style="221"/>
    <col min="16129" max="16129" width="1.125" style="221" customWidth="1"/>
    <col min="16130" max="16142" width="2.625" style="221" customWidth="1"/>
    <col min="16143" max="16144" width="26.625" style="221" customWidth="1"/>
    <col min="16145" max="16173" width="2.625" style="221" customWidth="1"/>
    <col min="16174" max="16384" width="9" style="221"/>
  </cols>
  <sheetData>
    <row r="1" spans="1:16" s="376" customFormat="1" ht="33" customHeight="1">
      <c r="A1" s="375"/>
      <c r="B1" s="1640" t="s">
        <v>340</v>
      </c>
      <c r="C1" s="1641"/>
      <c r="D1" s="1641"/>
      <c r="E1" s="1641"/>
      <c r="F1" s="1641"/>
      <c r="G1" s="1641"/>
      <c r="H1" s="1641"/>
      <c r="I1" s="1641"/>
      <c r="J1" s="1641"/>
      <c r="K1" s="1641"/>
      <c r="L1" s="1641"/>
      <c r="M1" s="1641"/>
      <c r="N1" s="1641"/>
      <c r="O1" s="1641"/>
      <c r="P1" s="1641"/>
    </row>
    <row r="2" spans="1:16" s="376" customFormat="1" ht="21.75" customHeight="1">
      <c r="A2" s="375"/>
      <c r="B2" s="1640"/>
      <c r="C2" s="1641"/>
      <c r="D2" s="1641"/>
      <c r="E2" s="1641"/>
      <c r="F2" s="1641"/>
      <c r="G2" s="1641"/>
      <c r="H2" s="1641"/>
      <c r="I2" s="1641"/>
      <c r="J2" s="1641"/>
      <c r="K2" s="1641"/>
      <c r="L2" s="1641"/>
      <c r="M2" s="1641"/>
      <c r="N2" s="1641"/>
      <c r="O2" s="1641"/>
      <c r="P2" s="1641"/>
    </row>
    <row r="3" spans="1:16" s="15" customFormat="1" ht="21" customHeight="1">
      <c r="B3" s="1619" t="s">
        <v>632</v>
      </c>
      <c r="C3" s="1619"/>
      <c r="D3" s="1619"/>
      <c r="E3" s="1619"/>
      <c r="F3" s="1619"/>
      <c r="G3" s="1619"/>
      <c r="H3" s="1619"/>
      <c r="I3" s="1619"/>
      <c r="J3" s="1619"/>
      <c r="K3" s="1619"/>
      <c r="L3" s="1619"/>
      <c r="M3" s="1619"/>
      <c r="N3" s="1619"/>
      <c r="O3" s="1619"/>
      <c r="P3" s="1619"/>
    </row>
    <row r="4" spans="1:16" s="376" customFormat="1" ht="27" customHeight="1" thickBot="1">
      <c r="A4" s="377"/>
      <c r="B4" s="1642"/>
      <c r="C4" s="1643"/>
      <c r="D4" s="1643"/>
      <c r="E4" s="1643"/>
      <c r="F4" s="1643"/>
      <c r="G4" s="1643"/>
      <c r="H4" s="1643"/>
      <c r="I4" s="1643"/>
      <c r="J4" s="1643"/>
      <c r="K4" s="1643"/>
      <c r="L4" s="1643"/>
      <c r="M4" s="1643"/>
      <c r="N4" s="1643"/>
      <c r="O4" s="1643"/>
      <c r="P4" s="1643"/>
    </row>
    <row r="5" spans="1:16" s="376" customFormat="1" ht="36" customHeight="1">
      <c r="A5" s="377"/>
      <c r="B5" s="1644" t="s">
        <v>617</v>
      </c>
      <c r="C5" s="1645"/>
      <c r="D5" s="1645"/>
      <c r="E5" s="1645"/>
      <c r="F5" s="1645"/>
      <c r="G5" s="1645"/>
      <c r="H5" s="1645"/>
      <c r="I5" s="1645"/>
      <c r="J5" s="1645"/>
      <c r="K5" s="1645"/>
      <c r="L5" s="1645"/>
      <c r="M5" s="1645"/>
      <c r="N5" s="1646"/>
      <c r="O5" s="1647"/>
      <c r="P5" s="1648"/>
    </row>
    <row r="6" spans="1:16" s="376" customFormat="1" ht="36" customHeight="1">
      <c r="B6" s="1635" t="s">
        <v>600</v>
      </c>
      <c r="C6" s="1636"/>
      <c r="D6" s="1636"/>
      <c r="E6" s="1636"/>
      <c r="F6" s="1636"/>
      <c r="G6" s="1636"/>
      <c r="H6" s="1636"/>
      <c r="I6" s="1636"/>
      <c r="J6" s="1636"/>
      <c r="K6" s="1636"/>
      <c r="L6" s="1636"/>
      <c r="M6" s="1636"/>
      <c r="N6" s="1637"/>
      <c r="O6" s="1638" t="s">
        <v>619</v>
      </c>
      <c r="P6" s="1639"/>
    </row>
    <row r="7" spans="1:16" ht="36" customHeight="1">
      <c r="B7" s="1608" t="s">
        <v>602</v>
      </c>
      <c r="C7" s="1609"/>
      <c r="D7" s="1609"/>
      <c r="E7" s="1609"/>
      <c r="F7" s="1609"/>
      <c r="G7" s="1609"/>
      <c r="H7" s="1609"/>
      <c r="I7" s="1609"/>
      <c r="J7" s="1609"/>
      <c r="K7" s="1609"/>
      <c r="L7" s="1609"/>
      <c r="M7" s="1609"/>
      <c r="N7" s="1610"/>
      <c r="O7" s="1611" t="s">
        <v>603</v>
      </c>
      <c r="P7" s="1612"/>
    </row>
    <row r="8" spans="1:16" ht="21" customHeight="1">
      <c r="B8" s="1613" t="s">
        <v>432</v>
      </c>
      <c r="C8" s="1614"/>
      <c r="D8" s="1614"/>
      <c r="E8" s="1614"/>
      <c r="F8" s="1614"/>
      <c r="G8" s="1614" t="s">
        <v>434</v>
      </c>
      <c r="H8" s="1614"/>
      <c r="I8" s="1614"/>
      <c r="J8" s="1614"/>
      <c r="K8" s="1614"/>
      <c r="L8" s="1614"/>
      <c r="M8" s="1614"/>
      <c r="N8" s="1614"/>
      <c r="O8" s="1615" t="s">
        <v>633</v>
      </c>
      <c r="P8" s="1618" t="s">
        <v>634</v>
      </c>
    </row>
    <row r="9" spans="1:16" ht="21" customHeight="1">
      <c r="B9" s="1613"/>
      <c r="C9" s="1614"/>
      <c r="D9" s="1614"/>
      <c r="E9" s="1614"/>
      <c r="F9" s="1614"/>
      <c r="G9" s="1614"/>
      <c r="H9" s="1614"/>
      <c r="I9" s="1614"/>
      <c r="J9" s="1614"/>
      <c r="K9" s="1614"/>
      <c r="L9" s="1614"/>
      <c r="M9" s="1614"/>
      <c r="N9" s="1614"/>
      <c r="O9" s="1616"/>
      <c r="P9" s="1618"/>
    </row>
    <row r="10" spans="1:16" ht="21" customHeight="1">
      <c r="B10" s="1613"/>
      <c r="C10" s="1614"/>
      <c r="D10" s="1614"/>
      <c r="E10" s="1614"/>
      <c r="F10" s="1614"/>
      <c r="G10" s="1614"/>
      <c r="H10" s="1614"/>
      <c r="I10" s="1614"/>
      <c r="J10" s="1614"/>
      <c r="K10" s="1614"/>
      <c r="L10" s="1614"/>
      <c r="M10" s="1614"/>
      <c r="N10" s="1614"/>
      <c r="O10" s="1617"/>
      <c r="P10" s="1618"/>
    </row>
    <row r="11" spans="1:16" ht="21" customHeight="1">
      <c r="B11" s="1603"/>
      <c r="C11" s="1604"/>
      <c r="D11" s="1604"/>
      <c r="E11" s="1604"/>
      <c r="F11" s="1604"/>
      <c r="G11" s="1604"/>
      <c r="H11" s="1604"/>
      <c r="I11" s="1604"/>
      <c r="J11" s="1604"/>
      <c r="K11" s="1604"/>
      <c r="L11" s="1604"/>
      <c r="M11" s="1604"/>
      <c r="N11" s="1604"/>
      <c r="O11" s="421"/>
      <c r="P11" s="422"/>
    </row>
    <row r="12" spans="1:16" ht="21" customHeight="1">
      <c r="B12" s="1603"/>
      <c r="C12" s="1604"/>
      <c r="D12" s="1604"/>
      <c r="E12" s="1604"/>
      <c r="F12" s="1604"/>
      <c r="G12" s="1604"/>
      <c r="H12" s="1604"/>
      <c r="I12" s="1604"/>
      <c r="J12" s="1604"/>
      <c r="K12" s="1604"/>
      <c r="L12" s="1604"/>
      <c r="M12" s="1604"/>
      <c r="N12" s="1604"/>
      <c r="O12" s="421"/>
      <c r="P12" s="422"/>
    </row>
    <row r="13" spans="1:16" ht="21" customHeight="1">
      <c r="B13" s="1603"/>
      <c r="C13" s="1604"/>
      <c r="D13" s="1604"/>
      <c r="E13" s="1604"/>
      <c r="F13" s="1604"/>
      <c r="G13" s="1604"/>
      <c r="H13" s="1604"/>
      <c r="I13" s="1604"/>
      <c r="J13" s="1604"/>
      <c r="K13" s="1604"/>
      <c r="L13" s="1604"/>
      <c r="M13" s="1604"/>
      <c r="N13" s="1604"/>
      <c r="O13" s="421"/>
      <c r="P13" s="422"/>
    </row>
    <row r="14" spans="1:16" ht="21" customHeight="1">
      <c r="B14" s="1603"/>
      <c r="C14" s="1604"/>
      <c r="D14" s="1604"/>
      <c r="E14" s="1604"/>
      <c r="F14" s="1604"/>
      <c r="G14" s="1604"/>
      <c r="H14" s="1604"/>
      <c r="I14" s="1604"/>
      <c r="J14" s="1604"/>
      <c r="K14" s="1604"/>
      <c r="L14" s="1604"/>
      <c r="M14" s="1604"/>
      <c r="N14" s="1604"/>
      <c r="O14" s="421"/>
      <c r="P14" s="423"/>
    </row>
    <row r="15" spans="1:16" ht="21" customHeight="1">
      <c r="B15" s="1603"/>
      <c r="C15" s="1604"/>
      <c r="D15" s="1604"/>
      <c r="E15" s="1604"/>
      <c r="F15" s="1604"/>
      <c r="G15" s="1604"/>
      <c r="H15" s="1604"/>
      <c r="I15" s="1604"/>
      <c r="J15" s="1604"/>
      <c r="K15" s="1604"/>
      <c r="L15" s="1604"/>
      <c r="M15" s="1604"/>
      <c r="N15" s="1604"/>
      <c r="O15" s="421"/>
      <c r="P15" s="423"/>
    </row>
    <row r="16" spans="1:16" ht="21" customHeight="1">
      <c r="B16" s="1603"/>
      <c r="C16" s="1604"/>
      <c r="D16" s="1604"/>
      <c r="E16" s="1604"/>
      <c r="F16" s="1604"/>
      <c r="G16" s="1604"/>
      <c r="H16" s="1604"/>
      <c r="I16" s="1604"/>
      <c r="J16" s="1604"/>
      <c r="K16" s="1604"/>
      <c r="L16" s="1604"/>
      <c r="M16" s="1604"/>
      <c r="N16" s="1604"/>
      <c r="O16" s="421"/>
      <c r="P16" s="423"/>
    </row>
    <row r="17" spans="2:16" ht="21" customHeight="1">
      <c r="B17" s="1603"/>
      <c r="C17" s="1604"/>
      <c r="D17" s="1604"/>
      <c r="E17" s="1604"/>
      <c r="F17" s="1604"/>
      <c r="G17" s="1604"/>
      <c r="H17" s="1604"/>
      <c r="I17" s="1604"/>
      <c r="J17" s="1604"/>
      <c r="K17" s="1604"/>
      <c r="L17" s="1604"/>
      <c r="M17" s="1604"/>
      <c r="N17" s="1604"/>
      <c r="O17" s="421"/>
      <c r="P17" s="423"/>
    </row>
    <row r="18" spans="2:16" ht="21" customHeight="1">
      <c r="B18" s="1603"/>
      <c r="C18" s="1604"/>
      <c r="D18" s="1604"/>
      <c r="E18" s="1604"/>
      <c r="F18" s="1604"/>
      <c r="G18" s="1604"/>
      <c r="H18" s="1604"/>
      <c r="I18" s="1604"/>
      <c r="J18" s="1604"/>
      <c r="K18" s="1604"/>
      <c r="L18" s="1604"/>
      <c r="M18" s="1604"/>
      <c r="N18" s="1604"/>
      <c r="O18" s="421"/>
      <c r="P18" s="423"/>
    </row>
    <row r="19" spans="2:16" ht="21" customHeight="1">
      <c r="B19" s="1603"/>
      <c r="C19" s="1604"/>
      <c r="D19" s="1604"/>
      <c r="E19" s="1604"/>
      <c r="F19" s="1604"/>
      <c r="G19" s="1604"/>
      <c r="H19" s="1604"/>
      <c r="I19" s="1604"/>
      <c r="J19" s="1604"/>
      <c r="K19" s="1604"/>
      <c r="L19" s="1604"/>
      <c r="M19" s="1604"/>
      <c r="N19" s="1604"/>
      <c r="O19" s="421"/>
      <c r="P19" s="423"/>
    </row>
    <row r="20" spans="2:16" ht="21" customHeight="1">
      <c r="B20" s="1584"/>
      <c r="C20" s="1585"/>
      <c r="D20" s="1585"/>
      <c r="E20" s="1585"/>
      <c r="F20" s="1585"/>
      <c r="G20" s="1585"/>
      <c r="H20" s="1585"/>
      <c r="I20" s="1585"/>
      <c r="J20" s="1585"/>
      <c r="K20" s="1585"/>
      <c r="L20" s="1585"/>
      <c r="M20" s="1585"/>
      <c r="N20" s="1585"/>
      <c r="O20" s="424"/>
      <c r="P20" s="425"/>
    </row>
    <row r="21" spans="2:16" ht="21" customHeight="1">
      <c r="B21" s="1584"/>
      <c r="C21" s="1585"/>
      <c r="D21" s="1585"/>
      <c r="E21" s="1585"/>
      <c r="F21" s="1585"/>
      <c r="G21" s="1585"/>
      <c r="H21" s="1585"/>
      <c r="I21" s="1585"/>
      <c r="J21" s="1585"/>
      <c r="K21" s="1585"/>
      <c r="L21" s="1585"/>
      <c r="M21" s="1585"/>
      <c r="N21" s="1585"/>
      <c r="O21" s="424"/>
      <c r="P21" s="425"/>
    </row>
    <row r="22" spans="2:16" ht="21" customHeight="1" thickBot="1">
      <c r="B22" s="1586"/>
      <c r="C22" s="1587"/>
      <c r="D22" s="1587"/>
      <c r="E22" s="1587"/>
      <c r="F22" s="1587"/>
      <c r="G22" s="1587"/>
      <c r="H22" s="1587"/>
      <c r="I22" s="1587"/>
      <c r="J22" s="1587"/>
      <c r="K22" s="1587"/>
      <c r="L22" s="1587"/>
      <c r="M22" s="1587"/>
      <c r="N22" s="1587"/>
      <c r="O22" s="426"/>
      <c r="P22" s="427"/>
    </row>
    <row r="23" spans="2:16" ht="21" customHeight="1" thickBot="1">
      <c r="B23" s="428"/>
      <c r="C23" s="428"/>
      <c r="D23" s="428"/>
      <c r="E23" s="428"/>
      <c r="F23" s="428"/>
      <c r="G23" s="428"/>
      <c r="H23" s="428"/>
      <c r="I23" s="428"/>
      <c r="J23" s="428"/>
      <c r="K23" s="428"/>
      <c r="L23" s="428"/>
      <c r="M23" s="428"/>
      <c r="N23" s="428"/>
      <c r="O23" s="428"/>
      <c r="P23" s="428"/>
    </row>
    <row r="24" spans="2:16" ht="21" customHeight="1">
      <c r="B24" s="1588" t="s">
        <v>635</v>
      </c>
      <c r="C24" s="1589"/>
      <c r="D24" s="1589"/>
      <c r="E24" s="1589"/>
      <c r="F24" s="1589"/>
      <c r="G24" s="1589"/>
      <c r="H24" s="1589"/>
      <c r="I24" s="1589"/>
      <c r="J24" s="1628"/>
      <c r="K24" s="1628"/>
      <c r="L24" s="1628"/>
      <c r="M24" s="1628"/>
      <c r="N24" s="1629"/>
      <c r="O24" s="1596" t="s">
        <v>636</v>
      </c>
      <c r="P24" s="429"/>
    </row>
    <row r="25" spans="2:16" ht="42.75" customHeight="1">
      <c r="B25" s="1592"/>
      <c r="C25" s="1593"/>
      <c r="D25" s="1593"/>
      <c r="E25" s="1593"/>
      <c r="F25" s="1593"/>
      <c r="G25" s="1593"/>
      <c r="H25" s="1593"/>
      <c r="I25" s="1593"/>
      <c r="J25" s="1630"/>
      <c r="K25" s="1630"/>
      <c r="L25" s="1630"/>
      <c r="M25" s="1630"/>
      <c r="N25" s="1631"/>
      <c r="O25" s="1632"/>
      <c r="P25" s="430" t="s">
        <v>637</v>
      </c>
    </row>
    <row r="26" spans="2:16" ht="24.75" customHeight="1" thickBot="1">
      <c r="B26" s="1598"/>
      <c r="C26" s="1599"/>
      <c r="D26" s="1599"/>
      <c r="E26" s="1599"/>
      <c r="F26" s="1599"/>
      <c r="G26" s="1599"/>
      <c r="H26" s="1599"/>
      <c r="I26" s="1599"/>
      <c r="J26" s="1633"/>
      <c r="K26" s="1633"/>
      <c r="L26" s="1633"/>
      <c r="M26" s="1633"/>
      <c r="N26" s="1634"/>
      <c r="O26" s="431"/>
      <c r="P26" s="432"/>
    </row>
    <row r="27" spans="2:16" ht="13.5" customHeight="1">
      <c r="B27" s="428"/>
      <c r="C27" s="428"/>
      <c r="D27" s="428"/>
      <c r="E27" s="428"/>
      <c r="F27" s="428"/>
      <c r="G27" s="428"/>
      <c r="H27" s="428"/>
      <c r="I27" s="428"/>
      <c r="J27" s="433"/>
      <c r="K27" s="433"/>
      <c r="L27" s="433"/>
      <c r="M27" s="433"/>
      <c r="N27" s="433"/>
      <c r="O27" s="434"/>
      <c r="P27" s="434"/>
    </row>
    <row r="28" spans="2:16" ht="27" customHeight="1">
      <c r="B28" s="1602" t="s">
        <v>638</v>
      </c>
      <c r="C28" s="1627"/>
      <c r="D28" s="1627"/>
      <c r="E28" s="1627"/>
      <c r="F28" s="1627"/>
      <c r="G28" s="1627"/>
      <c r="H28" s="1627"/>
      <c r="I28" s="1627"/>
      <c r="J28" s="1627"/>
      <c r="K28" s="1627"/>
      <c r="L28" s="1627"/>
      <c r="M28" s="1627"/>
      <c r="N28" s="1627"/>
      <c r="O28" s="1627"/>
      <c r="P28" s="1627"/>
    </row>
    <row r="29" spans="2:16" ht="20.25" customHeight="1">
      <c r="B29" s="1602" t="s">
        <v>639</v>
      </c>
      <c r="C29" s="1627"/>
      <c r="D29" s="1627"/>
      <c r="E29" s="1627"/>
      <c r="F29" s="1627"/>
      <c r="G29" s="1627"/>
      <c r="H29" s="1627"/>
      <c r="I29" s="1627"/>
      <c r="J29" s="1627"/>
      <c r="K29" s="1627"/>
      <c r="L29" s="1627"/>
      <c r="M29" s="1627"/>
      <c r="N29" s="1627"/>
      <c r="O29" s="1627"/>
      <c r="P29" s="1627"/>
    </row>
    <row r="30" spans="2:16" ht="13.5" customHeight="1">
      <c r="B30" s="435"/>
      <c r="C30" s="436"/>
      <c r="D30" s="436"/>
      <c r="E30" s="436"/>
      <c r="F30" s="436"/>
      <c r="G30" s="436"/>
      <c r="H30" s="436"/>
      <c r="I30" s="436"/>
      <c r="J30" s="436"/>
      <c r="K30" s="436"/>
      <c r="L30" s="436"/>
      <c r="M30" s="436"/>
      <c r="N30" s="436"/>
      <c r="O30" s="436"/>
      <c r="P30" s="436"/>
    </row>
    <row r="31" spans="2:16" ht="21" customHeight="1">
      <c r="B31" s="1192" t="s">
        <v>640</v>
      </c>
      <c r="C31" s="1627"/>
      <c r="D31" s="1627"/>
      <c r="E31" s="1627"/>
      <c r="F31" s="1627"/>
      <c r="G31" s="1627"/>
      <c r="H31" s="1627"/>
      <c r="I31" s="1627"/>
      <c r="J31" s="1627"/>
      <c r="K31" s="1627"/>
      <c r="L31" s="1627"/>
      <c r="M31" s="1627"/>
      <c r="N31" s="1627"/>
      <c r="O31" s="1627"/>
      <c r="P31" s="1627"/>
    </row>
    <row r="32" spans="2:16" ht="21" customHeight="1">
      <c r="B32" s="1627"/>
      <c r="C32" s="1627"/>
      <c r="D32" s="1627"/>
      <c r="E32" s="1627"/>
      <c r="F32" s="1627"/>
      <c r="G32" s="1627"/>
      <c r="H32" s="1627"/>
      <c r="I32" s="1627"/>
      <c r="J32" s="1627"/>
      <c r="K32" s="1627"/>
      <c r="L32" s="1627"/>
      <c r="M32" s="1627"/>
      <c r="N32" s="1627"/>
      <c r="O32" s="1627"/>
      <c r="P32" s="1627"/>
    </row>
    <row r="33" spans="2:16" ht="21" customHeight="1">
      <c r="B33" s="1627"/>
      <c r="C33" s="1627"/>
      <c r="D33" s="1627"/>
      <c r="E33" s="1627"/>
      <c r="F33" s="1627"/>
      <c r="G33" s="1627"/>
      <c r="H33" s="1627"/>
      <c r="I33" s="1627"/>
      <c r="J33" s="1627"/>
      <c r="K33" s="1627"/>
      <c r="L33" s="1627"/>
      <c r="M33" s="1627"/>
      <c r="N33" s="1627"/>
      <c r="O33" s="1627"/>
      <c r="P33" s="1627"/>
    </row>
    <row r="34" spans="2:16" ht="21" customHeight="1">
      <c r="B34" s="1627"/>
      <c r="C34" s="1627"/>
      <c r="D34" s="1627"/>
      <c r="E34" s="1627"/>
      <c r="F34" s="1627"/>
      <c r="G34" s="1627"/>
      <c r="H34" s="1627"/>
      <c r="I34" s="1627"/>
      <c r="J34" s="1627"/>
      <c r="K34" s="1627"/>
      <c r="L34" s="1627"/>
      <c r="M34" s="1627"/>
      <c r="N34" s="1627"/>
      <c r="O34" s="1627"/>
      <c r="P34" s="1627"/>
    </row>
    <row r="35" spans="2:16" ht="21" customHeight="1">
      <c r="B35" s="1627"/>
      <c r="C35" s="1627"/>
      <c r="D35" s="1627"/>
      <c r="E35" s="1627"/>
      <c r="F35" s="1627"/>
      <c r="G35" s="1627"/>
      <c r="H35" s="1627"/>
      <c r="I35" s="1627"/>
      <c r="J35" s="1627"/>
      <c r="K35" s="1627"/>
      <c r="L35" s="1627"/>
      <c r="M35" s="1627"/>
      <c r="N35" s="1627"/>
      <c r="O35" s="1627"/>
      <c r="P35" s="1627"/>
    </row>
    <row r="36" spans="2:16" ht="21" customHeight="1">
      <c r="B36" s="1627"/>
      <c r="C36" s="1627"/>
      <c r="D36" s="1627"/>
      <c r="E36" s="1627"/>
      <c r="F36" s="1627"/>
      <c r="G36" s="1627"/>
      <c r="H36" s="1627"/>
      <c r="I36" s="1627"/>
      <c r="J36" s="1627"/>
      <c r="K36" s="1627"/>
      <c r="L36" s="1627"/>
      <c r="M36" s="1627"/>
      <c r="N36" s="1627"/>
      <c r="O36" s="1627"/>
      <c r="P36" s="1627"/>
    </row>
    <row r="37" spans="2:16" ht="21" customHeight="1">
      <c r="B37" s="1627"/>
      <c r="C37" s="1627"/>
      <c r="D37" s="1627"/>
      <c r="E37" s="1627"/>
      <c r="F37" s="1627"/>
      <c r="G37" s="1627"/>
      <c r="H37" s="1627"/>
      <c r="I37" s="1627"/>
      <c r="J37" s="1627"/>
      <c r="K37" s="1627"/>
      <c r="L37" s="1627"/>
      <c r="M37" s="1627"/>
      <c r="N37" s="1627"/>
      <c r="O37" s="1627"/>
      <c r="P37" s="1627"/>
    </row>
    <row r="38" spans="2:16" ht="21" customHeight="1">
      <c r="B38" s="1627"/>
      <c r="C38" s="1627"/>
      <c r="D38" s="1627"/>
      <c r="E38" s="1627"/>
      <c r="F38" s="1627"/>
      <c r="G38" s="1627"/>
      <c r="H38" s="1627"/>
      <c r="I38" s="1627"/>
      <c r="J38" s="1627"/>
      <c r="K38" s="1627"/>
      <c r="L38" s="1627"/>
      <c r="M38" s="1627"/>
      <c r="N38" s="1627"/>
      <c r="O38" s="1627"/>
      <c r="P38" s="1627"/>
    </row>
    <row r="39" spans="2:16" ht="21" customHeight="1">
      <c r="B39" s="437"/>
      <c r="C39" s="437"/>
      <c r="D39" s="437"/>
      <c r="E39" s="437"/>
      <c r="F39" s="437"/>
      <c r="G39" s="437"/>
      <c r="H39" s="437"/>
      <c r="I39" s="437"/>
      <c r="J39" s="437"/>
      <c r="K39" s="437"/>
      <c r="L39" s="437"/>
      <c r="M39" s="437"/>
      <c r="N39" s="437"/>
      <c r="O39" s="437"/>
      <c r="P39" s="437"/>
    </row>
    <row r="40" spans="2:16" ht="21" customHeight="1">
      <c r="B40" s="437"/>
      <c r="C40" s="437"/>
      <c r="D40" s="437"/>
      <c r="E40" s="437"/>
      <c r="F40" s="437"/>
      <c r="G40" s="437"/>
      <c r="H40" s="437"/>
      <c r="I40" s="437"/>
      <c r="J40" s="437"/>
      <c r="K40" s="437"/>
      <c r="L40" s="437"/>
      <c r="M40" s="437"/>
      <c r="N40" s="437"/>
      <c r="O40" s="437"/>
      <c r="P40" s="437"/>
    </row>
    <row r="41" spans="2:16" ht="21" customHeight="1">
      <c r="B41" s="437"/>
      <c r="C41" s="437"/>
      <c r="D41" s="437"/>
      <c r="E41" s="437"/>
      <c r="F41" s="437"/>
      <c r="G41" s="437"/>
      <c r="H41" s="437"/>
      <c r="I41" s="437"/>
      <c r="J41" s="437"/>
      <c r="K41" s="437"/>
      <c r="L41" s="437"/>
      <c r="M41" s="437"/>
      <c r="N41" s="437"/>
      <c r="O41" s="437"/>
      <c r="P41" s="437"/>
    </row>
    <row r="42" spans="2:16" ht="21" customHeight="1">
      <c r="B42" s="437"/>
      <c r="C42" s="437"/>
      <c r="D42" s="437"/>
      <c r="E42" s="437"/>
      <c r="F42" s="437"/>
      <c r="G42" s="437"/>
      <c r="H42" s="437"/>
      <c r="I42" s="437"/>
      <c r="J42" s="437"/>
      <c r="K42" s="437"/>
      <c r="L42" s="437"/>
      <c r="M42" s="437"/>
      <c r="N42" s="437"/>
      <c r="O42" s="437"/>
      <c r="P42" s="437"/>
    </row>
    <row r="43" spans="2:16" ht="21" customHeight="1">
      <c r="B43" s="437"/>
      <c r="C43" s="437"/>
      <c r="D43" s="437"/>
      <c r="E43" s="437"/>
      <c r="F43" s="437"/>
      <c r="G43" s="437"/>
      <c r="H43" s="437"/>
      <c r="I43" s="437"/>
      <c r="J43" s="437"/>
      <c r="K43" s="437"/>
      <c r="L43" s="437"/>
      <c r="M43" s="437"/>
      <c r="N43" s="437"/>
      <c r="O43" s="437"/>
      <c r="P43" s="437"/>
    </row>
    <row r="44" spans="2:16" ht="16.5" customHeight="1">
      <c r="B44" s="437"/>
      <c r="C44" s="437"/>
      <c r="D44" s="437"/>
      <c r="E44" s="437"/>
      <c r="F44" s="437"/>
      <c r="G44" s="437"/>
      <c r="H44" s="437"/>
      <c r="I44" s="437"/>
      <c r="J44" s="437"/>
      <c r="K44" s="437"/>
      <c r="L44" s="437"/>
      <c r="M44" s="437"/>
      <c r="N44" s="437"/>
      <c r="O44" s="437"/>
      <c r="P44" s="437"/>
    </row>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sheetData>
  <mergeCells count="44">
    <mergeCell ref="B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8"/>
    <mergeCell ref="B20:F20"/>
    <mergeCell ref="G20:N20"/>
    <mergeCell ref="B21:F21"/>
    <mergeCell ref="G21:N21"/>
    <mergeCell ref="B22:F22"/>
    <mergeCell ref="G22:N22"/>
    <mergeCell ref="B24:N25"/>
    <mergeCell ref="O24:O25"/>
    <mergeCell ref="B26:N26"/>
    <mergeCell ref="B28:P28"/>
    <mergeCell ref="B29:P29"/>
  </mergeCells>
  <phoneticPr fontId="2"/>
  <pageMargins left="0.7" right="0.7" top="0.75" bottom="0.75" header="0.3" footer="0.3"/>
  <pageSetup paperSize="9" scale="91" orientation="portrait" r:id="rId1"/>
  <rowBreaks count="1" manualBreakCount="1">
    <brk id="3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F39E7-3A91-44EB-BB2C-1F4C6E80496C}">
  <sheetPr>
    <tabColor rgb="FF92D050"/>
    <pageSetUpPr fitToPage="1"/>
  </sheetPr>
  <dimension ref="A1:H25"/>
  <sheetViews>
    <sheetView view="pageBreakPreview" zoomScaleNormal="100" zoomScaleSheetLayoutView="100" workbookViewId="0"/>
  </sheetViews>
  <sheetFormatPr defaultRowHeight="13.5"/>
  <cols>
    <col min="1" max="1" width="3.75" style="68" customWidth="1"/>
    <col min="2" max="2" width="20.375" style="68" customWidth="1"/>
    <col min="3" max="3" width="3.875" style="68" bestFit="1" customWidth="1"/>
    <col min="4" max="7" width="16.375" style="68" customWidth="1"/>
    <col min="8" max="8" width="3.75" style="68" customWidth="1"/>
    <col min="9" max="9" width="2.5" style="68" customWidth="1"/>
    <col min="10" max="256" width="9" style="68"/>
    <col min="257" max="257" width="3.75" style="68" customWidth="1"/>
    <col min="258" max="258" width="20.375" style="68" customWidth="1"/>
    <col min="259" max="259" width="3.875" style="68" bestFit="1" customWidth="1"/>
    <col min="260" max="263" width="16.375" style="68" customWidth="1"/>
    <col min="264" max="264" width="3.75" style="68" customWidth="1"/>
    <col min="265" max="265" width="2.5" style="68" customWidth="1"/>
    <col min="266" max="512" width="9" style="68"/>
    <col min="513" max="513" width="3.75" style="68" customWidth="1"/>
    <col min="514" max="514" width="20.375" style="68" customWidth="1"/>
    <col min="515" max="515" width="3.875" style="68" bestFit="1" customWidth="1"/>
    <col min="516" max="519" width="16.375" style="68" customWidth="1"/>
    <col min="520" max="520" width="3.75" style="68" customWidth="1"/>
    <col min="521" max="521" width="2.5" style="68" customWidth="1"/>
    <col min="522" max="768" width="9" style="68"/>
    <col min="769" max="769" width="3.75" style="68" customWidth="1"/>
    <col min="770" max="770" width="20.375" style="68" customWidth="1"/>
    <col min="771" max="771" width="3.875" style="68" bestFit="1" customWidth="1"/>
    <col min="772" max="775" width="16.375" style="68" customWidth="1"/>
    <col min="776" max="776" width="3.75" style="68" customWidth="1"/>
    <col min="777" max="777" width="2.5" style="68" customWidth="1"/>
    <col min="778" max="1024" width="9" style="68"/>
    <col min="1025" max="1025" width="3.75" style="68" customWidth="1"/>
    <col min="1026" max="1026" width="20.375" style="68" customWidth="1"/>
    <col min="1027" max="1027" width="3.875" style="68" bestFit="1" customWidth="1"/>
    <col min="1028" max="1031" width="16.375" style="68" customWidth="1"/>
    <col min="1032" max="1032" width="3.75" style="68" customWidth="1"/>
    <col min="1033" max="1033" width="2.5" style="68" customWidth="1"/>
    <col min="1034" max="1280" width="9" style="68"/>
    <col min="1281" max="1281" width="3.75" style="68" customWidth="1"/>
    <col min="1282" max="1282" width="20.375" style="68" customWidth="1"/>
    <col min="1283" max="1283" width="3.875" style="68" bestFit="1" customWidth="1"/>
    <col min="1284" max="1287" width="16.375" style="68" customWidth="1"/>
    <col min="1288" max="1288" width="3.75" style="68" customWidth="1"/>
    <col min="1289" max="1289" width="2.5" style="68" customWidth="1"/>
    <col min="1290" max="1536" width="9" style="68"/>
    <col min="1537" max="1537" width="3.75" style="68" customWidth="1"/>
    <col min="1538" max="1538" width="20.375" style="68" customWidth="1"/>
    <col min="1539" max="1539" width="3.875" style="68" bestFit="1" customWidth="1"/>
    <col min="1540" max="1543" width="16.375" style="68" customWidth="1"/>
    <col min="1544" max="1544" width="3.75" style="68" customWidth="1"/>
    <col min="1545" max="1545" width="2.5" style="68" customWidth="1"/>
    <col min="1546" max="1792" width="9" style="68"/>
    <col min="1793" max="1793" width="3.75" style="68" customWidth="1"/>
    <col min="1794" max="1794" width="20.375" style="68" customWidth="1"/>
    <col min="1795" max="1795" width="3.875" style="68" bestFit="1" customWidth="1"/>
    <col min="1796" max="1799" width="16.375" style="68" customWidth="1"/>
    <col min="1800" max="1800" width="3.75" style="68" customWidth="1"/>
    <col min="1801" max="1801" width="2.5" style="68" customWidth="1"/>
    <col min="1802" max="2048" width="9" style="68"/>
    <col min="2049" max="2049" width="3.75" style="68" customWidth="1"/>
    <col min="2050" max="2050" width="20.375" style="68" customWidth="1"/>
    <col min="2051" max="2051" width="3.875" style="68" bestFit="1" customWidth="1"/>
    <col min="2052" max="2055" width="16.375" style="68" customWidth="1"/>
    <col min="2056" max="2056" width="3.75" style="68" customWidth="1"/>
    <col min="2057" max="2057" width="2.5" style="68" customWidth="1"/>
    <col min="2058" max="2304" width="9" style="68"/>
    <col min="2305" max="2305" width="3.75" style="68" customWidth="1"/>
    <col min="2306" max="2306" width="20.375" style="68" customWidth="1"/>
    <col min="2307" max="2307" width="3.875" style="68" bestFit="1" customWidth="1"/>
    <col min="2308" max="2311" width="16.375" style="68" customWidth="1"/>
    <col min="2312" max="2312" width="3.75" style="68" customWidth="1"/>
    <col min="2313" max="2313" width="2.5" style="68" customWidth="1"/>
    <col min="2314" max="2560" width="9" style="68"/>
    <col min="2561" max="2561" width="3.75" style="68" customWidth="1"/>
    <col min="2562" max="2562" width="20.375" style="68" customWidth="1"/>
    <col min="2563" max="2563" width="3.875" style="68" bestFit="1" customWidth="1"/>
    <col min="2564" max="2567" width="16.375" style="68" customWidth="1"/>
    <col min="2568" max="2568" width="3.75" style="68" customWidth="1"/>
    <col min="2569" max="2569" width="2.5" style="68" customWidth="1"/>
    <col min="2570" max="2816" width="9" style="68"/>
    <col min="2817" max="2817" width="3.75" style="68" customWidth="1"/>
    <col min="2818" max="2818" width="20.375" style="68" customWidth="1"/>
    <col min="2819" max="2819" width="3.875" style="68" bestFit="1" customWidth="1"/>
    <col min="2820" max="2823" width="16.375" style="68" customWidth="1"/>
    <col min="2824" max="2824" width="3.75" style="68" customWidth="1"/>
    <col min="2825" max="2825" width="2.5" style="68" customWidth="1"/>
    <col min="2826" max="3072" width="9" style="68"/>
    <col min="3073" max="3073" width="3.75" style="68" customWidth="1"/>
    <col min="3074" max="3074" width="20.375" style="68" customWidth="1"/>
    <col min="3075" max="3075" width="3.875" style="68" bestFit="1" customWidth="1"/>
    <col min="3076" max="3079" width="16.375" style="68" customWidth="1"/>
    <col min="3080" max="3080" width="3.75" style="68" customWidth="1"/>
    <col min="3081" max="3081" width="2.5" style="68" customWidth="1"/>
    <col min="3082" max="3328" width="9" style="68"/>
    <col min="3329" max="3329" width="3.75" style="68" customWidth="1"/>
    <col min="3330" max="3330" width="20.375" style="68" customWidth="1"/>
    <col min="3331" max="3331" width="3.875" style="68" bestFit="1" customWidth="1"/>
    <col min="3332" max="3335" width="16.375" style="68" customWidth="1"/>
    <col min="3336" max="3336" width="3.75" style="68" customWidth="1"/>
    <col min="3337" max="3337" width="2.5" style="68" customWidth="1"/>
    <col min="3338" max="3584" width="9" style="68"/>
    <col min="3585" max="3585" width="3.75" style="68" customWidth="1"/>
    <col min="3586" max="3586" width="20.375" style="68" customWidth="1"/>
    <col min="3587" max="3587" width="3.875" style="68" bestFit="1" customWidth="1"/>
    <col min="3588" max="3591" width="16.375" style="68" customWidth="1"/>
    <col min="3592" max="3592" width="3.75" style="68" customWidth="1"/>
    <col min="3593" max="3593" width="2.5" style="68" customWidth="1"/>
    <col min="3594" max="3840" width="9" style="68"/>
    <col min="3841" max="3841" width="3.75" style="68" customWidth="1"/>
    <col min="3842" max="3842" width="20.375" style="68" customWidth="1"/>
    <col min="3843" max="3843" width="3.875" style="68" bestFit="1" customWidth="1"/>
    <col min="3844" max="3847" width="16.375" style="68" customWidth="1"/>
    <col min="3848" max="3848" width="3.75" style="68" customWidth="1"/>
    <col min="3849" max="3849" width="2.5" style="68" customWidth="1"/>
    <col min="3850" max="4096" width="9" style="68"/>
    <col min="4097" max="4097" width="3.75" style="68" customWidth="1"/>
    <col min="4098" max="4098" width="20.375" style="68" customWidth="1"/>
    <col min="4099" max="4099" width="3.875" style="68" bestFit="1" customWidth="1"/>
    <col min="4100" max="4103" width="16.375" style="68" customWidth="1"/>
    <col min="4104" max="4104" width="3.75" style="68" customWidth="1"/>
    <col min="4105" max="4105" width="2.5" style="68" customWidth="1"/>
    <col min="4106" max="4352" width="9" style="68"/>
    <col min="4353" max="4353" width="3.75" style="68" customWidth="1"/>
    <col min="4354" max="4354" width="20.375" style="68" customWidth="1"/>
    <col min="4355" max="4355" width="3.875" style="68" bestFit="1" customWidth="1"/>
    <col min="4356" max="4359" width="16.375" style="68" customWidth="1"/>
    <col min="4360" max="4360" width="3.75" style="68" customWidth="1"/>
    <col min="4361" max="4361" width="2.5" style="68" customWidth="1"/>
    <col min="4362" max="4608" width="9" style="68"/>
    <col min="4609" max="4609" width="3.75" style="68" customWidth="1"/>
    <col min="4610" max="4610" width="20.375" style="68" customWidth="1"/>
    <col min="4611" max="4611" width="3.875" style="68" bestFit="1" customWidth="1"/>
    <col min="4612" max="4615" width="16.375" style="68" customWidth="1"/>
    <col min="4616" max="4616" width="3.75" style="68" customWidth="1"/>
    <col min="4617" max="4617" width="2.5" style="68" customWidth="1"/>
    <col min="4618" max="4864" width="9" style="68"/>
    <col min="4865" max="4865" width="3.75" style="68" customWidth="1"/>
    <col min="4866" max="4866" width="20.375" style="68" customWidth="1"/>
    <col min="4867" max="4867" width="3.875" style="68" bestFit="1" customWidth="1"/>
    <col min="4868" max="4871" width="16.375" style="68" customWidth="1"/>
    <col min="4872" max="4872" width="3.75" style="68" customWidth="1"/>
    <col min="4873" max="4873" width="2.5" style="68" customWidth="1"/>
    <col min="4874" max="5120" width="9" style="68"/>
    <col min="5121" max="5121" width="3.75" style="68" customWidth="1"/>
    <col min="5122" max="5122" width="20.375" style="68" customWidth="1"/>
    <col min="5123" max="5123" width="3.875" style="68" bestFit="1" customWidth="1"/>
    <col min="5124" max="5127" width="16.375" style="68" customWidth="1"/>
    <col min="5128" max="5128" width="3.75" style="68" customWidth="1"/>
    <col min="5129" max="5129" width="2.5" style="68" customWidth="1"/>
    <col min="5130" max="5376" width="9" style="68"/>
    <col min="5377" max="5377" width="3.75" style="68" customWidth="1"/>
    <col min="5378" max="5378" width="20.375" style="68" customWidth="1"/>
    <col min="5379" max="5379" width="3.875" style="68" bestFit="1" customWidth="1"/>
    <col min="5380" max="5383" width="16.375" style="68" customWidth="1"/>
    <col min="5384" max="5384" width="3.75" style="68" customWidth="1"/>
    <col min="5385" max="5385" width="2.5" style="68" customWidth="1"/>
    <col min="5386" max="5632" width="9" style="68"/>
    <col min="5633" max="5633" width="3.75" style="68" customWidth="1"/>
    <col min="5634" max="5634" width="20.375" style="68" customWidth="1"/>
    <col min="5635" max="5635" width="3.875" style="68" bestFit="1" customWidth="1"/>
    <col min="5636" max="5639" width="16.375" style="68" customWidth="1"/>
    <col min="5640" max="5640" width="3.75" style="68" customWidth="1"/>
    <col min="5641" max="5641" width="2.5" style="68" customWidth="1"/>
    <col min="5642" max="5888" width="9" style="68"/>
    <col min="5889" max="5889" width="3.75" style="68" customWidth="1"/>
    <col min="5890" max="5890" width="20.375" style="68" customWidth="1"/>
    <col min="5891" max="5891" width="3.875" style="68" bestFit="1" customWidth="1"/>
    <col min="5892" max="5895" width="16.375" style="68" customWidth="1"/>
    <col min="5896" max="5896" width="3.75" style="68" customWidth="1"/>
    <col min="5897" max="5897" width="2.5" style="68" customWidth="1"/>
    <col min="5898" max="6144" width="9" style="68"/>
    <col min="6145" max="6145" width="3.75" style="68" customWidth="1"/>
    <col min="6146" max="6146" width="20.375" style="68" customWidth="1"/>
    <col min="6147" max="6147" width="3.875" style="68" bestFit="1" customWidth="1"/>
    <col min="6148" max="6151" width="16.375" style="68" customWidth="1"/>
    <col min="6152" max="6152" width="3.75" style="68" customWidth="1"/>
    <col min="6153" max="6153" width="2.5" style="68" customWidth="1"/>
    <col min="6154" max="6400" width="9" style="68"/>
    <col min="6401" max="6401" width="3.75" style="68" customWidth="1"/>
    <col min="6402" max="6402" width="20.375" style="68" customWidth="1"/>
    <col min="6403" max="6403" width="3.875" style="68" bestFit="1" customWidth="1"/>
    <col min="6404" max="6407" width="16.375" style="68" customWidth="1"/>
    <col min="6408" max="6408" width="3.75" style="68" customWidth="1"/>
    <col min="6409" max="6409" width="2.5" style="68" customWidth="1"/>
    <col min="6410" max="6656" width="9" style="68"/>
    <col min="6657" max="6657" width="3.75" style="68" customWidth="1"/>
    <col min="6658" max="6658" width="20.375" style="68" customWidth="1"/>
    <col min="6659" max="6659" width="3.875" style="68" bestFit="1" customWidth="1"/>
    <col min="6660" max="6663" width="16.375" style="68" customWidth="1"/>
    <col min="6664" max="6664" width="3.75" style="68" customWidth="1"/>
    <col min="6665" max="6665" width="2.5" style="68" customWidth="1"/>
    <col min="6666" max="6912" width="9" style="68"/>
    <col min="6913" max="6913" width="3.75" style="68" customWidth="1"/>
    <col min="6914" max="6914" width="20.375" style="68" customWidth="1"/>
    <col min="6915" max="6915" width="3.875" style="68" bestFit="1" customWidth="1"/>
    <col min="6916" max="6919" width="16.375" style="68" customWidth="1"/>
    <col min="6920" max="6920" width="3.75" style="68" customWidth="1"/>
    <col min="6921" max="6921" width="2.5" style="68" customWidth="1"/>
    <col min="6922" max="7168" width="9" style="68"/>
    <col min="7169" max="7169" width="3.75" style="68" customWidth="1"/>
    <col min="7170" max="7170" width="20.375" style="68" customWidth="1"/>
    <col min="7171" max="7171" width="3.875" style="68" bestFit="1" customWidth="1"/>
    <col min="7172" max="7175" width="16.375" style="68" customWidth="1"/>
    <col min="7176" max="7176" width="3.75" style="68" customWidth="1"/>
    <col min="7177" max="7177" width="2.5" style="68" customWidth="1"/>
    <col min="7178" max="7424" width="9" style="68"/>
    <col min="7425" max="7425" width="3.75" style="68" customWidth="1"/>
    <col min="7426" max="7426" width="20.375" style="68" customWidth="1"/>
    <col min="7427" max="7427" width="3.875" style="68" bestFit="1" customWidth="1"/>
    <col min="7428" max="7431" width="16.375" style="68" customWidth="1"/>
    <col min="7432" max="7432" width="3.75" style="68" customWidth="1"/>
    <col min="7433" max="7433" width="2.5" style="68" customWidth="1"/>
    <col min="7434" max="7680" width="9" style="68"/>
    <col min="7681" max="7681" width="3.75" style="68" customWidth="1"/>
    <col min="7682" max="7682" width="20.375" style="68" customWidth="1"/>
    <col min="7683" max="7683" width="3.875" style="68" bestFit="1" customWidth="1"/>
    <col min="7684" max="7687" width="16.375" style="68" customWidth="1"/>
    <col min="7688" max="7688" width="3.75" style="68" customWidth="1"/>
    <col min="7689" max="7689" width="2.5" style="68" customWidth="1"/>
    <col min="7690" max="7936" width="9" style="68"/>
    <col min="7937" max="7937" width="3.75" style="68" customWidth="1"/>
    <col min="7938" max="7938" width="20.375" style="68" customWidth="1"/>
    <col min="7939" max="7939" width="3.875" style="68" bestFit="1" customWidth="1"/>
    <col min="7940" max="7943" width="16.375" style="68" customWidth="1"/>
    <col min="7944" max="7944" width="3.75" style="68" customWidth="1"/>
    <col min="7945" max="7945" width="2.5" style="68" customWidth="1"/>
    <col min="7946" max="8192" width="9" style="68"/>
    <col min="8193" max="8193" width="3.75" style="68" customWidth="1"/>
    <col min="8194" max="8194" width="20.375" style="68" customWidth="1"/>
    <col min="8195" max="8195" width="3.875" style="68" bestFit="1" customWidth="1"/>
    <col min="8196" max="8199" width="16.375" style="68" customWidth="1"/>
    <col min="8200" max="8200" width="3.75" style="68" customWidth="1"/>
    <col min="8201" max="8201" width="2.5" style="68" customWidth="1"/>
    <col min="8202" max="8448" width="9" style="68"/>
    <col min="8449" max="8449" width="3.75" style="68" customWidth="1"/>
    <col min="8450" max="8450" width="20.375" style="68" customWidth="1"/>
    <col min="8451" max="8451" width="3.875" style="68" bestFit="1" customWidth="1"/>
    <col min="8452" max="8455" width="16.375" style="68" customWidth="1"/>
    <col min="8456" max="8456" width="3.75" style="68" customWidth="1"/>
    <col min="8457" max="8457" width="2.5" style="68" customWidth="1"/>
    <col min="8458" max="8704" width="9" style="68"/>
    <col min="8705" max="8705" width="3.75" style="68" customWidth="1"/>
    <col min="8706" max="8706" width="20.375" style="68" customWidth="1"/>
    <col min="8707" max="8707" width="3.875" style="68" bestFit="1" customWidth="1"/>
    <col min="8708" max="8711" width="16.375" style="68" customWidth="1"/>
    <col min="8712" max="8712" width="3.75" style="68" customWidth="1"/>
    <col min="8713" max="8713" width="2.5" style="68" customWidth="1"/>
    <col min="8714" max="8960" width="9" style="68"/>
    <col min="8961" max="8961" width="3.75" style="68" customWidth="1"/>
    <col min="8962" max="8962" width="20.375" style="68" customWidth="1"/>
    <col min="8963" max="8963" width="3.875" style="68" bestFit="1" customWidth="1"/>
    <col min="8964" max="8967" width="16.375" style="68" customWidth="1"/>
    <col min="8968" max="8968" width="3.75" style="68" customWidth="1"/>
    <col min="8969" max="8969" width="2.5" style="68" customWidth="1"/>
    <col min="8970" max="9216" width="9" style="68"/>
    <col min="9217" max="9217" width="3.75" style="68" customWidth="1"/>
    <col min="9218" max="9218" width="20.375" style="68" customWidth="1"/>
    <col min="9219" max="9219" width="3.875" style="68" bestFit="1" customWidth="1"/>
    <col min="9220" max="9223" width="16.375" style="68" customWidth="1"/>
    <col min="9224" max="9224" width="3.75" style="68" customWidth="1"/>
    <col min="9225" max="9225" width="2.5" style="68" customWidth="1"/>
    <col min="9226" max="9472" width="9" style="68"/>
    <col min="9473" max="9473" width="3.75" style="68" customWidth="1"/>
    <col min="9474" max="9474" width="20.375" style="68" customWidth="1"/>
    <col min="9475" max="9475" width="3.875" style="68" bestFit="1" customWidth="1"/>
    <col min="9476" max="9479" width="16.375" style="68" customWidth="1"/>
    <col min="9480" max="9480" width="3.75" style="68" customWidth="1"/>
    <col min="9481" max="9481" width="2.5" style="68" customWidth="1"/>
    <col min="9482" max="9728" width="9" style="68"/>
    <col min="9729" max="9729" width="3.75" style="68" customWidth="1"/>
    <col min="9730" max="9730" width="20.375" style="68" customWidth="1"/>
    <col min="9731" max="9731" width="3.875" style="68" bestFit="1" customWidth="1"/>
    <col min="9732" max="9735" width="16.375" style="68" customWidth="1"/>
    <col min="9736" max="9736" width="3.75" style="68" customWidth="1"/>
    <col min="9737" max="9737" width="2.5" style="68" customWidth="1"/>
    <col min="9738" max="9984" width="9" style="68"/>
    <col min="9985" max="9985" width="3.75" style="68" customWidth="1"/>
    <col min="9986" max="9986" width="20.375" style="68" customWidth="1"/>
    <col min="9987" max="9987" width="3.875" style="68" bestFit="1" customWidth="1"/>
    <col min="9988" max="9991" width="16.375" style="68" customWidth="1"/>
    <col min="9992" max="9992" width="3.75" style="68" customWidth="1"/>
    <col min="9993" max="9993" width="2.5" style="68" customWidth="1"/>
    <col min="9994" max="10240" width="9" style="68"/>
    <col min="10241" max="10241" width="3.75" style="68" customWidth="1"/>
    <col min="10242" max="10242" width="20.375" style="68" customWidth="1"/>
    <col min="10243" max="10243" width="3.875" style="68" bestFit="1" customWidth="1"/>
    <col min="10244" max="10247" width="16.375" style="68" customWidth="1"/>
    <col min="10248" max="10248" width="3.75" style="68" customWidth="1"/>
    <col min="10249" max="10249" width="2.5" style="68" customWidth="1"/>
    <col min="10250" max="10496" width="9" style="68"/>
    <col min="10497" max="10497" width="3.75" style="68" customWidth="1"/>
    <col min="10498" max="10498" width="20.375" style="68" customWidth="1"/>
    <col min="10499" max="10499" width="3.875" style="68" bestFit="1" customWidth="1"/>
    <col min="10500" max="10503" width="16.375" style="68" customWidth="1"/>
    <col min="10504" max="10504" width="3.75" style="68" customWidth="1"/>
    <col min="10505" max="10505" width="2.5" style="68" customWidth="1"/>
    <col min="10506" max="10752" width="9" style="68"/>
    <col min="10753" max="10753" width="3.75" style="68" customWidth="1"/>
    <col min="10754" max="10754" width="20.375" style="68" customWidth="1"/>
    <col min="10755" max="10755" width="3.875" style="68" bestFit="1" customWidth="1"/>
    <col min="10756" max="10759" width="16.375" style="68" customWidth="1"/>
    <col min="10760" max="10760" width="3.75" style="68" customWidth="1"/>
    <col min="10761" max="10761" width="2.5" style="68" customWidth="1"/>
    <col min="10762" max="11008" width="9" style="68"/>
    <col min="11009" max="11009" width="3.75" style="68" customWidth="1"/>
    <col min="11010" max="11010" width="20.375" style="68" customWidth="1"/>
    <col min="11011" max="11011" width="3.875" style="68" bestFit="1" customWidth="1"/>
    <col min="11012" max="11015" width="16.375" style="68" customWidth="1"/>
    <col min="11016" max="11016" width="3.75" style="68" customWidth="1"/>
    <col min="11017" max="11017" width="2.5" style="68" customWidth="1"/>
    <col min="11018" max="11264" width="9" style="68"/>
    <col min="11265" max="11265" width="3.75" style="68" customWidth="1"/>
    <col min="11266" max="11266" width="20.375" style="68" customWidth="1"/>
    <col min="11267" max="11267" width="3.875" style="68" bestFit="1" customWidth="1"/>
    <col min="11268" max="11271" width="16.375" style="68" customWidth="1"/>
    <col min="11272" max="11272" width="3.75" style="68" customWidth="1"/>
    <col min="11273" max="11273" width="2.5" style="68" customWidth="1"/>
    <col min="11274" max="11520" width="9" style="68"/>
    <col min="11521" max="11521" width="3.75" style="68" customWidth="1"/>
    <col min="11522" max="11522" width="20.375" style="68" customWidth="1"/>
    <col min="11523" max="11523" width="3.875" style="68" bestFit="1" customWidth="1"/>
    <col min="11524" max="11527" width="16.375" style="68" customWidth="1"/>
    <col min="11528" max="11528" width="3.75" style="68" customWidth="1"/>
    <col min="11529" max="11529" width="2.5" style="68" customWidth="1"/>
    <col min="11530" max="11776" width="9" style="68"/>
    <col min="11777" max="11777" width="3.75" style="68" customWidth="1"/>
    <col min="11778" max="11778" width="20.375" style="68" customWidth="1"/>
    <col min="11779" max="11779" width="3.875" style="68" bestFit="1" customWidth="1"/>
    <col min="11780" max="11783" width="16.375" style="68" customWidth="1"/>
    <col min="11784" max="11784" width="3.75" style="68" customWidth="1"/>
    <col min="11785" max="11785" width="2.5" style="68" customWidth="1"/>
    <col min="11786" max="12032" width="9" style="68"/>
    <col min="12033" max="12033" width="3.75" style="68" customWidth="1"/>
    <col min="12034" max="12034" width="20.375" style="68" customWidth="1"/>
    <col min="12035" max="12035" width="3.875" style="68" bestFit="1" customWidth="1"/>
    <col min="12036" max="12039" width="16.375" style="68" customWidth="1"/>
    <col min="12040" max="12040" width="3.75" style="68" customWidth="1"/>
    <col min="12041" max="12041" width="2.5" style="68" customWidth="1"/>
    <col min="12042" max="12288" width="9" style="68"/>
    <col min="12289" max="12289" width="3.75" style="68" customWidth="1"/>
    <col min="12290" max="12290" width="20.375" style="68" customWidth="1"/>
    <col min="12291" max="12291" width="3.875" style="68" bestFit="1" customWidth="1"/>
    <col min="12292" max="12295" width="16.375" style="68" customWidth="1"/>
    <col min="12296" max="12296" width="3.75" style="68" customWidth="1"/>
    <col min="12297" max="12297" width="2.5" style="68" customWidth="1"/>
    <col min="12298" max="12544" width="9" style="68"/>
    <col min="12545" max="12545" width="3.75" style="68" customWidth="1"/>
    <col min="12546" max="12546" width="20.375" style="68" customWidth="1"/>
    <col min="12547" max="12547" width="3.875" style="68" bestFit="1" customWidth="1"/>
    <col min="12548" max="12551" width="16.375" style="68" customWidth="1"/>
    <col min="12552" max="12552" width="3.75" style="68" customWidth="1"/>
    <col min="12553" max="12553" width="2.5" style="68" customWidth="1"/>
    <col min="12554" max="12800" width="9" style="68"/>
    <col min="12801" max="12801" width="3.75" style="68" customWidth="1"/>
    <col min="12802" max="12802" width="20.375" style="68" customWidth="1"/>
    <col min="12803" max="12803" width="3.875" style="68" bestFit="1" customWidth="1"/>
    <col min="12804" max="12807" width="16.375" style="68" customWidth="1"/>
    <col min="12808" max="12808" width="3.75" style="68" customWidth="1"/>
    <col min="12809" max="12809" width="2.5" style="68" customWidth="1"/>
    <col min="12810" max="13056" width="9" style="68"/>
    <col min="13057" max="13057" width="3.75" style="68" customWidth="1"/>
    <col min="13058" max="13058" width="20.375" style="68" customWidth="1"/>
    <col min="13059" max="13059" width="3.875" style="68" bestFit="1" customWidth="1"/>
    <col min="13060" max="13063" width="16.375" style="68" customWidth="1"/>
    <col min="13064" max="13064" width="3.75" style="68" customWidth="1"/>
    <col min="13065" max="13065" width="2.5" style="68" customWidth="1"/>
    <col min="13066" max="13312" width="9" style="68"/>
    <col min="13313" max="13313" width="3.75" style="68" customWidth="1"/>
    <col min="13314" max="13314" width="20.375" style="68" customWidth="1"/>
    <col min="13315" max="13315" width="3.875" style="68" bestFit="1" customWidth="1"/>
    <col min="13316" max="13319" width="16.375" style="68" customWidth="1"/>
    <col min="13320" max="13320" width="3.75" style="68" customWidth="1"/>
    <col min="13321" max="13321" width="2.5" style="68" customWidth="1"/>
    <col min="13322" max="13568" width="9" style="68"/>
    <col min="13569" max="13569" width="3.75" style="68" customWidth="1"/>
    <col min="13570" max="13570" width="20.375" style="68" customWidth="1"/>
    <col min="13571" max="13571" width="3.875" style="68" bestFit="1" customWidth="1"/>
    <col min="13572" max="13575" width="16.375" style="68" customWidth="1"/>
    <col min="13576" max="13576" width="3.75" style="68" customWidth="1"/>
    <col min="13577" max="13577" width="2.5" style="68" customWidth="1"/>
    <col min="13578" max="13824" width="9" style="68"/>
    <col min="13825" max="13825" width="3.75" style="68" customWidth="1"/>
    <col min="13826" max="13826" width="20.375" style="68" customWidth="1"/>
    <col min="13827" max="13827" width="3.875" style="68" bestFit="1" customWidth="1"/>
    <col min="13828" max="13831" width="16.375" style="68" customWidth="1"/>
    <col min="13832" max="13832" width="3.75" style="68" customWidth="1"/>
    <col min="13833" max="13833" width="2.5" style="68" customWidth="1"/>
    <col min="13834" max="14080" width="9" style="68"/>
    <col min="14081" max="14081" width="3.75" style="68" customWidth="1"/>
    <col min="14082" max="14082" width="20.375" style="68" customWidth="1"/>
    <col min="14083" max="14083" width="3.875" style="68" bestFit="1" customWidth="1"/>
    <col min="14084" max="14087" width="16.375" style="68" customWidth="1"/>
    <col min="14088" max="14088" width="3.75" style="68" customWidth="1"/>
    <col min="14089" max="14089" width="2.5" style="68" customWidth="1"/>
    <col min="14090" max="14336" width="9" style="68"/>
    <col min="14337" max="14337" width="3.75" style="68" customWidth="1"/>
    <col min="14338" max="14338" width="20.375" style="68" customWidth="1"/>
    <col min="14339" max="14339" width="3.875" style="68" bestFit="1" customWidth="1"/>
    <col min="14340" max="14343" width="16.375" style="68" customWidth="1"/>
    <col min="14344" max="14344" width="3.75" style="68" customWidth="1"/>
    <col min="14345" max="14345" width="2.5" style="68" customWidth="1"/>
    <col min="14346" max="14592" width="9" style="68"/>
    <col min="14593" max="14593" width="3.75" style="68" customWidth="1"/>
    <col min="14594" max="14594" width="20.375" style="68" customWidth="1"/>
    <col min="14595" max="14595" width="3.875" style="68" bestFit="1" customWidth="1"/>
    <col min="14596" max="14599" width="16.375" style="68" customWidth="1"/>
    <col min="14600" max="14600" width="3.75" style="68" customWidth="1"/>
    <col min="14601" max="14601" width="2.5" style="68" customWidth="1"/>
    <col min="14602" max="14848" width="9" style="68"/>
    <col min="14849" max="14849" width="3.75" style="68" customWidth="1"/>
    <col min="14850" max="14850" width="20.375" style="68" customWidth="1"/>
    <col min="14851" max="14851" width="3.875" style="68" bestFit="1" customWidth="1"/>
    <col min="14852" max="14855" width="16.375" style="68" customWidth="1"/>
    <col min="14856" max="14856" width="3.75" style="68" customWidth="1"/>
    <col min="14857" max="14857" width="2.5" style="68" customWidth="1"/>
    <col min="14858" max="15104" width="9" style="68"/>
    <col min="15105" max="15105" width="3.75" style="68" customWidth="1"/>
    <col min="15106" max="15106" width="20.375" style="68" customWidth="1"/>
    <col min="15107" max="15107" width="3.875" style="68" bestFit="1" customWidth="1"/>
    <col min="15108" max="15111" width="16.375" style="68" customWidth="1"/>
    <col min="15112" max="15112" width="3.75" style="68" customWidth="1"/>
    <col min="15113" max="15113" width="2.5" style="68" customWidth="1"/>
    <col min="15114" max="15360" width="9" style="68"/>
    <col min="15361" max="15361" width="3.75" style="68" customWidth="1"/>
    <col min="15362" max="15362" width="20.375" style="68" customWidth="1"/>
    <col min="15363" max="15363" width="3.875" style="68" bestFit="1" customWidth="1"/>
    <col min="15364" max="15367" width="16.375" style="68" customWidth="1"/>
    <col min="15368" max="15368" width="3.75" style="68" customWidth="1"/>
    <col min="15369" max="15369" width="2.5" style="68" customWidth="1"/>
    <col min="15370" max="15616" width="9" style="68"/>
    <col min="15617" max="15617" width="3.75" style="68" customWidth="1"/>
    <col min="15618" max="15618" width="20.375" style="68" customWidth="1"/>
    <col min="15619" max="15619" width="3.875" style="68" bestFit="1" customWidth="1"/>
    <col min="15620" max="15623" width="16.375" style="68" customWidth="1"/>
    <col min="15624" max="15624" width="3.75" style="68" customWidth="1"/>
    <col min="15625" max="15625" width="2.5" style="68" customWidth="1"/>
    <col min="15626" max="15872" width="9" style="68"/>
    <col min="15873" max="15873" width="3.75" style="68" customWidth="1"/>
    <col min="15874" max="15874" width="20.375" style="68" customWidth="1"/>
    <col min="15875" max="15875" width="3.875" style="68" bestFit="1" customWidth="1"/>
    <col min="15876" max="15879" width="16.375" style="68" customWidth="1"/>
    <col min="15880" max="15880" width="3.75" style="68" customWidth="1"/>
    <col min="15881" max="15881" width="2.5" style="68" customWidth="1"/>
    <col min="15882" max="16128" width="9" style="68"/>
    <col min="16129" max="16129" width="3.75" style="68" customWidth="1"/>
    <col min="16130" max="16130" width="20.375" style="68" customWidth="1"/>
    <col min="16131" max="16131" width="3.875" style="68" bestFit="1" customWidth="1"/>
    <col min="16132" max="16135" width="16.375" style="68" customWidth="1"/>
    <col min="16136" max="16136" width="3.75" style="68" customWidth="1"/>
    <col min="16137" max="16137" width="2.5" style="68" customWidth="1"/>
    <col min="16138" max="16384" width="9" style="68"/>
  </cols>
  <sheetData>
    <row r="1" spans="1:8" ht="17.25">
      <c r="A1" s="438"/>
    </row>
    <row r="2" spans="1:8" ht="17.25">
      <c r="A2" s="438"/>
      <c r="H2" s="439" t="s">
        <v>340</v>
      </c>
    </row>
    <row r="3" spans="1:8" ht="17.25">
      <c r="A3" s="438"/>
      <c r="B3" s="1675" t="s">
        <v>36</v>
      </c>
      <c r="C3" s="1675"/>
      <c r="D3" s="1675"/>
      <c r="E3" s="1675"/>
      <c r="F3" s="1675"/>
      <c r="G3" s="1675"/>
      <c r="H3" s="1675"/>
    </row>
    <row r="4" spans="1:8" ht="17.25">
      <c r="A4" s="440"/>
      <c r="B4" s="440"/>
      <c r="C4" s="440"/>
      <c r="D4" s="440"/>
      <c r="E4" s="440"/>
      <c r="F4" s="440"/>
      <c r="G4" s="440"/>
    </row>
    <row r="5" spans="1:8" ht="30" customHeight="1">
      <c r="A5" s="440"/>
      <c r="B5" s="441" t="s">
        <v>67</v>
      </c>
      <c r="C5" s="1676"/>
      <c r="D5" s="1677"/>
      <c r="E5" s="1677"/>
      <c r="F5" s="1677"/>
      <c r="G5" s="1677"/>
      <c r="H5" s="1678"/>
    </row>
    <row r="6" spans="1:8" ht="30" customHeight="1">
      <c r="A6" s="440"/>
      <c r="B6" s="441" t="s">
        <v>599</v>
      </c>
      <c r="C6" s="1676"/>
      <c r="D6" s="1677"/>
      <c r="E6" s="1677"/>
      <c r="F6" s="1677"/>
      <c r="G6" s="1677"/>
      <c r="H6" s="1678"/>
    </row>
    <row r="7" spans="1:8" ht="30" customHeight="1">
      <c r="A7" s="440"/>
      <c r="B7" s="441" t="s">
        <v>641</v>
      </c>
      <c r="C7" s="1676"/>
      <c r="D7" s="1677"/>
      <c r="E7" s="1677"/>
      <c r="F7" s="1677"/>
      <c r="G7" s="1677"/>
      <c r="H7" s="1678"/>
    </row>
    <row r="8" spans="1:8" ht="30" customHeight="1">
      <c r="B8" s="442" t="s">
        <v>600</v>
      </c>
      <c r="C8" s="1679" t="s">
        <v>642</v>
      </c>
      <c r="D8" s="1665"/>
      <c r="E8" s="1665"/>
      <c r="F8" s="1665"/>
      <c r="G8" s="1665"/>
      <c r="H8" s="1666"/>
    </row>
    <row r="9" spans="1:8" ht="30" customHeight="1">
      <c r="B9" s="442" t="s">
        <v>643</v>
      </c>
      <c r="C9" s="1664" t="s">
        <v>351</v>
      </c>
      <c r="D9" s="1665"/>
      <c r="E9" s="1665"/>
      <c r="F9" s="1665"/>
      <c r="G9" s="1665"/>
      <c r="H9" s="1666"/>
    </row>
    <row r="10" spans="1:8" ht="45" customHeight="1">
      <c r="B10" s="1653" t="s">
        <v>644</v>
      </c>
      <c r="C10" s="441">
        <v>1</v>
      </c>
      <c r="D10" s="1672" t="s">
        <v>645</v>
      </c>
      <c r="E10" s="1680"/>
      <c r="F10" s="1673"/>
      <c r="G10" s="1673"/>
      <c r="H10" s="1673"/>
    </row>
    <row r="11" spans="1:8" ht="45" customHeight="1">
      <c r="B11" s="1654"/>
      <c r="C11" s="441">
        <v>2</v>
      </c>
      <c r="D11" s="1680" t="s">
        <v>646</v>
      </c>
      <c r="E11" s="1680"/>
      <c r="F11" s="1673" t="s">
        <v>647</v>
      </c>
      <c r="G11" s="1673"/>
      <c r="H11" s="1673"/>
    </row>
    <row r="12" spans="1:8" ht="45" customHeight="1">
      <c r="B12" s="1653" t="s">
        <v>648</v>
      </c>
      <c r="C12" s="441">
        <v>1</v>
      </c>
      <c r="D12" s="1672" t="s">
        <v>649</v>
      </c>
      <c r="E12" s="1672"/>
      <c r="F12" s="1673"/>
      <c r="G12" s="1673"/>
      <c r="H12" s="1673"/>
    </row>
    <row r="13" spans="1:8" ht="45" customHeight="1">
      <c r="B13" s="1661"/>
      <c r="C13" s="441">
        <v>2</v>
      </c>
      <c r="D13" s="1662" t="s">
        <v>650</v>
      </c>
      <c r="E13" s="1674"/>
      <c r="F13" s="1673"/>
      <c r="G13" s="1673"/>
      <c r="H13" s="1673"/>
    </row>
    <row r="14" spans="1:8" ht="45" customHeight="1">
      <c r="B14" s="1671"/>
      <c r="C14" s="443">
        <v>3</v>
      </c>
      <c r="D14" s="1650" t="s">
        <v>651</v>
      </c>
      <c r="E14" s="1651"/>
      <c r="F14" s="1652"/>
      <c r="G14" s="1652"/>
      <c r="H14" s="1652"/>
    </row>
    <row r="15" spans="1:8">
      <c r="B15" s="1653" t="s">
        <v>652</v>
      </c>
      <c r="C15" s="1655"/>
      <c r="D15" s="1656"/>
      <c r="E15" s="1656"/>
      <c r="F15" s="1656"/>
      <c r="G15" s="1656"/>
      <c r="H15" s="1657"/>
    </row>
    <row r="16" spans="1:8">
      <c r="B16" s="1654"/>
      <c r="C16" s="1658"/>
      <c r="D16" s="1659"/>
      <c r="E16" s="1659"/>
      <c r="F16" s="1659"/>
      <c r="G16" s="1659"/>
      <c r="H16" s="1660"/>
    </row>
    <row r="17" spans="2:8" ht="30" customHeight="1">
      <c r="B17" s="1653" t="s">
        <v>653</v>
      </c>
      <c r="C17" s="442">
        <v>1</v>
      </c>
      <c r="D17" s="1662" t="s">
        <v>654</v>
      </c>
      <c r="E17" s="1663"/>
      <c r="F17" s="1664" t="s">
        <v>647</v>
      </c>
      <c r="G17" s="1665"/>
      <c r="H17" s="1666"/>
    </row>
    <row r="18" spans="2:8" ht="39.950000000000003" customHeight="1">
      <c r="B18" s="1661"/>
      <c r="C18" s="1653">
        <v>2</v>
      </c>
      <c r="D18" s="1667" t="s">
        <v>655</v>
      </c>
      <c r="E18" s="1668"/>
      <c r="F18" s="1655" t="s">
        <v>647</v>
      </c>
      <c r="G18" s="1656"/>
      <c r="H18" s="1657"/>
    </row>
    <row r="19" spans="2:8" ht="39.950000000000003" customHeight="1">
      <c r="B19" s="1654"/>
      <c r="C19" s="1654"/>
      <c r="D19" s="1669"/>
      <c r="E19" s="1670"/>
      <c r="F19" s="1658"/>
      <c r="G19" s="1659"/>
      <c r="H19" s="1660"/>
    </row>
    <row r="20" spans="2:8">
      <c r="B20" s="137" t="s">
        <v>656</v>
      </c>
    </row>
    <row r="21" spans="2:8" ht="24.75" customHeight="1">
      <c r="B21" s="137" t="s">
        <v>657</v>
      </c>
    </row>
    <row r="22" spans="2:8" ht="42" customHeight="1">
      <c r="B22" s="1649" t="s">
        <v>658</v>
      </c>
      <c r="C22" s="1649"/>
      <c r="D22" s="1649"/>
      <c r="E22" s="1649"/>
      <c r="F22" s="1649"/>
      <c r="G22" s="1649"/>
      <c r="H22" s="1649"/>
    </row>
    <row r="23" spans="2:8" ht="39" customHeight="1">
      <c r="B23" s="1649" t="s">
        <v>659</v>
      </c>
      <c r="C23" s="1649"/>
      <c r="D23" s="1649"/>
      <c r="E23" s="1649"/>
      <c r="F23" s="1649"/>
      <c r="G23" s="1649"/>
      <c r="H23" s="1649"/>
    </row>
    <row r="24" spans="2:8" ht="45.6" customHeight="1">
      <c r="B24" s="1649" t="s">
        <v>660</v>
      </c>
      <c r="C24" s="1649"/>
      <c r="D24" s="1649"/>
      <c r="E24" s="1649"/>
      <c r="F24" s="1649"/>
      <c r="G24" s="1649"/>
      <c r="H24" s="1649"/>
    </row>
    <row r="25" spans="2:8">
      <c r="B25" s="137" t="s">
        <v>661</v>
      </c>
    </row>
  </sheetData>
  <mergeCells count="29">
    <mergeCell ref="D13:E13"/>
    <mergeCell ref="F13:H13"/>
    <mergeCell ref="B3:H3"/>
    <mergeCell ref="C5:H5"/>
    <mergeCell ref="C6:H6"/>
    <mergeCell ref="C7:H7"/>
    <mergeCell ref="C8:H8"/>
    <mergeCell ref="C9:H9"/>
    <mergeCell ref="B10:B11"/>
    <mergeCell ref="D10:E10"/>
    <mergeCell ref="F10:H10"/>
    <mergeCell ref="D11:E11"/>
    <mergeCell ref="F11:H11"/>
    <mergeCell ref="B22:H22"/>
    <mergeCell ref="B23:H23"/>
    <mergeCell ref="B24:H24"/>
    <mergeCell ref="D14:E14"/>
    <mergeCell ref="F14:H14"/>
    <mergeCell ref="B15:B16"/>
    <mergeCell ref="C15:H16"/>
    <mergeCell ref="B17:B19"/>
    <mergeCell ref="D17:E17"/>
    <mergeCell ref="F17:H17"/>
    <mergeCell ref="C18:C19"/>
    <mergeCell ref="D18:E19"/>
    <mergeCell ref="F18:H19"/>
    <mergeCell ref="B12:B14"/>
    <mergeCell ref="D12:E12"/>
    <mergeCell ref="F12:H12"/>
  </mergeCells>
  <phoneticPr fontId="2"/>
  <printOptions horizontalCentered="1"/>
  <pageMargins left="0.70866141732283472" right="0.70866141732283472" top="0.74803149606299213" bottom="0.74803149606299213" header="0.31496062992125984" footer="0.31496062992125984"/>
  <pageSetup paperSize="9" scale="65"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A6747-D902-4FDE-B761-D7390FEAC2C9}">
  <sheetPr>
    <tabColor rgb="FFFFC000"/>
  </sheetPr>
  <dimension ref="B1:I47"/>
  <sheetViews>
    <sheetView zoomScale="85" zoomScaleNormal="70" zoomScaleSheetLayoutView="100" workbookViewId="0"/>
  </sheetViews>
  <sheetFormatPr defaultColWidth="9" defaultRowHeight="13.5"/>
  <cols>
    <col min="1" max="2" width="9" style="68"/>
    <col min="3" max="3" width="11.125" style="68" customWidth="1"/>
    <col min="4" max="7" width="9" style="68"/>
    <col min="8" max="9" width="11.5" style="68" customWidth="1"/>
    <col min="10" max="16384" width="9" style="68"/>
  </cols>
  <sheetData>
    <row r="1" spans="2:9" ht="15" customHeight="1">
      <c r="B1" s="68" t="s">
        <v>833</v>
      </c>
      <c r="H1" s="1718" t="s">
        <v>512</v>
      </c>
      <c r="I1" s="1719"/>
    </row>
    <row r="2" spans="2:9" ht="8.25" customHeight="1">
      <c r="H2" s="439"/>
      <c r="I2" s="439"/>
    </row>
    <row r="3" spans="2:9" s="561" customFormat="1" ht="24.75" customHeight="1">
      <c r="B3" s="1720" t="s">
        <v>834</v>
      </c>
      <c r="C3" s="1720"/>
      <c r="D3" s="1720"/>
      <c r="E3" s="1720"/>
      <c r="F3" s="1720"/>
      <c r="G3" s="1720"/>
      <c r="H3" s="1720"/>
      <c r="I3" s="1720"/>
    </row>
    <row r="4" spans="2:9" ht="10.5" customHeight="1" thickBot="1"/>
    <row r="5" spans="2:9" ht="15" customHeight="1" thickBot="1">
      <c r="B5" s="1721" t="s">
        <v>67</v>
      </c>
      <c r="C5" s="1722"/>
      <c r="D5" s="1723"/>
      <c r="E5" s="1724"/>
      <c r="F5" s="1724"/>
      <c r="G5" s="1724"/>
      <c r="H5" s="1724"/>
      <c r="I5" s="1725"/>
    </row>
    <row r="6" spans="2:9" ht="15" customHeight="1">
      <c r="B6" s="1721" t="s">
        <v>599</v>
      </c>
      <c r="C6" s="1722"/>
      <c r="D6" s="1723"/>
      <c r="E6" s="1724"/>
      <c r="F6" s="1724"/>
      <c r="G6" s="1724"/>
      <c r="H6" s="1724"/>
      <c r="I6" s="1725"/>
    </row>
    <row r="7" spans="2:9" ht="15" customHeight="1">
      <c r="B7" s="1702" t="s">
        <v>516</v>
      </c>
      <c r="C7" s="1703"/>
      <c r="D7" s="1664"/>
      <c r="E7" s="1704"/>
      <c r="F7" s="1704"/>
      <c r="G7" s="1704"/>
      <c r="H7" s="1704"/>
      <c r="I7" s="1705"/>
    </row>
    <row r="8" spans="2:9" ht="15" customHeight="1">
      <c r="B8" s="1702" t="s">
        <v>600</v>
      </c>
      <c r="C8" s="1703"/>
      <c r="D8" s="1664" t="s">
        <v>835</v>
      </c>
      <c r="E8" s="1665"/>
      <c r="F8" s="1665"/>
      <c r="G8" s="1665"/>
      <c r="H8" s="1665"/>
      <c r="I8" s="1701"/>
    </row>
    <row r="9" spans="2:9" ht="15" customHeight="1">
      <c r="B9" s="1706" t="s">
        <v>836</v>
      </c>
      <c r="C9" s="562" t="s">
        <v>518</v>
      </c>
      <c r="D9" s="1708"/>
      <c r="E9" s="1704"/>
      <c r="F9" s="1709"/>
      <c r="G9" s="1710" t="s">
        <v>837</v>
      </c>
      <c r="H9" s="1712"/>
      <c r="I9" s="1713"/>
    </row>
    <row r="10" spans="2:9" ht="19.5" customHeight="1" thickBot="1">
      <c r="B10" s="1707"/>
      <c r="C10" s="563" t="s">
        <v>838</v>
      </c>
      <c r="D10" s="1712"/>
      <c r="E10" s="1716"/>
      <c r="F10" s="1717"/>
      <c r="G10" s="1711"/>
      <c r="H10" s="1714"/>
      <c r="I10" s="1715"/>
    </row>
    <row r="11" spans="2:9" ht="19.5" customHeight="1" thickTop="1" thickBot="1">
      <c r="B11" s="1689" t="s">
        <v>839</v>
      </c>
      <c r="C11" s="1690"/>
      <c r="D11" s="1690"/>
      <c r="E11" s="1690"/>
      <c r="F11" s="1691"/>
      <c r="G11" s="1692"/>
      <c r="H11" s="1692"/>
      <c r="I11" s="1693"/>
    </row>
    <row r="12" spans="2:9" ht="19.5" customHeight="1" thickTop="1">
      <c r="B12" s="1694" t="s">
        <v>840</v>
      </c>
      <c r="C12" s="1697" t="s">
        <v>841</v>
      </c>
      <c r="D12" s="1698"/>
      <c r="E12" s="1698"/>
      <c r="F12" s="1698"/>
      <c r="G12" s="1698"/>
      <c r="H12" s="1699"/>
      <c r="I12" s="1700"/>
    </row>
    <row r="13" spans="2:9" ht="15" customHeight="1">
      <c r="B13" s="1695"/>
      <c r="C13" s="1664" t="s">
        <v>842</v>
      </c>
      <c r="D13" s="1665"/>
      <c r="E13" s="1666"/>
      <c r="F13" s="1664" t="s">
        <v>843</v>
      </c>
      <c r="G13" s="1665"/>
      <c r="H13" s="1665"/>
      <c r="I13" s="1701"/>
    </row>
    <row r="14" spans="2:9" ht="19.5" customHeight="1">
      <c r="B14" s="1695"/>
      <c r="C14" s="441">
        <v>1</v>
      </c>
      <c r="D14" s="1681"/>
      <c r="E14" s="1682"/>
      <c r="F14" s="1681"/>
      <c r="G14" s="1683"/>
      <c r="H14" s="1683"/>
      <c r="I14" s="1684"/>
    </row>
    <row r="15" spans="2:9" ht="19.5" customHeight="1">
      <c r="B15" s="1695"/>
      <c r="C15" s="441">
        <v>2</v>
      </c>
      <c r="D15" s="1681"/>
      <c r="E15" s="1682"/>
      <c r="F15" s="1681"/>
      <c r="G15" s="1683"/>
      <c r="H15" s="1683"/>
      <c r="I15" s="1684"/>
    </row>
    <row r="16" spans="2:9" ht="19.5" customHeight="1">
      <c r="B16" s="1695"/>
      <c r="C16" s="441">
        <v>3</v>
      </c>
      <c r="D16" s="1681"/>
      <c r="E16" s="1682"/>
      <c r="F16" s="1681"/>
      <c r="G16" s="1683"/>
      <c r="H16" s="1683"/>
      <c r="I16" s="1684"/>
    </row>
    <row r="17" spans="2:9" ht="15" customHeight="1">
      <c r="B17" s="1695"/>
      <c r="C17" s="441">
        <v>4</v>
      </c>
      <c r="D17" s="1681"/>
      <c r="E17" s="1682"/>
      <c r="F17" s="1681"/>
      <c r="G17" s="1683"/>
      <c r="H17" s="1683"/>
      <c r="I17" s="1684"/>
    </row>
    <row r="18" spans="2:9" ht="15" customHeight="1">
      <c r="B18" s="1695"/>
      <c r="C18" s="441">
        <v>5</v>
      </c>
      <c r="D18" s="1681"/>
      <c r="E18" s="1682"/>
      <c r="F18" s="1681"/>
      <c r="G18" s="1683"/>
      <c r="H18" s="1683"/>
      <c r="I18" s="1684"/>
    </row>
    <row r="19" spans="2:9" ht="15" customHeight="1">
      <c r="B19" s="1695"/>
      <c r="C19" s="441">
        <v>6</v>
      </c>
      <c r="D19" s="1681"/>
      <c r="E19" s="1682"/>
      <c r="F19" s="1681"/>
      <c r="G19" s="1683"/>
      <c r="H19" s="1683"/>
      <c r="I19" s="1684"/>
    </row>
    <row r="20" spans="2:9" ht="15" customHeight="1">
      <c r="B20" s="1695"/>
      <c r="C20" s="441">
        <v>7</v>
      </c>
      <c r="D20" s="1681"/>
      <c r="E20" s="1682"/>
      <c r="F20" s="1681"/>
      <c r="G20" s="1683"/>
      <c r="H20" s="1683"/>
      <c r="I20" s="1684"/>
    </row>
    <row r="21" spans="2:9" ht="19.5" customHeight="1">
      <c r="B21" s="1695"/>
      <c r="C21" s="441">
        <v>8</v>
      </c>
      <c r="D21" s="1681"/>
      <c r="E21" s="1682"/>
      <c r="F21" s="1681"/>
      <c r="G21" s="1683"/>
      <c r="H21" s="1683"/>
      <c r="I21" s="1684"/>
    </row>
    <row r="22" spans="2:9" ht="19.5" customHeight="1">
      <c r="B22" s="1695"/>
      <c r="C22" s="441">
        <v>9</v>
      </c>
      <c r="D22" s="1681"/>
      <c r="E22" s="1682"/>
      <c r="F22" s="1681"/>
      <c r="G22" s="1683"/>
      <c r="H22" s="1683"/>
      <c r="I22" s="1684"/>
    </row>
    <row r="23" spans="2:9" ht="19.5" customHeight="1">
      <c r="B23" s="1695"/>
      <c r="C23" s="441">
        <v>10</v>
      </c>
      <c r="D23" s="1681"/>
      <c r="E23" s="1682"/>
      <c r="F23" s="1681"/>
      <c r="G23" s="1683"/>
      <c r="H23" s="1683"/>
      <c r="I23" s="1684"/>
    </row>
    <row r="24" spans="2:9" ht="19.5" customHeight="1">
      <c r="B24" s="1695"/>
      <c r="C24" s="441">
        <v>11</v>
      </c>
      <c r="D24" s="1681"/>
      <c r="E24" s="1682"/>
      <c r="F24" s="1681"/>
      <c r="G24" s="1683"/>
      <c r="H24" s="1683"/>
      <c r="I24" s="1684"/>
    </row>
    <row r="25" spans="2:9" ht="19.5" customHeight="1">
      <c r="B25" s="1695"/>
      <c r="C25" s="441">
        <v>12</v>
      </c>
      <c r="D25" s="1681"/>
      <c r="E25" s="1682"/>
      <c r="F25" s="1681"/>
      <c r="G25" s="1683"/>
      <c r="H25" s="1683"/>
      <c r="I25" s="1684"/>
    </row>
    <row r="26" spans="2:9" ht="19.5" customHeight="1">
      <c r="B26" s="1695"/>
      <c r="C26" s="441">
        <v>13</v>
      </c>
      <c r="D26" s="1681"/>
      <c r="E26" s="1682"/>
      <c r="F26" s="1681"/>
      <c r="G26" s="1683"/>
      <c r="H26" s="1683"/>
      <c r="I26" s="1684"/>
    </row>
    <row r="27" spans="2:9" ht="15" customHeight="1">
      <c r="B27" s="1695"/>
      <c r="C27" s="441">
        <v>14</v>
      </c>
      <c r="D27" s="1681"/>
      <c r="E27" s="1682"/>
      <c r="F27" s="1681"/>
      <c r="G27" s="1683"/>
      <c r="H27" s="1683"/>
      <c r="I27" s="1684"/>
    </row>
    <row r="28" spans="2:9" ht="15" customHeight="1">
      <c r="B28" s="1695"/>
      <c r="C28" s="441">
        <v>15</v>
      </c>
      <c r="D28" s="1681"/>
      <c r="E28" s="1682"/>
      <c r="F28" s="1681"/>
      <c r="G28" s="1683"/>
      <c r="H28" s="1683"/>
      <c r="I28" s="1684"/>
    </row>
    <row r="29" spans="2:9" ht="17.25" customHeight="1">
      <c r="B29" s="1695"/>
      <c r="C29" s="441">
        <v>16</v>
      </c>
      <c r="D29" s="1681"/>
      <c r="E29" s="1682"/>
      <c r="F29" s="1681"/>
      <c r="G29" s="1683"/>
      <c r="H29" s="1683"/>
      <c r="I29" s="1684"/>
    </row>
    <row r="30" spans="2:9" ht="17.25" customHeight="1">
      <c r="B30" s="1695"/>
      <c r="C30" s="441">
        <v>17</v>
      </c>
      <c r="D30" s="1681"/>
      <c r="E30" s="1682"/>
      <c r="F30" s="1681"/>
      <c r="G30" s="1683"/>
      <c r="H30" s="1683"/>
      <c r="I30" s="1684"/>
    </row>
    <row r="31" spans="2:9" ht="15" customHeight="1">
      <c r="B31" s="1695"/>
      <c r="C31" s="441">
        <v>18</v>
      </c>
      <c r="D31" s="1681"/>
      <c r="E31" s="1682"/>
      <c r="F31" s="1681"/>
      <c r="G31" s="1683"/>
      <c r="H31" s="1683"/>
      <c r="I31" s="1684"/>
    </row>
    <row r="32" spans="2:9" ht="15" customHeight="1">
      <c r="B32" s="1695"/>
      <c r="C32" s="441">
        <v>19</v>
      </c>
      <c r="D32" s="1681"/>
      <c r="E32" s="1682"/>
      <c r="F32" s="1681"/>
      <c r="G32" s="1683"/>
      <c r="H32" s="1683"/>
      <c r="I32" s="1684"/>
    </row>
    <row r="33" spans="2:9" ht="15" customHeight="1">
      <c r="B33" s="1695"/>
      <c r="C33" s="441">
        <v>20</v>
      </c>
      <c r="D33" s="1681"/>
      <c r="E33" s="1682"/>
      <c r="F33" s="1681"/>
      <c r="G33" s="1683"/>
      <c r="H33" s="1683"/>
      <c r="I33" s="1684"/>
    </row>
    <row r="34" spans="2:9" ht="15" customHeight="1">
      <c r="B34" s="1695"/>
      <c r="C34" s="441">
        <v>21</v>
      </c>
      <c r="D34" s="1681"/>
      <c r="E34" s="1682"/>
      <c r="F34" s="1681"/>
      <c r="G34" s="1683"/>
      <c r="H34" s="1683"/>
      <c r="I34" s="1684"/>
    </row>
    <row r="35" spans="2:9" ht="15" customHeight="1">
      <c r="B35" s="1695"/>
      <c r="C35" s="441">
        <v>22</v>
      </c>
      <c r="D35" s="1681"/>
      <c r="E35" s="1682"/>
      <c r="F35" s="1681"/>
      <c r="G35" s="1683"/>
      <c r="H35" s="1683"/>
      <c r="I35" s="1684"/>
    </row>
    <row r="36" spans="2:9" ht="15" customHeight="1">
      <c r="B36" s="1695"/>
      <c r="C36" s="441">
        <v>23</v>
      </c>
      <c r="D36" s="1681"/>
      <c r="E36" s="1682"/>
      <c r="F36" s="1681"/>
      <c r="G36" s="1683"/>
      <c r="H36" s="1683"/>
      <c r="I36" s="1684"/>
    </row>
    <row r="37" spans="2:9" ht="15" customHeight="1">
      <c r="B37" s="1695"/>
      <c r="C37" s="441">
        <v>24</v>
      </c>
      <c r="D37" s="1681"/>
      <c r="E37" s="1682"/>
      <c r="F37" s="1681"/>
      <c r="G37" s="1683"/>
      <c r="H37" s="1683"/>
      <c r="I37" s="1684"/>
    </row>
    <row r="38" spans="2:9" ht="15" customHeight="1">
      <c r="B38" s="1695"/>
      <c r="C38" s="441">
        <v>25</v>
      </c>
      <c r="D38" s="1681"/>
      <c r="E38" s="1682"/>
      <c r="F38" s="1681"/>
      <c r="G38" s="1683"/>
      <c r="H38" s="1683"/>
      <c r="I38" s="1684"/>
    </row>
    <row r="39" spans="2:9" ht="15" customHeight="1">
      <c r="B39" s="1695"/>
      <c r="C39" s="441">
        <v>26</v>
      </c>
      <c r="D39" s="1681"/>
      <c r="E39" s="1682"/>
      <c r="F39" s="1681"/>
      <c r="G39" s="1683"/>
      <c r="H39" s="1683"/>
      <c r="I39" s="1684"/>
    </row>
    <row r="40" spans="2:9" ht="15" customHeight="1">
      <c r="B40" s="1695"/>
      <c r="C40" s="441">
        <v>27</v>
      </c>
      <c r="D40" s="1681"/>
      <c r="E40" s="1682"/>
      <c r="F40" s="1681"/>
      <c r="G40" s="1683"/>
      <c r="H40" s="1683"/>
      <c r="I40" s="1684"/>
    </row>
    <row r="41" spans="2:9" ht="15" customHeight="1">
      <c r="B41" s="1695"/>
      <c r="C41" s="441">
        <v>28</v>
      </c>
      <c r="D41" s="1681"/>
      <c r="E41" s="1682"/>
      <c r="F41" s="1681"/>
      <c r="G41" s="1683"/>
      <c r="H41" s="1683"/>
      <c r="I41" s="1684"/>
    </row>
    <row r="42" spans="2:9" ht="15" customHeight="1">
      <c r="B42" s="1695"/>
      <c r="C42" s="441">
        <v>29</v>
      </c>
      <c r="D42" s="1681"/>
      <c r="E42" s="1682"/>
      <c r="F42" s="1681"/>
      <c r="G42" s="1683"/>
      <c r="H42" s="1683"/>
      <c r="I42" s="1684"/>
    </row>
    <row r="43" spans="2:9" ht="15" customHeight="1" thickBot="1">
      <c r="B43" s="1696"/>
      <c r="C43" s="564">
        <v>30</v>
      </c>
      <c r="D43" s="1685"/>
      <c r="E43" s="1686"/>
      <c r="F43" s="1685"/>
      <c r="G43" s="1687"/>
      <c r="H43" s="1687"/>
      <c r="I43" s="1688"/>
    </row>
    <row r="44" spans="2:9" ht="15" customHeight="1">
      <c r="B44" s="565" t="s">
        <v>844</v>
      </c>
    </row>
    <row r="45" spans="2:9" ht="15" customHeight="1">
      <c r="B45" s="565" t="s">
        <v>845</v>
      </c>
    </row>
    <row r="46" spans="2:9" ht="15" customHeight="1">
      <c r="B46" s="565" t="s">
        <v>846</v>
      </c>
    </row>
    <row r="47" spans="2:9" ht="15" customHeight="1">
      <c r="B47" s="565"/>
    </row>
  </sheetData>
  <mergeCells count="82">
    <mergeCell ref="H1:I1"/>
    <mergeCell ref="B3:I3"/>
    <mergeCell ref="B5:C5"/>
    <mergeCell ref="D5:I5"/>
    <mergeCell ref="B6:C6"/>
    <mergeCell ref="D6:I6"/>
    <mergeCell ref="B7:C7"/>
    <mergeCell ref="D7:I7"/>
    <mergeCell ref="B8:C8"/>
    <mergeCell ref="D8:I8"/>
    <mergeCell ref="B9:B10"/>
    <mergeCell ref="D9:F9"/>
    <mergeCell ref="G9:G10"/>
    <mergeCell ref="H9:I10"/>
    <mergeCell ref="D10:F10"/>
    <mergeCell ref="B11:E11"/>
    <mergeCell ref="F11:I11"/>
    <mergeCell ref="B12:B43"/>
    <mergeCell ref="C12:G12"/>
    <mergeCell ref="H12:I12"/>
    <mergeCell ref="C13:E13"/>
    <mergeCell ref="F13:I13"/>
    <mergeCell ref="D14:E14"/>
    <mergeCell ref="F14:I14"/>
    <mergeCell ref="D15:E15"/>
    <mergeCell ref="F15:I15"/>
    <mergeCell ref="D16:E16"/>
    <mergeCell ref="F16:I16"/>
    <mergeCell ref="D17:E17"/>
    <mergeCell ref="F17:I17"/>
    <mergeCell ref="D19:E19"/>
    <mergeCell ref="F19:I19"/>
    <mergeCell ref="D20:E20"/>
    <mergeCell ref="F20:I20"/>
    <mergeCell ref="D18:E18"/>
    <mergeCell ref="F18:I18"/>
    <mergeCell ref="D21:E21"/>
    <mergeCell ref="F21:I21"/>
    <mergeCell ref="D22:E22"/>
    <mergeCell ref="F22:I22"/>
    <mergeCell ref="D23:E23"/>
    <mergeCell ref="F23:I23"/>
    <mergeCell ref="D24:E24"/>
    <mergeCell ref="F24:I24"/>
    <mergeCell ref="D25:E25"/>
    <mergeCell ref="F25:I25"/>
    <mergeCell ref="D26:E26"/>
    <mergeCell ref="F26:I26"/>
    <mergeCell ref="D27:E27"/>
    <mergeCell ref="F27:I27"/>
    <mergeCell ref="D28:E28"/>
    <mergeCell ref="F28:I28"/>
    <mergeCell ref="D29:E29"/>
    <mergeCell ref="F29:I29"/>
    <mergeCell ref="D30:E30"/>
    <mergeCell ref="F30:I30"/>
    <mergeCell ref="D31:E31"/>
    <mergeCell ref="F31:I31"/>
    <mergeCell ref="D32:E32"/>
    <mergeCell ref="F32:I32"/>
    <mergeCell ref="D33:E33"/>
    <mergeCell ref="F33:I33"/>
    <mergeCell ref="D34:E34"/>
    <mergeCell ref="F34:I34"/>
    <mergeCell ref="D35:E35"/>
    <mergeCell ref="F35:I35"/>
    <mergeCell ref="D36:E36"/>
    <mergeCell ref="F36:I36"/>
    <mergeCell ref="D37:E37"/>
    <mergeCell ref="F37:I37"/>
    <mergeCell ref="D38:E38"/>
    <mergeCell ref="F38:I38"/>
    <mergeCell ref="D39:E39"/>
    <mergeCell ref="F39:I39"/>
    <mergeCell ref="D43:E43"/>
    <mergeCell ref="F43:I43"/>
    <mergeCell ref="D40:E40"/>
    <mergeCell ref="F40:I40"/>
    <mergeCell ref="D41:E41"/>
    <mergeCell ref="F41:I41"/>
    <mergeCell ref="D42:E42"/>
    <mergeCell ref="F42:I42"/>
  </mergeCells>
  <phoneticPr fontId="2"/>
  <printOptions horizontalCentered="1"/>
  <pageMargins left="0.39370078740157483" right="0.39370078740157483" top="0.98425196850393704" bottom="0.47244094488188981" header="0.51181102362204722" footer="0.39370078740157483"/>
  <pageSetup paperSize="9" orientation="portrait" r:id="rId1"/>
  <headerFooter alignWithMargins="0">
    <oddHeader>&amp;R&amp;12（別紙６）</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8DC04-6EF3-4BA1-B56E-1C014364DF0A}">
  <sheetPr>
    <tabColor rgb="FF92D050"/>
  </sheetPr>
  <dimension ref="A1:J19"/>
  <sheetViews>
    <sheetView showGridLines="0" view="pageBreakPreview" zoomScaleNormal="100" zoomScaleSheetLayoutView="100" workbookViewId="0"/>
  </sheetViews>
  <sheetFormatPr defaultRowHeight="18.75"/>
  <cols>
    <col min="1" max="1" width="1.125" style="376" customWidth="1"/>
    <col min="2" max="2" width="24.25" style="376" customWidth="1"/>
    <col min="3" max="3" width="4" style="376" customWidth="1"/>
    <col min="4" max="5" width="15.25" style="376" customWidth="1"/>
    <col min="6" max="6" width="15.125" style="376" customWidth="1"/>
    <col min="7" max="7" width="15.25" style="376" customWidth="1"/>
    <col min="8" max="8" width="3.125" style="376" customWidth="1"/>
    <col min="9" max="9" width="3.75" style="376" customWidth="1"/>
    <col min="10" max="10" width="2.5" style="376" customWidth="1"/>
    <col min="11" max="256" width="9" style="376"/>
    <col min="257" max="257" width="1.125" style="376" customWidth="1"/>
    <col min="258" max="258" width="24.25" style="376" customWidth="1"/>
    <col min="259" max="259" width="4" style="376" customWidth="1"/>
    <col min="260" max="261" width="15.25" style="376" customWidth="1"/>
    <col min="262" max="262" width="15.125" style="376" customWidth="1"/>
    <col min="263" max="263" width="15.25" style="376" customWidth="1"/>
    <col min="264" max="264" width="3.125" style="376" customWidth="1"/>
    <col min="265" max="265" width="3.75" style="376" customWidth="1"/>
    <col min="266" max="266" width="2.5" style="376" customWidth="1"/>
    <col min="267" max="512" width="9" style="376"/>
    <col min="513" max="513" width="1.125" style="376" customWidth="1"/>
    <col min="514" max="514" width="24.25" style="376" customWidth="1"/>
    <col min="515" max="515" width="4" style="376" customWidth="1"/>
    <col min="516" max="517" width="15.25" style="376" customWidth="1"/>
    <col min="518" max="518" width="15.125" style="376" customWidth="1"/>
    <col min="519" max="519" width="15.25" style="376" customWidth="1"/>
    <col min="520" max="520" width="3.125" style="376" customWidth="1"/>
    <col min="521" max="521" width="3.75" style="376" customWidth="1"/>
    <col min="522" max="522" width="2.5" style="376" customWidth="1"/>
    <col min="523" max="768" width="9" style="376"/>
    <col min="769" max="769" width="1.125" style="376" customWidth="1"/>
    <col min="770" max="770" width="24.25" style="376" customWidth="1"/>
    <col min="771" max="771" width="4" style="376" customWidth="1"/>
    <col min="772" max="773" width="15.25" style="376" customWidth="1"/>
    <col min="774" max="774" width="15.125" style="376" customWidth="1"/>
    <col min="775" max="775" width="15.25" style="376" customWidth="1"/>
    <col min="776" max="776" width="3.125" style="376" customWidth="1"/>
    <col min="777" max="777" width="3.75" style="376" customWidth="1"/>
    <col min="778" max="778" width="2.5" style="376" customWidth="1"/>
    <col min="779" max="1024" width="9" style="376"/>
    <col min="1025" max="1025" width="1.125" style="376" customWidth="1"/>
    <col min="1026" max="1026" width="24.25" style="376" customWidth="1"/>
    <col min="1027" max="1027" width="4" style="376" customWidth="1"/>
    <col min="1028" max="1029" width="15.25" style="376" customWidth="1"/>
    <col min="1030" max="1030" width="15.125" style="376" customWidth="1"/>
    <col min="1031" max="1031" width="15.25" style="376" customWidth="1"/>
    <col min="1032" max="1032" width="3.125" style="376" customWidth="1"/>
    <col min="1033" max="1033" width="3.75" style="376" customWidth="1"/>
    <col min="1034" max="1034" width="2.5" style="376" customWidth="1"/>
    <col min="1035" max="1280" width="9" style="376"/>
    <col min="1281" max="1281" width="1.125" style="376" customWidth="1"/>
    <col min="1282" max="1282" width="24.25" style="376" customWidth="1"/>
    <col min="1283" max="1283" width="4" style="376" customWidth="1"/>
    <col min="1284" max="1285" width="15.25" style="376" customWidth="1"/>
    <col min="1286" max="1286" width="15.125" style="376" customWidth="1"/>
    <col min="1287" max="1287" width="15.25" style="376" customWidth="1"/>
    <col min="1288" max="1288" width="3.125" style="376" customWidth="1"/>
    <col min="1289" max="1289" width="3.75" style="376" customWidth="1"/>
    <col min="1290" max="1290" width="2.5" style="376" customWidth="1"/>
    <col min="1291" max="1536" width="9" style="376"/>
    <col min="1537" max="1537" width="1.125" style="376" customWidth="1"/>
    <col min="1538" max="1538" width="24.25" style="376" customWidth="1"/>
    <col min="1539" max="1539" width="4" style="376" customWidth="1"/>
    <col min="1540" max="1541" width="15.25" style="376" customWidth="1"/>
    <col min="1542" max="1542" width="15.125" style="376" customWidth="1"/>
    <col min="1543" max="1543" width="15.25" style="376" customWidth="1"/>
    <col min="1544" max="1544" width="3.125" style="376" customWidth="1"/>
    <col min="1545" max="1545" width="3.75" style="376" customWidth="1"/>
    <col min="1546" max="1546" width="2.5" style="376" customWidth="1"/>
    <col min="1547" max="1792" width="9" style="376"/>
    <col min="1793" max="1793" width="1.125" style="376" customWidth="1"/>
    <col min="1794" max="1794" width="24.25" style="376" customWidth="1"/>
    <col min="1795" max="1795" width="4" style="376" customWidth="1"/>
    <col min="1796" max="1797" width="15.25" style="376" customWidth="1"/>
    <col min="1798" max="1798" width="15.125" style="376" customWidth="1"/>
    <col min="1799" max="1799" width="15.25" style="376" customWidth="1"/>
    <col min="1800" max="1800" width="3.125" style="376" customWidth="1"/>
    <col min="1801" max="1801" width="3.75" style="376" customWidth="1"/>
    <col min="1802" max="1802" width="2.5" style="376" customWidth="1"/>
    <col min="1803" max="2048" width="9" style="376"/>
    <col min="2049" max="2049" width="1.125" style="376" customWidth="1"/>
    <col min="2050" max="2050" width="24.25" style="376" customWidth="1"/>
    <col min="2051" max="2051" width="4" style="376" customWidth="1"/>
    <col min="2052" max="2053" width="15.25" style="376" customWidth="1"/>
    <col min="2054" max="2054" width="15.125" style="376" customWidth="1"/>
    <col min="2055" max="2055" width="15.25" style="376" customWidth="1"/>
    <col min="2056" max="2056" width="3.125" style="376" customWidth="1"/>
    <col min="2057" max="2057" width="3.75" style="376" customWidth="1"/>
    <col min="2058" max="2058" width="2.5" style="376" customWidth="1"/>
    <col min="2059" max="2304" width="9" style="376"/>
    <col min="2305" max="2305" width="1.125" style="376" customWidth="1"/>
    <col min="2306" max="2306" width="24.25" style="376" customWidth="1"/>
    <col min="2307" max="2307" width="4" style="376" customWidth="1"/>
    <col min="2308" max="2309" width="15.25" style="376" customWidth="1"/>
    <col min="2310" max="2310" width="15.125" style="376" customWidth="1"/>
    <col min="2311" max="2311" width="15.25" style="376" customWidth="1"/>
    <col min="2312" max="2312" width="3.125" style="376" customWidth="1"/>
    <col min="2313" max="2313" width="3.75" style="376" customWidth="1"/>
    <col min="2314" max="2314" width="2.5" style="376" customWidth="1"/>
    <col min="2315" max="2560" width="9" style="376"/>
    <col min="2561" max="2561" width="1.125" style="376" customWidth="1"/>
    <col min="2562" max="2562" width="24.25" style="376" customWidth="1"/>
    <col min="2563" max="2563" width="4" style="376" customWidth="1"/>
    <col min="2564" max="2565" width="15.25" style="376" customWidth="1"/>
    <col min="2566" max="2566" width="15.125" style="376" customWidth="1"/>
    <col min="2567" max="2567" width="15.25" style="376" customWidth="1"/>
    <col min="2568" max="2568" width="3.125" style="376" customWidth="1"/>
    <col min="2569" max="2569" width="3.75" style="376" customWidth="1"/>
    <col min="2570" max="2570" width="2.5" style="376" customWidth="1"/>
    <col min="2571" max="2816" width="9" style="376"/>
    <col min="2817" max="2817" width="1.125" style="376" customWidth="1"/>
    <col min="2818" max="2818" width="24.25" style="376" customWidth="1"/>
    <col min="2819" max="2819" width="4" style="376" customWidth="1"/>
    <col min="2820" max="2821" width="15.25" style="376" customWidth="1"/>
    <col min="2822" max="2822" width="15.125" style="376" customWidth="1"/>
    <col min="2823" max="2823" width="15.25" style="376" customWidth="1"/>
    <col min="2824" max="2824" width="3.125" style="376" customWidth="1"/>
    <col min="2825" max="2825" width="3.75" style="376" customWidth="1"/>
    <col min="2826" max="2826" width="2.5" style="376" customWidth="1"/>
    <col min="2827" max="3072" width="9" style="376"/>
    <col min="3073" max="3073" width="1.125" style="376" customWidth="1"/>
    <col min="3074" max="3074" width="24.25" style="376" customWidth="1"/>
    <col min="3075" max="3075" width="4" style="376" customWidth="1"/>
    <col min="3076" max="3077" width="15.25" style="376" customWidth="1"/>
    <col min="3078" max="3078" width="15.125" style="376" customWidth="1"/>
    <col min="3079" max="3079" width="15.25" style="376" customWidth="1"/>
    <col min="3080" max="3080" width="3.125" style="376" customWidth="1"/>
    <col min="3081" max="3081" width="3.75" style="376" customWidth="1"/>
    <col min="3082" max="3082" width="2.5" style="376" customWidth="1"/>
    <col min="3083" max="3328" width="9" style="376"/>
    <col min="3329" max="3329" width="1.125" style="376" customWidth="1"/>
    <col min="3330" max="3330" width="24.25" style="376" customWidth="1"/>
    <col min="3331" max="3331" width="4" style="376" customWidth="1"/>
    <col min="3332" max="3333" width="15.25" style="376" customWidth="1"/>
    <col min="3334" max="3334" width="15.125" style="376" customWidth="1"/>
    <col min="3335" max="3335" width="15.25" style="376" customWidth="1"/>
    <col min="3336" max="3336" width="3.125" style="376" customWidth="1"/>
    <col min="3337" max="3337" width="3.75" style="376" customWidth="1"/>
    <col min="3338" max="3338" width="2.5" style="376" customWidth="1"/>
    <col min="3339" max="3584" width="9" style="376"/>
    <col min="3585" max="3585" width="1.125" style="376" customWidth="1"/>
    <col min="3586" max="3586" width="24.25" style="376" customWidth="1"/>
    <col min="3587" max="3587" width="4" style="376" customWidth="1"/>
    <col min="3588" max="3589" width="15.25" style="376" customWidth="1"/>
    <col min="3590" max="3590" width="15.125" style="376" customWidth="1"/>
    <col min="3591" max="3591" width="15.25" style="376" customWidth="1"/>
    <col min="3592" max="3592" width="3.125" style="376" customWidth="1"/>
    <col min="3593" max="3593" width="3.75" style="376" customWidth="1"/>
    <col min="3594" max="3594" width="2.5" style="376" customWidth="1"/>
    <col min="3595" max="3840" width="9" style="376"/>
    <col min="3841" max="3841" width="1.125" style="376" customWidth="1"/>
    <col min="3842" max="3842" width="24.25" style="376" customWidth="1"/>
    <col min="3843" max="3843" width="4" style="376" customWidth="1"/>
    <col min="3844" max="3845" width="15.25" style="376" customWidth="1"/>
    <col min="3846" max="3846" width="15.125" style="376" customWidth="1"/>
    <col min="3847" max="3847" width="15.25" style="376" customWidth="1"/>
    <col min="3848" max="3848" width="3.125" style="376" customWidth="1"/>
    <col min="3849" max="3849" width="3.75" style="376" customWidth="1"/>
    <col min="3850" max="3850" width="2.5" style="376" customWidth="1"/>
    <col min="3851" max="4096" width="9" style="376"/>
    <col min="4097" max="4097" width="1.125" style="376" customWidth="1"/>
    <col min="4098" max="4098" width="24.25" style="376" customWidth="1"/>
    <col min="4099" max="4099" width="4" style="376" customWidth="1"/>
    <col min="4100" max="4101" width="15.25" style="376" customWidth="1"/>
    <col min="4102" max="4102" width="15.125" style="376" customWidth="1"/>
    <col min="4103" max="4103" width="15.25" style="376" customWidth="1"/>
    <col min="4104" max="4104" width="3.125" style="376" customWidth="1"/>
    <col min="4105" max="4105" width="3.75" style="376" customWidth="1"/>
    <col min="4106" max="4106" width="2.5" style="376" customWidth="1"/>
    <col min="4107" max="4352" width="9" style="376"/>
    <col min="4353" max="4353" width="1.125" style="376" customWidth="1"/>
    <col min="4354" max="4354" width="24.25" style="376" customWidth="1"/>
    <col min="4355" max="4355" width="4" style="376" customWidth="1"/>
    <col min="4356" max="4357" width="15.25" style="376" customWidth="1"/>
    <col min="4358" max="4358" width="15.125" style="376" customWidth="1"/>
    <col min="4359" max="4359" width="15.25" style="376" customWidth="1"/>
    <col min="4360" max="4360" width="3.125" style="376" customWidth="1"/>
    <col min="4361" max="4361" width="3.75" style="376" customWidth="1"/>
    <col min="4362" max="4362" width="2.5" style="376" customWidth="1"/>
    <col min="4363" max="4608" width="9" style="376"/>
    <col min="4609" max="4609" width="1.125" style="376" customWidth="1"/>
    <col min="4610" max="4610" width="24.25" style="376" customWidth="1"/>
    <col min="4611" max="4611" width="4" style="376" customWidth="1"/>
    <col min="4612" max="4613" width="15.25" style="376" customWidth="1"/>
    <col min="4614" max="4614" width="15.125" style="376" customWidth="1"/>
    <col min="4615" max="4615" width="15.25" style="376" customWidth="1"/>
    <col min="4616" max="4616" width="3.125" style="376" customWidth="1"/>
    <col min="4617" max="4617" width="3.75" style="376" customWidth="1"/>
    <col min="4618" max="4618" width="2.5" style="376" customWidth="1"/>
    <col min="4619" max="4864" width="9" style="376"/>
    <col min="4865" max="4865" width="1.125" style="376" customWidth="1"/>
    <col min="4866" max="4866" width="24.25" style="376" customWidth="1"/>
    <col min="4867" max="4867" width="4" style="376" customWidth="1"/>
    <col min="4868" max="4869" width="15.25" style="376" customWidth="1"/>
    <col min="4870" max="4870" width="15.125" style="376" customWidth="1"/>
    <col min="4871" max="4871" width="15.25" style="376" customWidth="1"/>
    <col min="4872" max="4872" width="3.125" style="376" customWidth="1"/>
    <col min="4873" max="4873" width="3.75" style="376" customWidth="1"/>
    <col min="4874" max="4874" width="2.5" style="376" customWidth="1"/>
    <col min="4875" max="5120" width="9" style="376"/>
    <col min="5121" max="5121" width="1.125" style="376" customWidth="1"/>
    <col min="5122" max="5122" width="24.25" style="376" customWidth="1"/>
    <col min="5123" max="5123" width="4" style="376" customWidth="1"/>
    <col min="5124" max="5125" width="15.25" style="376" customWidth="1"/>
    <col min="5126" max="5126" width="15.125" style="376" customWidth="1"/>
    <col min="5127" max="5127" width="15.25" style="376" customWidth="1"/>
    <col min="5128" max="5128" width="3.125" style="376" customWidth="1"/>
    <col min="5129" max="5129" width="3.75" style="376" customWidth="1"/>
    <col min="5130" max="5130" width="2.5" style="376" customWidth="1"/>
    <col min="5131" max="5376" width="9" style="376"/>
    <col min="5377" max="5377" width="1.125" style="376" customWidth="1"/>
    <col min="5378" max="5378" width="24.25" style="376" customWidth="1"/>
    <col min="5379" max="5379" width="4" style="376" customWidth="1"/>
    <col min="5380" max="5381" width="15.25" style="376" customWidth="1"/>
    <col min="5382" max="5382" width="15.125" style="376" customWidth="1"/>
    <col min="5383" max="5383" width="15.25" style="376" customWidth="1"/>
    <col min="5384" max="5384" width="3.125" style="376" customWidth="1"/>
    <col min="5385" max="5385" width="3.75" style="376" customWidth="1"/>
    <col min="5386" max="5386" width="2.5" style="376" customWidth="1"/>
    <col min="5387" max="5632" width="9" style="376"/>
    <col min="5633" max="5633" width="1.125" style="376" customWidth="1"/>
    <col min="5634" max="5634" width="24.25" style="376" customWidth="1"/>
    <col min="5635" max="5635" width="4" style="376" customWidth="1"/>
    <col min="5636" max="5637" width="15.25" style="376" customWidth="1"/>
    <col min="5638" max="5638" width="15.125" style="376" customWidth="1"/>
    <col min="5639" max="5639" width="15.25" style="376" customWidth="1"/>
    <col min="5640" max="5640" width="3.125" style="376" customWidth="1"/>
    <col min="5641" max="5641" width="3.75" style="376" customWidth="1"/>
    <col min="5642" max="5642" width="2.5" style="376" customWidth="1"/>
    <col min="5643" max="5888" width="9" style="376"/>
    <col min="5889" max="5889" width="1.125" style="376" customWidth="1"/>
    <col min="5890" max="5890" width="24.25" style="376" customWidth="1"/>
    <col min="5891" max="5891" width="4" style="376" customWidth="1"/>
    <col min="5892" max="5893" width="15.25" style="376" customWidth="1"/>
    <col min="5894" max="5894" width="15.125" style="376" customWidth="1"/>
    <col min="5895" max="5895" width="15.25" style="376" customWidth="1"/>
    <col min="5896" max="5896" width="3.125" style="376" customWidth="1"/>
    <col min="5897" max="5897" width="3.75" style="376" customWidth="1"/>
    <col min="5898" max="5898" width="2.5" style="376" customWidth="1"/>
    <col min="5899" max="6144" width="9" style="376"/>
    <col min="6145" max="6145" width="1.125" style="376" customWidth="1"/>
    <col min="6146" max="6146" width="24.25" style="376" customWidth="1"/>
    <col min="6147" max="6147" width="4" style="376" customWidth="1"/>
    <col min="6148" max="6149" width="15.25" style="376" customWidth="1"/>
    <col min="6150" max="6150" width="15.125" style="376" customWidth="1"/>
    <col min="6151" max="6151" width="15.25" style="376" customWidth="1"/>
    <col min="6152" max="6152" width="3.125" style="376" customWidth="1"/>
    <col min="6153" max="6153" width="3.75" style="376" customWidth="1"/>
    <col min="6154" max="6154" width="2.5" style="376" customWidth="1"/>
    <col min="6155" max="6400" width="9" style="376"/>
    <col min="6401" max="6401" width="1.125" style="376" customWidth="1"/>
    <col min="6402" max="6402" width="24.25" style="376" customWidth="1"/>
    <col min="6403" max="6403" width="4" style="376" customWidth="1"/>
    <col min="6404" max="6405" width="15.25" style="376" customWidth="1"/>
    <col min="6406" max="6406" width="15.125" style="376" customWidth="1"/>
    <col min="6407" max="6407" width="15.25" style="376" customWidth="1"/>
    <col min="6408" max="6408" width="3.125" style="376" customWidth="1"/>
    <col min="6409" max="6409" width="3.75" style="376" customWidth="1"/>
    <col min="6410" max="6410" width="2.5" style="376" customWidth="1"/>
    <col min="6411" max="6656" width="9" style="376"/>
    <col min="6657" max="6657" width="1.125" style="376" customWidth="1"/>
    <col min="6658" max="6658" width="24.25" style="376" customWidth="1"/>
    <col min="6659" max="6659" width="4" style="376" customWidth="1"/>
    <col min="6660" max="6661" width="15.25" style="376" customWidth="1"/>
    <col min="6662" max="6662" width="15.125" style="376" customWidth="1"/>
    <col min="6663" max="6663" width="15.25" style="376" customWidth="1"/>
    <col min="6664" max="6664" width="3.125" style="376" customWidth="1"/>
    <col min="6665" max="6665" width="3.75" style="376" customWidth="1"/>
    <col min="6666" max="6666" width="2.5" style="376" customWidth="1"/>
    <col min="6667" max="6912" width="9" style="376"/>
    <col min="6913" max="6913" width="1.125" style="376" customWidth="1"/>
    <col min="6914" max="6914" width="24.25" style="376" customWidth="1"/>
    <col min="6915" max="6915" width="4" style="376" customWidth="1"/>
    <col min="6916" max="6917" width="15.25" style="376" customWidth="1"/>
    <col min="6918" max="6918" width="15.125" style="376" customWidth="1"/>
    <col min="6919" max="6919" width="15.25" style="376" customWidth="1"/>
    <col min="6920" max="6920" width="3.125" style="376" customWidth="1"/>
    <col min="6921" max="6921" width="3.75" style="376" customWidth="1"/>
    <col min="6922" max="6922" width="2.5" style="376" customWidth="1"/>
    <col min="6923" max="7168" width="9" style="376"/>
    <col min="7169" max="7169" width="1.125" style="376" customWidth="1"/>
    <col min="7170" max="7170" width="24.25" style="376" customWidth="1"/>
    <col min="7171" max="7171" width="4" style="376" customWidth="1"/>
    <col min="7172" max="7173" width="15.25" style="376" customWidth="1"/>
    <col min="7174" max="7174" width="15.125" style="376" customWidth="1"/>
    <col min="7175" max="7175" width="15.25" style="376" customWidth="1"/>
    <col min="7176" max="7176" width="3.125" style="376" customWidth="1"/>
    <col min="7177" max="7177" width="3.75" style="376" customWidth="1"/>
    <col min="7178" max="7178" width="2.5" style="376" customWidth="1"/>
    <col min="7179" max="7424" width="9" style="376"/>
    <col min="7425" max="7425" width="1.125" style="376" customWidth="1"/>
    <col min="7426" max="7426" width="24.25" style="376" customWidth="1"/>
    <col min="7427" max="7427" width="4" style="376" customWidth="1"/>
    <col min="7428" max="7429" width="15.25" style="376" customWidth="1"/>
    <col min="7430" max="7430" width="15.125" style="376" customWidth="1"/>
    <col min="7431" max="7431" width="15.25" style="376" customWidth="1"/>
    <col min="7432" max="7432" width="3.125" style="376" customWidth="1"/>
    <col min="7433" max="7433" width="3.75" style="376" customWidth="1"/>
    <col min="7434" max="7434" width="2.5" style="376" customWidth="1"/>
    <col min="7435" max="7680" width="9" style="376"/>
    <col min="7681" max="7681" width="1.125" style="376" customWidth="1"/>
    <col min="7682" max="7682" width="24.25" style="376" customWidth="1"/>
    <col min="7683" max="7683" width="4" style="376" customWidth="1"/>
    <col min="7684" max="7685" width="15.25" style="376" customWidth="1"/>
    <col min="7686" max="7686" width="15.125" style="376" customWidth="1"/>
    <col min="7687" max="7687" width="15.25" style="376" customWidth="1"/>
    <col min="7688" max="7688" width="3.125" style="376" customWidth="1"/>
    <col min="7689" max="7689" width="3.75" style="376" customWidth="1"/>
    <col min="7690" max="7690" width="2.5" style="376" customWidth="1"/>
    <col min="7691" max="7936" width="9" style="376"/>
    <col min="7937" max="7937" width="1.125" style="376" customWidth="1"/>
    <col min="7938" max="7938" width="24.25" style="376" customWidth="1"/>
    <col min="7939" max="7939" width="4" style="376" customWidth="1"/>
    <col min="7940" max="7941" width="15.25" style="376" customWidth="1"/>
    <col min="7942" max="7942" width="15.125" style="376" customWidth="1"/>
    <col min="7943" max="7943" width="15.25" style="376" customWidth="1"/>
    <col min="7944" max="7944" width="3.125" style="376" customWidth="1"/>
    <col min="7945" max="7945" width="3.75" style="376" customWidth="1"/>
    <col min="7946" max="7946" width="2.5" style="376" customWidth="1"/>
    <col min="7947" max="8192" width="9" style="376"/>
    <col min="8193" max="8193" width="1.125" style="376" customWidth="1"/>
    <col min="8194" max="8194" width="24.25" style="376" customWidth="1"/>
    <col min="8195" max="8195" width="4" style="376" customWidth="1"/>
    <col min="8196" max="8197" width="15.25" style="376" customWidth="1"/>
    <col min="8198" max="8198" width="15.125" style="376" customWidth="1"/>
    <col min="8199" max="8199" width="15.25" style="376" customWidth="1"/>
    <col min="8200" max="8200" width="3.125" style="376" customWidth="1"/>
    <col min="8201" max="8201" width="3.75" style="376" customWidth="1"/>
    <col min="8202" max="8202" width="2.5" style="376" customWidth="1"/>
    <col min="8203" max="8448" width="9" style="376"/>
    <col min="8449" max="8449" width="1.125" style="376" customWidth="1"/>
    <col min="8450" max="8450" width="24.25" style="376" customWidth="1"/>
    <col min="8451" max="8451" width="4" style="376" customWidth="1"/>
    <col min="8452" max="8453" width="15.25" style="376" customWidth="1"/>
    <col min="8454" max="8454" width="15.125" style="376" customWidth="1"/>
    <col min="8455" max="8455" width="15.25" style="376" customWidth="1"/>
    <col min="8456" max="8456" width="3.125" style="376" customWidth="1"/>
    <col min="8457" max="8457" width="3.75" style="376" customWidth="1"/>
    <col min="8458" max="8458" width="2.5" style="376" customWidth="1"/>
    <col min="8459" max="8704" width="9" style="376"/>
    <col min="8705" max="8705" width="1.125" style="376" customWidth="1"/>
    <col min="8706" max="8706" width="24.25" style="376" customWidth="1"/>
    <col min="8707" max="8707" width="4" style="376" customWidth="1"/>
    <col min="8708" max="8709" width="15.25" style="376" customWidth="1"/>
    <col min="8710" max="8710" width="15.125" style="376" customWidth="1"/>
    <col min="8711" max="8711" width="15.25" style="376" customWidth="1"/>
    <col min="8712" max="8712" width="3.125" style="376" customWidth="1"/>
    <col min="8713" max="8713" width="3.75" style="376" customWidth="1"/>
    <col min="8714" max="8714" width="2.5" style="376" customWidth="1"/>
    <col min="8715" max="8960" width="9" style="376"/>
    <col min="8961" max="8961" width="1.125" style="376" customWidth="1"/>
    <col min="8962" max="8962" width="24.25" style="376" customWidth="1"/>
    <col min="8963" max="8963" width="4" style="376" customWidth="1"/>
    <col min="8964" max="8965" width="15.25" style="376" customWidth="1"/>
    <col min="8966" max="8966" width="15.125" style="376" customWidth="1"/>
    <col min="8967" max="8967" width="15.25" style="376" customWidth="1"/>
    <col min="8968" max="8968" width="3.125" style="376" customWidth="1"/>
    <col min="8969" max="8969" width="3.75" style="376" customWidth="1"/>
    <col min="8970" max="8970" width="2.5" style="376" customWidth="1"/>
    <col min="8971" max="9216" width="9" style="376"/>
    <col min="9217" max="9217" width="1.125" style="376" customWidth="1"/>
    <col min="9218" max="9218" width="24.25" style="376" customWidth="1"/>
    <col min="9219" max="9219" width="4" style="376" customWidth="1"/>
    <col min="9220" max="9221" width="15.25" style="376" customWidth="1"/>
    <col min="9222" max="9222" width="15.125" style="376" customWidth="1"/>
    <col min="9223" max="9223" width="15.25" style="376" customWidth="1"/>
    <col min="9224" max="9224" width="3.125" style="376" customWidth="1"/>
    <col min="9225" max="9225" width="3.75" style="376" customWidth="1"/>
    <col min="9226" max="9226" width="2.5" style="376" customWidth="1"/>
    <col min="9227" max="9472" width="9" style="376"/>
    <col min="9473" max="9473" width="1.125" style="376" customWidth="1"/>
    <col min="9474" max="9474" width="24.25" style="376" customWidth="1"/>
    <col min="9475" max="9475" width="4" style="376" customWidth="1"/>
    <col min="9476" max="9477" width="15.25" style="376" customWidth="1"/>
    <col min="9478" max="9478" width="15.125" style="376" customWidth="1"/>
    <col min="9479" max="9479" width="15.25" style="376" customWidth="1"/>
    <col min="9480" max="9480" width="3.125" style="376" customWidth="1"/>
    <col min="9481" max="9481" width="3.75" style="376" customWidth="1"/>
    <col min="9482" max="9482" width="2.5" style="376" customWidth="1"/>
    <col min="9483" max="9728" width="9" style="376"/>
    <col min="9729" max="9729" width="1.125" style="376" customWidth="1"/>
    <col min="9730" max="9730" width="24.25" style="376" customWidth="1"/>
    <col min="9731" max="9731" width="4" style="376" customWidth="1"/>
    <col min="9732" max="9733" width="15.25" style="376" customWidth="1"/>
    <col min="9734" max="9734" width="15.125" style="376" customWidth="1"/>
    <col min="9735" max="9735" width="15.25" style="376" customWidth="1"/>
    <col min="9736" max="9736" width="3.125" style="376" customWidth="1"/>
    <col min="9737" max="9737" width="3.75" style="376" customWidth="1"/>
    <col min="9738" max="9738" width="2.5" style="376" customWidth="1"/>
    <col min="9739" max="9984" width="9" style="376"/>
    <col min="9985" max="9985" width="1.125" style="376" customWidth="1"/>
    <col min="9986" max="9986" width="24.25" style="376" customWidth="1"/>
    <col min="9987" max="9987" width="4" style="376" customWidth="1"/>
    <col min="9988" max="9989" width="15.25" style="376" customWidth="1"/>
    <col min="9990" max="9990" width="15.125" style="376" customWidth="1"/>
    <col min="9991" max="9991" width="15.25" style="376" customWidth="1"/>
    <col min="9992" max="9992" width="3.125" style="376" customWidth="1"/>
    <col min="9993" max="9993" width="3.75" style="376" customWidth="1"/>
    <col min="9994" max="9994" width="2.5" style="376" customWidth="1"/>
    <col min="9995" max="10240" width="9" style="376"/>
    <col min="10241" max="10241" width="1.125" style="376" customWidth="1"/>
    <col min="10242" max="10242" width="24.25" style="376" customWidth="1"/>
    <col min="10243" max="10243" width="4" style="376" customWidth="1"/>
    <col min="10244" max="10245" width="15.25" style="376" customWidth="1"/>
    <col min="10246" max="10246" width="15.125" style="376" customWidth="1"/>
    <col min="10247" max="10247" width="15.25" style="376" customWidth="1"/>
    <col min="10248" max="10248" width="3.125" style="376" customWidth="1"/>
    <col min="10249" max="10249" width="3.75" style="376" customWidth="1"/>
    <col min="10250" max="10250" width="2.5" style="376" customWidth="1"/>
    <col min="10251" max="10496" width="9" style="376"/>
    <col min="10497" max="10497" width="1.125" style="376" customWidth="1"/>
    <col min="10498" max="10498" width="24.25" style="376" customWidth="1"/>
    <col min="10499" max="10499" width="4" style="376" customWidth="1"/>
    <col min="10500" max="10501" width="15.25" style="376" customWidth="1"/>
    <col min="10502" max="10502" width="15.125" style="376" customWidth="1"/>
    <col min="10503" max="10503" width="15.25" style="376" customWidth="1"/>
    <col min="10504" max="10504" width="3.125" style="376" customWidth="1"/>
    <col min="10505" max="10505" width="3.75" style="376" customWidth="1"/>
    <col min="10506" max="10506" width="2.5" style="376" customWidth="1"/>
    <col min="10507" max="10752" width="9" style="376"/>
    <col min="10753" max="10753" width="1.125" style="376" customWidth="1"/>
    <col min="10754" max="10754" width="24.25" style="376" customWidth="1"/>
    <col min="10755" max="10755" width="4" style="376" customWidth="1"/>
    <col min="10756" max="10757" width="15.25" style="376" customWidth="1"/>
    <col min="10758" max="10758" width="15.125" style="376" customWidth="1"/>
    <col min="10759" max="10759" width="15.25" style="376" customWidth="1"/>
    <col min="10760" max="10760" width="3.125" style="376" customWidth="1"/>
    <col min="10761" max="10761" width="3.75" style="376" customWidth="1"/>
    <col min="10762" max="10762" width="2.5" style="376" customWidth="1"/>
    <col min="10763" max="11008" width="9" style="376"/>
    <col min="11009" max="11009" width="1.125" style="376" customWidth="1"/>
    <col min="11010" max="11010" width="24.25" style="376" customWidth="1"/>
    <col min="11011" max="11011" width="4" style="376" customWidth="1"/>
    <col min="11012" max="11013" width="15.25" style="376" customWidth="1"/>
    <col min="11014" max="11014" width="15.125" style="376" customWidth="1"/>
    <col min="11015" max="11015" width="15.25" style="376" customWidth="1"/>
    <col min="11016" max="11016" width="3.125" style="376" customWidth="1"/>
    <col min="11017" max="11017" width="3.75" style="376" customWidth="1"/>
    <col min="11018" max="11018" width="2.5" style="376" customWidth="1"/>
    <col min="11019" max="11264" width="9" style="376"/>
    <col min="11265" max="11265" width="1.125" style="376" customWidth="1"/>
    <col min="11266" max="11266" width="24.25" style="376" customWidth="1"/>
    <col min="11267" max="11267" width="4" style="376" customWidth="1"/>
    <col min="11268" max="11269" width="15.25" style="376" customWidth="1"/>
    <col min="11270" max="11270" width="15.125" style="376" customWidth="1"/>
    <col min="11271" max="11271" width="15.25" style="376" customWidth="1"/>
    <col min="11272" max="11272" width="3.125" style="376" customWidth="1"/>
    <col min="11273" max="11273" width="3.75" style="376" customWidth="1"/>
    <col min="11274" max="11274" width="2.5" style="376" customWidth="1"/>
    <col min="11275" max="11520" width="9" style="376"/>
    <col min="11521" max="11521" width="1.125" style="376" customWidth="1"/>
    <col min="11522" max="11522" width="24.25" style="376" customWidth="1"/>
    <col min="11523" max="11523" width="4" style="376" customWidth="1"/>
    <col min="11524" max="11525" width="15.25" style="376" customWidth="1"/>
    <col min="11526" max="11526" width="15.125" style="376" customWidth="1"/>
    <col min="11527" max="11527" width="15.25" style="376" customWidth="1"/>
    <col min="11528" max="11528" width="3.125" style="376" customWidth="1"/>
    <col min="11529" max="11529" width="3.75" style="376" customWidth="1"/>
    <col min="11530" max="11530" width="2.5" style="376" customWidth="1"/>
    <col min="11531" max="11776" width="9" style="376"/>
    <col min="11777" max="11777" width="1.125" style="376" customWidth="1"/>
    <col min="11778" max="11778" width="24.25" style="376" customWidth="1"/>
    <col min="11779" max="11779" width="4" style="376" customWidth="1"/>
    <col min="11780" max="11781" width="15.25" style="376" customWidth="1"/>
    <col min="11782" max="11782" width="15.125" style="376" customWidth="1"/>
    <col min="11783" max="11783" width="15.25" style="376" customWidth="1"/>
    <col min="11784" max="11784" width="3.125" style="376" customWidth="1"/>
    <col min="11785" max="11785" width="3.75" style="376" customWidth="1"/>
    <col min="11786" max="11786" width="2.5" style="376" customWidth="1"/>
    <col min="11787" max="12032" width="9" style="376"/>
    <col min="12033" max="12033" width="1.125" style="376" customWidth="1"/>
    <col min="12034" max="12034" width="24.25" style="376" customWidth="1"/>
    <col min="12035" max="12035" width="4" style="376" customWidth="1"/>
    <col min="12036" max="12037" width="15.25" style="376" customWidth="1"/>
    <col min="12038" max="12038" width="15.125" style="376" customWidth="1"/>
    <col min="12039" max="12039" width="15.25" style="376" customWidth="1"/>
    <col min="12040" max="12040" width="3.125" style="376" customWidth="1"/>
    <col min="12041" max="12041" width="3.75" style="376" customWidth="1"/>
    <col min="12042" max="12042" width="2.5" style="376" customWidth="1"/>
    <col min="12043" max="12288" width="9" style="376"/>
    <col min="12289" max="12289" width="1.125" style="376" customWidth="1"/>
    <col min="12290" max="12290" width="24.25" style="376" customWidth="1"/>
    <col min="12291" max="12291" width="4" style="376" customWidth="1"/>
    <col min="12292" max="12293" width="15.25" style="376" customWidth="1"/>
    <col min="12294" max="12294" width="15.125" style="376" customWidth="1"/>
    <col min="12295" max="12295" width="15.25" style="376" customWidth="1"/>
    <col min="12296" max="12296" width="3.125" style="376" customWidth="1"/>
    <col min="12297" max="12297" width="3.75" style="376" customWidth="1"/>
    <col min="12298" max="12298" width="2.5" style="376" customWidth="1"/>
    <col min="12299" max="12544" width="9" style="376"/>
    <col min="12545" max="12545" width="1.125" style="376" customWidth="1"/>
    <col min="12546" max="12546" width="24.25" style="376" customWidth="1"/>
    <col min="12547" max="12547" width="4" style="376" customWidth="1"/>
    <col min="12548" max="12549" width="15.25" style="376" customWidth="1"/>
    <col min="12550" max="12550" width="15.125" style="376" customWidth="1"/>
    <col min="12551" max="12551" width="15.25" style="376" customWidth="1"/>
    <col min="12552" max="12552" width="3.125" style="376" customWidth="1"/>
    <col min="12553" max="12553" width="3.75" style="376" customWidth="1"/>
    <col min="12554" max="12554" width="2.5" style="376" customWidth="1"/>
    <col min="12555" max="12800" width="9" style="376"/>
    <col min="12801" max="12801" width="1.125" style="376" customWidth="1"/>
    <col min="12802" max="12802" width="24.25" style="376" customWidth="1"/>
    <col min="12803" max="12803" width="4" style="376" customWidth="1"/>
    <col min="12804" max="12805" width="15.25" style="376" customWidth="1"/>
    <col min="12806" max="12806" width="15.125" style="376" customWidth="1"/>
    <col min="12807" max="12807" width="15.25" style="376" customWidth="1"/>
    <col min="12808" max="12808" width="3.125" style="376" customWidth="1"/>
    <col min="12809" max="12809" width="3.75" style="376" customWidth="1"/>
    <col min="12810" max="12810" width="2.5" style="376" customWidth="1"/>
    <col min="12811" max="13056" width="9" style="376"/>
    <col min="13057" max="13057" width="1.125" style="376" customWidth="1"/>
    <col min="13058" max="13058" width="24.25" style="376" customWidth="1"/>
    <col min="13059" max="13059" width="4" style="376" customWidth="1"/>
    <col min="13060" max="13061" width="15.25" style="376" customWidth="1"/>
    <col min="13062" max="13062" width="15.125" style="376" customWidth="1"/>
    <col min="13063" max="13063" width="15.25" style="376" customWidth="1"/>
    <col min="13064" max="13064" width="3.125" style="376" customWidth="1"/>
    <col min="13065" max="13065" width="3.75" style="376" customWidth="1"/>
    <col min="13066" max="13066" width="2.5" style="376" customWidth="1"/>
    <col min="13067" max="13312" width="9" style="376"/>
    <col min="13313" max="13313" width="1.125" style="376" customWidth="1"/>
    <col min="13314" max="13314" width="24.25" style="376" customWidth="1"/>
    <col min="13315" max="13315" width="4" style="376" customWidth="1"/>
    <col min="13316" max="13317" width="15.25" style="376" customWidth="1"/>
    <col min="13318" max="13318" width="15.125" style="376" customWidth="1"/>
    <col min="13319" max="13319" width="15.25" style="376" customWidth="1"/>
    <col min="13320" max="13320" width="3.125" style="376" customWidth="1"/>
    <col min="13321" max="13321" width="3.75" style="376" customWidth="1"/>
    <col min="13322" max="13322" width="2.5" style="376" customWidth="1"/>
    <col min="13323" max="13568" width="9" style="376"/>
    <col min="13569" max="13569" width="1.125" style="376" customWidth="1"/>
    <col min="13570" max="13570" width="24.25" style="376" customWidth="1"/>
    <col min="13571" max="13571" width="4" style="376" customWidth="1"/>
    <col min="13572" max="13573" width="15.25" style="376" customWidth="1"/>
    <col min="13574" max="13574" width="15.125" style="376" customWidth="1"/>
    <col min="13575" max="13575" width="15.25" style="376" customWidth="1"/>
    <col min="13576" max="13576" width="3.125" style="376" customWidth="1"/>
    <col min="13577" max="13577" width="3.75" style="376" customWidth="1"/>
    <col min="13578" max="13578" width="2.5" style="376" customWidth="1"/>
    <col min="13579" max="13824" width="9" style="376"/>
    <col min="13825" max="13825" width="1.125" style="376" customWidth="1"/>
    <col min="13826" max="13826" width="24.25" style="376" customWidth="1"/>
    <col min="13827" max="13827" width="4" style="376" customWidth="1"/>
    <col min="13828" max="13829" width="15.25" style="376" customWidth="1"/>
    <col min="13830" max="13830" width="15.125" style="376" customWidth="1"/>
    <col min="13831" max="13831" width="15.25" style="376" customWidth="1"/>
    <col min="13832" max="13832" width="3.125" style="376" customWidth="1"/>
    <col min="13833" max="13833" width="3.75" style="376" customWidth="1"/>
    <col min="13834" max="13834" width="2.5" style="376" customWidth="1"/>
    <col min="13835" max="14080" width="9" style="376"/>
    <col min="14081" max="14081" width="1.125" style="376" customWidth="1"/>
    <col min="14082" max="14082" width="24.25" style="376" customWidth="1"/>
    <col min="14083" max="14083" width="4" style="376" customWidth="1"/>
    <col min="14084" max="14085" width="15.25" style="376" customWidth="1"/>
    <col min="14086" max="14086" width="15.125" style="376" customWidth="1"/>
    <col min="14087" max="14087" width="15.25" style="376" customWidth="1"/>
    <col min="14088" max="14088" width="3.125" style="376" customWidth="1"/>
    <col min="14089" max="14089" width="3.75" style="376" customWidth="1"/>
    <col min="14090" max="14090" width="2.5" style="376" customWidth="1"/>
    <col min="14091" max="14336" width="9" style="376"/>
    <col min="14337" max="14337" width="1.125" style="376" customWidth="1"/>
    <col min="14338" max="14338" width="24.25" style="376" customWidth="1"/>
    <col min="14339" max="14339" width="4" style="376" customWidth="1"/>
    <col min="14340" max="14341" width="15.25" style="376" customWidth="1"/>
    <col min="14342" max="14342" width="15.125" style="376" customWidth="1"/>
    <col min="14343" max="14343" width="15.25" style="376" customWidth="1"/>
    <col min="14344" max="14344" width="3.125" style="376" customWidth="1"/>
    <col min="14345" max="14345" width="3.75" style="376" customWidth="1"/>
    <col min="14346" max="14346" width="2.5" style="376" customWidth="1"/>
    <col min="14347" max="14592" width="9" style="376"/>
    <col min="14593" max="14593" width="1.125" style="376" customWidth="1"/>
    <col min="14594" max="14594" width="24.25" style="376" customWidth="1"/>
    <col min="14595" max="14595" width="4" style="376" customWidth="1"/>
    <col min="14596" max="14597" width="15.25" style="376" customWidth="1"/>
    <col min="14598" max="14598" width="15.125" style="376" customWidth="1"/>
    <col min="14599" max="14599" width="15.25" style="376" customWidth="1"/>
    <col min="14600" max="14600" width="3.125" style="376" customWidth="1"/>
    <col min="14601" max="14601" width="3.75" style="376" customWidth="1"/>
    <col min="14602" max="14602" width="2.5" style="376" customWidth="1"/>
    <col min="14603" max="14848" width="9" style="376"/>
    <col min="14849" max="14849" width="1.125" style="376" customWidth="1"/>
    <col min="14850" max="14850" width="24.25" style="376" customWidth="1"/>
    <col min="14851" max="14851" width="4" style="376" customWidth="1"/>
    <col min="14852" max="14853" width="15.25" style="376" customWidth="1"/>
    <col min="14854" max="14854" width="15.125" style="376" customWidth="1"/>
    <col min="14855" max="14855" width="15.25" style="376" customWidth="1"/>
    <col min="14856" max="14856" width="3.125" style="376" customWidth="1"/>
    <col min="14857" max="14857" width="3.75" style="376" customWidth="1"/>
    <col min="14858" max="14858" width="2.5" style="376" customWidth="1"/>
    <col min="14859" max="15104" width="9" style="376"/>
    <col min="15105" max="15105" width="1.125" style="376" customWidth="1"/>
    <col min="15106" max="15106" width="24.25" style="376" customWidth="1"/>
    <col min="15107" max="15107" width="4" style="376" customWidth="1"/>
    <col min="15108" max="15109" width="15.25" style="376" customWidth="1"/>
    <col min="15110" max="15110" width="15.125" style="376" customWidth="1"/>
    <col min="15111" max="15111" width="15.25" style="376" customWidth="1"/>
    <col min="15112" max="15112" width="3.125" style="376" customWidth="1"/>
    <col min="15113" max="15113" width="3.75" style="376" customWidth="1"/>
    <col min="15114" max="15114" width="2.5" style="376" customWidth="1"/>
    <col min="15115" max="15360" width="9" style="376"/>
    <col min="15361" max="15361" width="1.125" style="376" customWidth="1"/>
    <col min="15362" max="15362" width="24.25" style="376" customWidth="1"/>
    <col min="15363" max="15363" width="4" style="376" customWidth="1"/>
    <col min="15364" max="15365" width="15.25" style="376" customWidth="1"/>
    <col min="15366" max="15366" width="15.125" style="376" customWidth="1"/>
    <col min="15367" max="15367" width="15.25" style="376" customWidth="1"/>
    <col min="15368" max="15368" width="3.125" style="376" customWidth="1"/>
    <col min="15369" max="15369" width="3.75" style="376" customWidth="1"/>
    <col min="15370" max="15370" width="2.5" style="376" customWidth="1"/>
    <col min="15371" max="15616" width="9" style="376"/>
    <col min="15617" max="15617" width="1.125" style="376" customWidth="1"/>
    <col min="15618" max="15618" width="24.25" style="376" customWidth="1"/>
    <col min="15619" max="15619" width="4" style="376" customWidth="1"/>
    <col min="15620" max="15621" width="15.25" style="376" customWidth="1"/>
    <col min="15622" max="15622" width="15.125" style="376" customWidth="1"/>
    <col min="15623" max="15623" width="15.25" style="376" customWidth="1"/>
    <col min="15624" max="15624" width="3.125" style="376" customWidth="1"/>
    <col min="15625" max="15625" width="3.75" style="376" customWidth="1"/>
    <col min="15626" max="15626" width="2.5" style="376" customWidth="1"/>
    <col min="15627" max="15872" width="9" style="376"/>
    <col min="15873" max="15873" width="1.125" style="376" customWidth="1"/>
    <col min="15874" max="15874" width="24.25" style="376" customWidth="1"/>
    <col min="15875" max="15875" width="4" style="376" customWidth="1"/>
    <col min="15876" max="15877" width="15.25" style="376" customWidth="1"/>
    <col min="15878" max="15878" width="15.125" style="376" customWidth="1"/>
    <col min="15879" max="15879" width="15.25" style="376" customWidth="1"/>
    <col min="15880" max="15880" width="3.125" style="376" customWidth="1"/>
    <col min="15881" max="15881" width="3.75" style="376" customWidth="1"/>
    <col min="15882" max="15882" width="2.5" style="376" customWidth="1"/>
    <col min="15883" max="16128" width="9" style="376"/>
    <col min="16129" max="16129" width="1.125" style="376" customWidth="1"/>
    <col min="16130" max="16130" width="24.25" style="376" customWidth="1"/>
    <col min="16131" max="16131" width="4" style="376" customWidth="1"/>
    <col min="16132" max="16133" width="15.25" style="376" customWidth="1"/>
    <col min="16134" max="16134" width="15.125" style="376" customWidth="1"/>
    <col min="16135" max="16135" width="15.25" style="376" customWidth="1"/>
    <col min="16136" max="16136" width="3.125" style="376" customWidth="1"/>
    <col min="16137" max="16137" width="3.75" style="376" customWidth="1"/>
    <col min="16138" max="16138" width="2.5" style="376" customWidth="1"/>
    <col min="16139" max="16384" width="9" style="376"/>
  </cols>
  <sheetData>
    <row r="1" spans="1:10" ht="27.75" customHeight="1">
      <c r="A1" s="375"/>
    </row>
    <row r="2" spans="1:10" ht="27.75" customHeight="1">
      <c r="A2" s="375"/>
      <c r="G2" s="1640" t="s">
        <v>340</v>
      </c>
      <c r="H2" s="1640"/>
    </row>
    <row r="3" spans="1:10" ht="36" customHeight="1">
      <c r="A3" s="1728" t="s">
        <v>616</v>
      </c>
      <c r="B3" s="1728"/>
      <c r="C3" s="1728"/>
      <c r="D3" s="1728"/>
      <c r="E3" s="1728"/>
      <c r="F3" s="1728"/>
      <c r="G3" s="1728"/>
      <c r="H3" s="1728"/>
    </row>
    <row r="4" spans="1:10" ht="36" customHeight="1">
      <c r="A4" s="377"/>
      <c r="B4" s="377"/>
      <c r="C4" s="377"/>
      <c r="D4" s="377"/>
      <c r="E4" s="377"/>
      <c r="F4" s="377"/>
      <c r="G4" s="377"/>
      <c r="H4" s="377"/>
    </row>
    <row r="5" spans="1:10" ht="43.5" customHeight="1">
      <c r="A5" s="377"/>
      <c r="B5" s="378" t="s">
        <v>617</v>
      </c>
      <c r="C5" s="1729"/>
      <c r="D5" s="1730"/>
      <c r="E5" s="1730"/>
      <c r="F5" s="1730"/>
      <c r="G5" s="1730"/>
      <c r="H5" s="1731"/>
    </row>
    <row r="6" spans="1:10" ht="43.5" customHeight="1">
      <c r="B6" s="379" t="s">
        <v>618</v>
      </c>
      <c r="C6" s="1732" t="s">
        <v>619</v>
      </c>
      <c r="D6" s="1732"/>
      <c r="E6" s="1732"/>
      <c r="F6" s="1732"/>
      <c r="G6" s="1732"/>
      <c r="H6" s="1733"/>
    </row>
    <row r="7" spans="1:10" ht="19.5" customHeight="1">
      <c r="B7" s="1734" t="s">
        <v>620</v>
      </c>
      <c r="C7" s="380"/>
      <c r="D7" s="381"/>
      <c r="E7" s="381"/>
      <c r="F7" s="381"/>
      <c r="G7" s="381"/>
      <c r="H7" s="382"/>
    </row>
    <row r="8" spans="1:10" ht="33" customHeight="1">
      <c r="B8" s="1735"/>
      <c r="C8" s="383"/>
      <c r="D8" s="384"/>
      <c r="E8" s="384" t="s">
        <v>621</v>
      </c>
      <c r="F8" s="384" t="s">
        <v>622</v>
      </c>
      <c r="G8" s="384" t="s">
        <v>370</v>
      </c>
      <c r="H8" s="385"/>
    </row>
    <row r="9" spans="1:10" ht="33" customHeight="1" thickBot="1">
      <c r="B9" s="1735"/>
      <c r="C9" s="383"/>
      <c r="D9" s="384" t="s">
        <v>623</v>
      </c>
      <c r="E9" s="386" t="s">
        <v>624</v>
      </c>
      <c r="F9" s="386" t="s">
        <v>624</v>
      </c>
      <c r="G9" s="387" t="s">
        <v>624</v>
      </c>
      <c r="H9" s="385"/>
    </row>
    <row r="10" spans="1:10" ht="33" customHeight="1" thickTop="1" thickBot="1">
      <c r="B10" s="1735"/>
      <c r="C10" s="388"/>
      <c r="D10" s="389" t="s">
        <v>625</v>
      </c>
      <c r="E10" s="386" t="s">
        <v>624</v>
      </c>
      <c r="F10" s="390" t="s">
        <v>624</v>
      </c>
      <c r="G10" s="391" t="s">
        <v>626</v>
      </c>
      <c r="H10" s="392"/>
    </row>
    <row r="11" spans="1:10" ht="19.5" customHeight="1" thickTop="1">
      <c r="B11" s="1736"/>
      <c r="C11" s="393"/>
      <c r="D11" s="381"/>
      <c r="E11" s="381"/>
      <c r="F11" s="381"/>
      <c r="G11" s="394"/>
      <c r="H11" s="395"/>
    </row>
    <row r="12" spans="1:10" ht="17.25" customHeight="1">
      <c r="B12" s="1734" t="s">
        <v>627</v>
      </c>
      <c r="C12" s="380"/>
      <c r="D12" s="396"/>
      <c r="E12" s="396"/>
      <c r="F12" s="396"/>
      <c r="G12" s="396"/>
      <c r="H12" s="397"/>
    </row>
    <row r="13" spans="1:10" ht="42" customHeight="1">
      <c r="B13" s="1735"/>
      <c r="C13" s="398" t="s">
        <v>628</v>
      </c>
      <c r="D13" s="376" t="s">
        <v>629</v>
      </c>
      <c r="F13" s="399"/>
      <c r="G13" s="376" t="s">
        <v>351</v>
      </c>
      <c r="H13" s="400"/>
    </row>
    <row r="14" spans="1:10" ht="17.25" customHeight="1">
      <c r="B14" s="1736"/>
      <c r="C14" s="401"/>
      <c r="D14" s="402"/>
      <c r="E14" s="402"/>
      <c r="F14" s="402"/>
      <c r="G14" s="402"/>
      <c r="H14" s="403"/>
    </row>
    <row r="16" spans="1:10" ht="17.25" customHeight="1">
      <c r="B16" s="404" t="s">
        <v>630</v>
      </c>
      <c r="C16" s="405"/>
      <c r="D16" s="405"/>
      <c r="E16" s="405"/>
      <c r="F16" s="405"/>
      <c r="G16" s="405"/>
      <c r="H16" s="405"/>
      <c r="I16" s="405"/>
      <c r="J16" s="405"/>
    </row>
    <row r="17" spans="2:10" ht="36" customHeight="1">
      <c r="B17" s="1726" t="s">
        <v>631</v>
      </c>
      <c r="C17" s="1727"/>
      <c r="D17" s="1727"/>
      <c r="E17" s="1727"/>
      <c r="F17" s="1727"/>
      <c r="G17" s="1727"/>
      <c r="H17" s="1727"/>
      <c r="I17" s="405"/>
      <c r="J17" s="405"/>
    </row>
    <row r="18" spans="2:10" ht="7.5" customHeight="1">
      <c r="B18" s="1726"/>
      <c r="C18" s="1641"/>
      <c r="D18" s="1641"/>
      <c r="E18" s="1641"/>
      <c r="F18" s="1641"/>
      <c r="G18" s="1641"/>
      <c r="H18" s="1641"/>
    </row>
    <row r="19" spans="2:10">
      <c r="B19" s="404"/>
    </row>
  </sheetData>
  <mergeCells count="8">
    <mergeCell ref="B17:H17"/>
    <mergeCell ref="B18:H18"/>
    <mergeCell ref="G2:H2"/>
    <mergeCell ref="A3:H3"/>
    <mergeCell ref="C5:H5"/>
    <mergeCell ref="C6:H6"/>
    <mergeCell ref="B7:B11"/>
    <mergeCell ref="B12:B14"/>
  </mergeCells>
  <phoneticPr fontId="2"/>
  <pageMargins left="0.7" right="0.7" top="0.75" bottom="0.75" header="0.3" footer="0.3"/>
  <pageSetup paperSize="9" scale="8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F9A79-BA3C-46A9-96BA-81C1DBEDE20B}">
  <sheetPr>
    <tabColor rgb="FFFF0000"/>
  </sheetPr>
  <dimension ref="A1:BM493"/>
  <sheetViews>
    <sheetView zoomScale="85" zoomScaleNormal="85" zoomScaleSheetLayoutView="70" workbookViewId="0">
      <pane xSplit="31" ySplit="7" topLeftCell="AF8" activePane="bottomRight" state="frozen"/>
      <selection pane="topRight"/>
      <selection pane="bottomLeft"/>
      <selection pane="bottomRight"/>
    </sheetView>
  </sheetViews>
  <sheetFormatPr defaultColWidth="9" defaultRowHeight="13.5"/>
  <cols>
    <col min="1" max="1" width="2.625" style="51" customWidth="1"/>
    <col min="2" max="2" width="7.5" style="51" customWidth="1"/>
    <col min="3" max="13" width="2.625" style="51" customWidth="1"/>
    <col min="14" max="14" width="4.625" style="51" customWidth="1"/>
    <col min="15" max="20" width="3.625" style="51" customWidth="1"/>
    <col min="21" max="26" width="3.5" style="51" customWidth="1"/>
    <col min="27" max="31" width="3.375" style="51" customWidth="1"/>
    <col min="32" max="36" width="5" style="51" customWidth="1"/>
    <col min="37" max="37" width="5.875" style="51" customWidth="1"/>
    <col min="38" max="51" width="4.5" style="51" customWidth="1"/>
    <col min="52" max="52" width="18.75" style="51" customWidth="1"/>
    <col min="53" max="54" width="2.625" style="51" customWidth="1"/>
    <col min="55" max="55" width="4.25" style="51" customWidth="1"/>
    <col min="56" max="57" width="2.625" style="51" customWidth="1"/>
    <col min="58" max="58" width="9" style="51" customWidth="1"/>
    <col min="59" max="59" width="2.625" style="51" customWidth="1"/>
    <col min="60" max="60" width="9" style="51" customWidth="1"/>
    <col min="61" max="16384" width="9" style="51"/>
  </cols>
  <sheetData>
    <row r="1" spans="1:65" ht="18" customHeight="1">
      <c r="A1" s="50"/>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row>
    <row r="2" spans="1:65">
      <c r="A2" s="50"/>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row>
    <row r="3" spans="1:65" ht="21">
      <c r="A3" s="930" t="s">
        <v>103</v>
      </c>
      <c r="B3" s="930"/>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0"/>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52"/>
    </row>
    <row r="4" spans="1:65" ht="14.25" thickBot="1">
      <c r="A4" s="53"/>
      <c r="B4" s="53"/>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row>
    <row r="5" spans="1:65" ht="21.95" customHeight="1" thickBot="1">
      <c r="A5" s="931" t="s">
        <v>104</v>
      </c>
      <c r="B5" s="932"/>
      <c r="C5" s="932"/>
      <c r="D5" s="932"/>
      <c r="E5" s="932"/>
      <c r="F5" s="932"/>
      <c r="G5" s="932"/>
      <c r="H5" s="932"/>
      <c r="I5" s="932"/>
      <c r="J5" s="933"/>
      <c r="K5" s="937" t="s">
        <v>105</v>
      </c>
      <c r="L5" s="932"/>
      <c r="M5" s="932"/>
      <c r="N5" s="933"/>
      <c r="O5" s="937" t="s">
        <v>106</v>
      </c>
      <c r="P5" s="932"/>
      <c r="Q5" s="932"/>
      <c r="R5" s="932"/>
      <c r="S5" s="932"/>
      <c r="T5" s="933"/>
      <c r="U5" s="939" t="s">
        <v>107</v>
      </c>
      <c r="V5" s="940"/>
      <c r="W5" s="940"/>
      <c r="X5" s="940"/>
      <c r="Y5" s="940"/>
      <c r="Z5" s="941"/>
      <c r="AA5" s="939" t="s">
        <v>108</v>
      </c>
      <c r="AB5" s="932"/>
      <c r="AC5" s="932"/>
      <c r="AD5" s="932"/>
      <c r="AE5" s="932"/>
      <c r="AF5" s="945" t="s">
        <v>109</v>
      </c>
      <c r="AG5" s="946"/>
      <c r="AH5" s="946"/>
      <c r="AI5" s="946"/>
      <c r="AJ5" s="946"/>
      <c r="AK5" s="946"/>
      <c r="AL5" s="946"/>
      <c r="AM5" s="946"/>
      <c r="AN5" s="946"/>
      <c r="AO5" s="946"/>
      <c r="AP5" s="946"/>
      <c r="AQ5" s="946"/>
      <c r="AR5" s="946"/>
      <c r="AS5" s="946"/>
      <c r="AT5" s="946"/>
      <c r="AU5" s="946"/>
      <c r="AV5" s="946"/>
      <c r="AW5" s="946"/>
      <c r="AX5" s="946"/>
      <c r="AY5" s="946"/>
      <c r="AZ5" s="946"/>
      <c r="BA5" s="54"/>
      <c r="BB5" s="54"/>
      <c r="BC5" s="54"/>
      <c r="BD5" s="54"/>
      <c r="BE5" s="55"/>
      <c r="BF5" s="907" t="s">
        <v>1055</v>
      </c>
      <c r="BG5" s="727"/>
      <c r="BH5" s="727"/>
      <c r="BI5" s="727"/>
      <c r="BJ5" s="727"/>
    </row>
    <row r="6" spans="1:65" ht="21.95" customHeight="1" thickTop="1" thickBot="1">
      <c r="A6" s="934"/>
      <c r="B6" s="935"/>
      <c r="C6" s="935"/>
      <c r="D6" s="935"/>
      <c r="E6" s="935"/>
      <c r="F6" s="935"/>
      <c r="G6" s="935"/>
      <c r="H6" s="935"/>
      <c r="I6" s="935"/>
      <c r="J6" s="936"/>
      <c r="K6" s="938"/>
      <c r="L6" s="935"/>
      <c r="M6" s="935"/>
      <c r="N6" s="936"/>
      <c r="O6" s="938"/>
      <c r="P6" s="935"/>
      <c r="Q6" s="935"/>
      <c r="R6" s="935"/>
      <c r="S6" s="935"/>
      <c r="T6" s="936"/>
      <c r="U6" s="942"/>
      <c r="V6" s="943"/>
      <c r="W6" s="943"/>
      <c r="X6" s="943"/>
      <c r="Y6" s="943"/>
      <c r="Z6" s="944"/>
      <c r="AA6" s="938"/>
      <c r="AB6" s="935"/>
      <c r="AC6" s="935"/>
      <c r="AD6" s="935"/>
      <c r="AE6" s="935"/>
      <c r="AF6" s="947"/>
      <c r="AG6" s="948"/>
      <c r="AH6" s="948"/>
      <c r="AI6" s="948"/>
      <c r="AJ6" s="948"/>
      <c r="AK6" s="948"/>
      <c r="AL6" s="948"/>
      <c r="AM6" s="948"/>
      <c r="AN6" s="948"/>
      <c r="AO6" s="948"/>
      <c r="AP6" s="948"/>
      <c r="AQ6" s="948"/>
      <c r="AR6" s="948"/>
      <c r="AS6" s="948"/>
      <c r="AT6" s="948"/>
      <c r="AU6" s="948"/>
      <c r="AV6" s="948"/>
      <c r="AW6" s="948"/>
      <c r="AX6" s="948"/>
      <c r="AY6" s="948"/>
      <c r="AZ6" s="948"/>
      <c r="BA6" s="909" t="s">
        <v>110</v>
      </c>
      <c r="BB6" s="910"/>
      <c r="BC6" s="910"/>
      <c r="BD6" s="910"/>
      <c r="BE6" s="911"/>
      <c r="BF6" s="908"/>
      <c r="BG6" s="727"/>
      <c r="BH6" s="727"/>
      <c r="BI6" s="727"/>
      <c r="BJ6" s="727"/>
    </row>
    <row r="7" spans="1:65" ht="57.75" customHeight="1" thickTop="1" thickBot="1">
      <c r="A7" s="912" t="s">
        <v>111</v>
      </c>
      <c r="B7" s="913"/>
      <c r="C7" s="913"/>
      <c r="D7" s="913"/>
      <c r="E7" s="913"/>
      <c r="F7" s="913"/>
      <c r="G7" s="913"/>
      <c r="H7" s="913"/>
      <c r="I7" s="913"/>
      <c r="J7" s="914"/>
      <c r="K7" s="915"/>
      <c r="L7" s="916"/>
      <c r="M7" s="916"/>
      <c r="N7" s="917"/>
      <c r="O7" s="915"/>
      <c r="P7" s="916"/>
      <c r="Q7" s="916"/>
      <c r="R7" s="916"/>
      <c r="S7" s="916"/>
      <c r="T7" s="917"/>
      <c r="U7" s="918"/>
      <c r="V7" s="919"/>
      <c r="W7" s="919"/>
      <c r="X7" s="919"/>
      <c r="Y7" s="919"/>
      <c r="Z7" s="920"/>
      <c r="AA7" s="915"/>
      <c r="AB7" s="916"/>
      <c r="AC7" s="916"/>
      <c r="AD7" s="916"/>
      <c r="AE7" s="916"/>
      <c r="AF7" s="921" t="s">
        <v>112</v>
      </c>
      <c r="AG7" s="922"/>
      <c r="AH7" s="922"/>
      <c r="AI7" s="922"/>
      <c r="AJ7" s="922"/>
      <c r="AK7" s="923"/>
      <c r="AL7" s="924" t="s">
        <v>113</v>
      </c>
      <c r="AM7" s="925"/>
      <c r="AN7" s="925"/>
      <c r="AO7" s="925"/>
      <c r="AP7" s="925"/>
      <c r="AQ7" s="925"/>
      <c r="AR7" s="925"/>
      <c r="AS7" s="925"/>
      <c r="AT7" s="925"/>
      <c r="AU7" s="925"/>
      <c r="AV7" s="925"/>
      <c r="AW7" s="925"/>
      <c r="AX7" s="925"/>
      <c r="AY7" s="925"/>
      <c r="AZ7" s="926"/>
      <c r="BA7" s="927"/>
      <c r="BB7" s="928"/>
      <c r="BC7" s="928"/>
      <c r="BD7" s="928"/>
      <c r="BE7" s="929"/>
      <c r="BF7" s="728"/>
    </row>
    <row r="8" spans="1:65" ht="21.95" customHeight="1">
      <c r="A8" s="1070" t="s">
        <v>114</v>
      </c>
      <c r="B8" s="962" t="s">
        <v>78</v>
      </c>
      <c r="C8" s="962"/>
      <c r="D8" s="962"/>
      <c r="E8" s="962"/>
      <c r="F8" s="962"/>
      <c r="G8" s="962"/>
      <c r="H8" s="962"/>
      <c r="I8" s="962"/>
      <c r="J8" s="962"/>
      <c r="K8" s="974"/>
      <c r="L8" s="975"/>
      <c r="M8" s="975"/>
      <c r="N8" s="975"/>
      <c r="O8" s="974"/>
      <c r="P8" s="975"/>
      <c r="Q8" s="975"/>
      <c r="R8" s="975"/>
      <c r="S8" s="975"/>
      <c r="T8" s="975"/>
      <c r="U8" s="974"/>
      <c r="V8" s="975"/>
      <c r="W8" s="975"/>
      <c r="X8" s="975"/>
      <c r="Y8" s="975"/>
      <c r="Z8" s="975"/>
      <c r="AA8" s="974"/>
      <c r="AB8" s="975"/>
      <c r="AC8" s="975"/>
      <c r="AD8" s="975"/>
      <c r="AE8" s="975"/>
      <c r="AF8" s="956" t="s">
        <v>115</v>
      </c>
      <c r="AG8" s="957"/>
      <c r="AH8" s="957"/>
      <c r="AI8" s="957"/>
      <c r="AJ8" s="957"/>
      <c r="AK8" s="958"/>
      <c r="AL8" s="959" t="s">
        <v>116</v>
      </c>
      <c r="AM8" s="960"/>
      <c r="AN8" s="960"/>
      <c r="AO8" s="960"/>
      <c r="AP8" s="960"/>
      <c r="AQ8" s="960"/>
      <c r="AR8" s="960"/>
      <c r="AS8" s="960"/>
      <c r="AT8" s="960"/>
      <c r="AU8" s="960"/>
      <c r="AV8" s="960"/>
      <c r="AW8" s="960"/>
      <c r="AX8" s="960"/>
      <c r="AY8" s="960"/>
      <c r="AZ8" s="961"/>
      <c r="BA8" s="962"/>
      <c r="BB8" s="962"/>
      <c r="BC8" s="962"/>
      <c r="BD8" s="962"/>
      <c r="BE8" s="963"/>
      <c r="BF8" s="729"/>
      <c r="BI8" s="730"/>
      <c r="BJ8" s="730"/>
      <c r="BK8" s="730"/>
      <c r="BL8" s="730"/>
      <c r="BM8" s="730"/>
    </row>
    <row r="9" spans="1:65" ht="21.95" customHeight="1">
      <c r="A9" s="1071"/>
      <c r="B9" s="1016"/>
      <c r="C9" s="1016"/>
      <c r="D9" s="1016"/>
      <c r="E9" s="1016"/>
      <c r="F9" s="1016"/>
      <c r="G9" s="1016"/>
      <c r="H9" s="1016"/>
      <c r="I9" s="1016"/>
      <c r="J9" s="1016"/>
      <c r="K9" s="976"/>
      <c r="L9" s="977"/>
      <c r="M9" s="977"/>
      <c r="N9" s="977"/>
      <c r="O9" s="976"/>
      <c r="P9" s="977"/>
      <c r="Q9" s="977"/>
      <c r="R9" s="977"/>
      <c r="S9" s="977"/>
      <c r="T9" s="977"/>
      <c r="U9" s="976"/>
      <c r="V9" s="977"/>
      <c r="W9" s="977"/>
      <c r="X9" s="977"/>
      <c r="Y9" s="977"/>
      <c r="Z9" s="977"/>
      <c r="AA9" s="976"/>
      <c r="AB9" s="977"/>
      <c r="AC9" s="977"/>
      <c r="AD9" s="977"/>
      <c r="AE9" s="977"/>
      <c r="AF9" s="949" t="s">
        <v>117</v>
      </c>
      <c r="AG9" s="949"/>
      <c r="AH9" s="949"/>
      <c r="AI9" s="949"/>
      <c r="AJ9" s="949"/>
      <c r="AK9" s="950"/>
      <c r="AL9" s="951" t="s">
        <v>118</v>
      </c>
      <c r="AM9" s="952"/>
      <c r="AN9" s="952"/>
      <c r="AO9" s="952"/>
      <c r="AP9" s="952"/>
      <c r="AQ9" s="952"/>
      <c r="AR9" s="952"/>
      <c r="AS9" s="952"/>
      <c r="AT9" s="952"/>
      <c r="AU9" s="952"/>
      <c r="AV9" s="952"/>
      <c r="AW9" s="952"/>
      <c r="AX9" s="952"/>
      <c r="AY9" s="952"/>
      <c r="AZ9" s="953"/>
      <c r="BA9" s="954"/>
      <c r="BB9" s="954"/>
      <c r="BC9" s="954"/>
      <c r="BD9" s="954"/>
      <c r="BE9" s="955"/>
      <c r="BF9" s="731"/>
      <c r="BI9" s="730"/>
      <c r="BJ9" s="730"/>
      <c r="BK9" s="730"/>
      <c r="BL9" s="730"/>
      <c r="BM9" s="730"/>
    </row>
    <row r="10" spans="1:65" ht="21.95" customHeight="1">
      <c r="A10" s="1071"/>
      <c r="B10" s="1016"/>
      <c r="C10" s="1016"/>
      <c r="D10" s="1016"/>
      <c r="E10" s="1016"/>
      <c r="F10" s="1016"/>
      <c r="G10" s="1016"/>
      <c r="H10" s="1016"/>
      <c r="I10" s="1016"/>
      <c r="J10" s="1016"/>
      <c r="K10" s="976"/>
      <c r="L10" s="977"/>
      <c r="M10" s="977"/>
      <c r="N10" s="977"/>
      <c r="O10" s="976"/>
      <c r="P10" s="977"/>
      <c r="Q10" s="977"/>
      <c r="R10" s="977"/>
      <c r="S10" s="977"/>
      <c r="T10" s="977"/>
      <c r="U10" s="976"/>
      <c r="V10" s="977"/>
      <c r="W10" s="977"/>
      <c r="X10" s="977"/>
      <c r="Y10" s="977"/>
      <c r="Z10" s="977"/>
      <c r="AA10" s="976"/>
      <c r="AB10" s="977"/>
      <c r="AC10" s="977"/>
      <c r="AD10" s="977"/>
      <c r="AE10" s="977"/>
      <c r="AF10" s="949" t="s">
        <v>119</v>
      </c>
      <c r="AG10" s="949"/>
      <c r="AH10" s="949"/>
      <c r="AI10" s="949"/>
      <c r="AJ10" s="949"/>
      <c r="AK10" s="950"/>
      <c r="AL10" s="951" t="s">
        <v>118</v>
      </c>
      <c r="AM10" s="952"/>
      <c r="AN10" s="952"/>
      <c r="AO10" s="952"/>
      <c r="AP10" s="952"/>
      <c r="AQ10" s="952"/>
      <c r="AR10" s="952"/>
      <c r="AS10" s="952"/>
      <c r="AT10" s="952"/>
      <c r="AU10" s="952"/>
      <c r="AV10" s="952"/>
      <c r="AW10" s="952"/>
      <c r="AX10" s="952"/>
      <c r="AY10" s="952"/>
      <c r="AZ10" s="953"/>
      <c r="BA10" s="954"/>
      <c r="BB10" s="954"/>
      <c r="BC10" s="954"/>
      <c r="BD10" s="954"/>
      <c r="BE10" s="955"/>
      <c r="BF10" s="731"/>
    </row>
    <row r="11" spans="1:65" ht="21.95" customHeight="1">
      <c r="A11" s="1071"/>
      <c r="B11" s="1016"/>
      <c r="C11" s="1016"/>
      <c r="D11" s="1016"/>
      <c r="E11" s="1016"/>
      <c r="F11" s="1016"/>
      <c r="G11" s="1016"/>
      <c r="H11" s="1016"/>
      <c r="I11" s="1016"/>
      <c r="J11" s="1016"/>
      <c r="K11" s="976"/>
      <c r="L11" s="977"/>
      <c r="M11" s="977"/>
      <c r="N11" s="977"/>
      <c r="O11" s="976"/>
      <c r="P11" s="977"/>
      <c r="Q11" s="977"/>
      <c r="R11" s="977"/>
      <c r="S11" s="977"/>
      <c r="T11" s="977"/>
      <c r="U11" s="976"/>
      <c r="V11" s="977"/>
      <c r="W11" s="977"/>
      <c r="X11" s="977"/>
      <c r="Y11" s="977"/>
      <c r="Z11" s="977"/>
      <c r="AA11" s="976"/>
      <c r="AB11" s="977"/>
      <c r="AC11" s="977"/>
      <c r="AD11" s="977"/>
      <c r="AE11" s="977"/>
      <c r="AF11" s="949" t="s">
        <v>120</v>
      </c>
      <c r="AG11" s="949"/>
      <c r="AH11" s="949"/>
      <c r="AI11" s="949"/>
      <c r="AJ11" s="949"/>
      <c r="AK11" s="950"/>
      <c r="AL11" s="951" t="s">
        <v>118</v>
      </c>
      <c r="AM11" s="952"/>
      <c r="AN11" s="952"/>
      <c r="AO11" s="952"/>
      <c r="AP11" s="952"/>
      <c r="AQ11" s="952"/>
      <c r="AR11" s="952"/>
      <c r="AS11" s="952"/>
      <c r="AT11" s="952"/>
      <c r="AU11" s="952"/>
      <c r="AV11" s="952"/>
      <c r="AW11" s="952"/>
      <c r="AX11" s="952"/>
      <c r="AY11" s="952"/>
      <c r="AZ11" s="953"/>
      <c r="BA11" s="954"/>
      <c r="BB11" s="954"/>
      <c r="BC11" s="954"/>
      <c r="BD11" s="954"/>
      <c r="BE11" s="955"/>
      <c r="BF11" s="731"/>
    </row>
    <row r="12" spans="1:65" ht="21.95" customHeight="1">
      <c r="A12" s="1071"/>
      <c r="B12" s="1016"/>
      <c r="C12" s="1016"/>
      <c r="D12" s="1016"/>
      <c r="E12" s="1016"/>
      <c r="F12" s="1016"/>
      <c r="G12" s="1016"/>
      <c r="H12" s="1016"/>
      <c r="I12" s="1016"/>
      <c r="J12" s="1016"/>
      <c r="K12" s="976"/>
      <c r="L12" s="977"/>
      <c r="M12" s="977"/>
      <c r="N12" s="977"/>
      <c r="O12" s="976"/>
      <c r="P12" s="977"/>
      <c r="Q12" s="977"/>
      <c r="R12" s="977"/>
      <c r="S12" s="977"/>
      <c r="T12" s="977"/>
      <c r="U12" s="976"/>
      <c r="V12" s="977"/>
      <c r="W12" s="977"/>
      <c r="X12" s="977"/>
      <c r="Y12" s="977"/>
      <c r="Z12" s="977"/>
      <c r="AA12" s="976"/>
      <c r="AB12" s="977"/>
      <c r="AC12" s="977"/>
      <c r="AD12" s="977"/>
      <c r="AE12" s="977"/>
      <c r="AF12" s="949" t="s">
        <v>121</v>
      </c>
      <c r="AG12" s="949"/>
      <c r="AH12" s="949"/>
      <c r="AI12" s="949"/>
      <c r="AJ12" s="949"/>
      <c r="AK12" s="950"/>
      <c r="AL12" s="951" t="s">
        <v>122</v>
      </c>
      <c r="AM12" s="952"/>
      <c r="AN12" s="952"/>
      <c r="AO12" s="952"/>
      <c r="AP12" s="952"/>
      <c r="AQ12" s="952"/>
      <c r="AR12" s="952"/>
      <c r="AS12" s="952"/>
      <c r="AT12" s="952"/>
      <c r="AU12" s="952"/>
      <c r="AV12" s="952"/>
      <c r="AW12" s="952"/>
      <c r="AX12" s="952"/>
      <c r="AY12" s="952"/>
      <c r="AZ12" s="953"/>
      <c r="BA12" s="954"/>
      <c r="BB12" s="954"/>
      <c r="BC12" s="954"/>
      <c r="BD12" s="954"/>
      <c r="BE12" s="955"/>
      <c r="BF12" s="731"/>
    </row>
    <row r="13" spans="1:65" ht="21.95" customHeight="1">
      <c r="A13" s="1071"/>
      <c r="B13" s="1016"/>
      <c r="C13" s="1016"/>
      <c r="D13" s="1016"/>
      <c r="E13" s="1016"/>
      <c r="F13" s="1016"/>
      <c r="G13" s="1016"/>
      <c r="H13" s="1016"/>
      <c r="I13" s="1016"/>
      <c r="J13" s="1016"/>
      <c r="K13" s="976"/>
      <c r="L13" s="977"/>
      <c r="M13" s="977"/>
      <c r="N13" s="977"/>
      <c r="O13" s="976"/>
      <c r="P13" s="977"/>
      <c r="Q13" s="977"/>
      <c r="R13" s="977"/>
      <c r="S13" s="977"/>
      <c r="T13" s="977"/>
      <c r="U13" s="976"/>
      <c r="V13" s="977"/>
      <c r="W13" s="977"/>
      <c r="X13" s="977"/>
      <c r="Y13" s="977"/>
      <c r="Z13" s="977"/>
      <c r="AA13" s="976"/>
      <c r="AB13" s="977"/>
      <c r="AC13" s="977"/>
      <c r="AD13" s="977"/>
      <c r="AE13" s="977"/>
      <c r="AF13" s="949" t="s">
        <v>123</v>
      </c>
      <c r="AG13" s="949"/>
      <c r="AH13" s="949"/>
      <c r="AI13" s="949"/>
      <c r="AJ13" s="949"/>
      <c r="AK13" s="950"/>
      <c r="AL13" s="951" t="s">
        <v>124</v>
      </c>
      <c r="AM13" s="952"/>
      <c r="AN13" s="952"/>
      <c r="AO13" s="952"/>
      <c r="AP13" s="952"/>
      <c r="AQ13" s="952"/>
      <c r="AR13" s="952"/>
      <c r="AS13" s="952"/>
      <c r="AT13" s="952"/>
      <c r="AU13" s="952"/>
      <c r="AV13" s="952"/>
      <c r="AW13" s="952"/>
      <c r="AX13" s="952"/>
      <c r="AY13" s="952"/>
      <c r="AZ13" s="953"/>
      <c r="BA13" s="954"/>
      <c r="BB13" s="954"/>
      <c r="BC13" s="954"/>
      <c r="BD13" s="954"/>
      <c r="BE13" s="955"/>
      <c r="BF13" s="731"/>
    </row>
    <row r="14" spans="1:65" ht="21.95" customHeight="1">
      <c r="A14" s="1071"/>
      <c r="B14" s="1016"/>
      <c r="C14" s="1016"/>
      <c r="D14" s="1016"/>
      <c r="E14" s="1016"/>
      <c r="F14" s="1016"/>
      <c r="G14" s="1016"/>
      <c r="H14" s="1016"/>
      <c r="I14" s="1016"/>
      <c r="J14" s="1016"/>
      <c r="K14" s="976"/>
      <c r="L14" s="977"/>
      <c r="M14" s="977"/>
      <c r="N14" s="977"/>
      <c r="O14" s="976"/>
      <c r="P14" s="977"/>
      <c r="Q14" s="977"/>
      <c r="R14" s="977"/>
      <c r="S14" s="977"/>
      <c r="T14" s="977"/>
      <c r="U14" s="976"/>
      <c r="V14" s="977"/>
      <c r="W14" s="977"/>
      <c r="X14" s="977"/>
      <c r="Y14" s="977"/>
      <c r="Z14" s="977"/>
      <c r="AA14" s="976"/>
      <c r="AB14" s="977"/>
      <c r="AC14" s="977"/>
      <c r="AD14" s="977"/>
      <c r="AE14" s="977"/>
      <c r="AF14" s="949" t="s">
        <v>125</v>
      </c>
      <c r="AG14" s="949"/>
      <c r="AH14" s="949"/>
      <c r="AI14" s="949"/>
      <c r="AJ14" s="949"/>
      <c r="AK14" s="950"/>
      <c r="AL14" s="951" t="s">
        <v>126</v>
      </c>
      <c r="AM14" s="952"/>
      <c r="AN14" s="952"/>
      <c r="AO14" s="952"/>
      <c r="AP14" s="952"/>
      <c r="AQ14" s="952"/>
      <c r="AR14" s="952"/>
      <c r="AS14" s="952"/>
      <c r="AT14" s="952"/>
      <c r="AU14" s="952"/>
      <c r="AV14" s="952"/>
      <c r="AW14" s="952"/>
      <c r="AX14" s="952"/>
      <c r="AY14" s="952"/>
      <c r="AZ14" s="953"/>
      <c r="BA14" s="954"/>
      <c r="BB14" s="954"/>
      <c r="BC14" s="954"/>
      <c r="BD14" s="954"/>
      <c r="BE14" s="955"/>
      <c r="BF14" s="731"/>
    </row>
    <row r="15" spans="1:65" ht="44.1" customHeight="1">
      <c r="A15" s="1071"/>
      <c r="B15" s="1016"/>
      <c r="C15" s="1016"/>
      <c r="D15" s="1016"/>
      <c r="E15" s="1016"/>
      <c r="F15" s="1016"/>
      <c r="G15" s="1016"/>
      <c r="H15" s="1016"/>
      <c r="I15" s="1016"/>
      <c r="J15" s="1016"/>
      <c r="K15" s="976"/>
      <c r="L15" s="977"/>
      <c r="M15" s="977"/>
      <c r="N15" s="977"/>
      <c r="O15" s="976"/>
      <c r="P15" s="977"/>
      <c r="Q15" s="977"/>
      <c r="R15" s="977"/>
      <c r="S15" s="977"/>
      <c r="T15" s="977"/>
      <c r="U15" s="976"/>
      <c r="V15" s="977"/>
      <c r="W15" s="977"/>
      <c r="X15" s="977"/>
      <c r="Y15" s="977"/>
      <c r="Z15" s="977"/>
      <c r="AA15" s="976"/>
      <c r="AB15" s="977"/>
      <c r="AC15" s="977"/>
      <c r="AD15" s="977"/>
      <c r="AE15" s="977"/>
      <c r="AF15" s="966" t="s">
        <v>127</v>
      </c>
      <c r="AG15" s="949"/>
      <c r="AH15" s="949"/>
      <c r="AI15" s="949"/>
      <c r="AJ15" s="949"/>
      <c r="AK15" s="950"/>
      <c r="AL15" s="972" t="s">
        <v>128</v>
      </c>
      <c r="AM15" s="952"/>
      <c r="AN15" s="952"/>
      <c r="AO15" s="952"/>
      <c r="AP15" s="952"/>
      <c r="AQ15" s="952"/>
      <c r="AR15" s="952"/>
      <c r="AS15" s="952"/>
      <c r="AT15" s="952"/>
      <c r="AU15" s="952"/>
      <c r="AV15" s="952"/>
      <c r="AW15" s="952"/>
      <c r="AX15" s="952"/>
      <c r="AY15" s="952"/>
      <c r="AZ15" s="953"/>
      <c r="BA15" s="966"/>
      <c r="BB15" s="949"/>
      <c r="BC15" s="949"/>
      <c r="BD15" s="949"/>
      <c r="BE15" s="973"/>
      <c r="BF15" s="731"/>
    </row>
    <row r="16" spans="1:65" ht="21.95" customHeight="1">
      <c r="A16" s="1071"/>
      <c r="B16" s="954"/>
      <c r="C16" s="954"/>
      <c r="D16" s="954"/>
      <c r="E16" s="954"/>
      <c r="F16" s="954"/>
      <c r="G16" s="954"/>
      <c r="H16" s="954"/>
      <c r="I16" s="954"/>
      <c r="J16" s="954"/>
      <c r="K16" s="965"/>
      <c r="L16" s="965"/>
      <c r="M16" s="965"/>
      <c r="N16" s="965"/>
      <c r="O16" s="965"/>
      <c r="P16" s="965"/>
      <c r="Q16" s="965"/>
      <c r="R16" s="965"/>
      <c r="S16" s="965"/>
      <c r="T16" s="965"/>
      <c r="U16" s="965"/>
      <c r="V16" s="965"/>
      <c r="W16" s="965"/>
      <c r="X16" s="965"/>
      <c r="Y16" s="965"/>
      <c r="Z16" s="965"/>
      <c r="AA16" s="965"/>
      <c r="AB16" s="965"/>
      <c r="AC16" s="965"/>
      <c r="AD16" s="965"/>
      <c r="AE16" s="965"/>
      <c r="AF16" s="949" t="s">
        <v>129</v>
      </c>
      <c r="AG16" s="949"/>
      <c r="AH16" s="949"/>
      <c r="AI16" s="949"/>
      <c r="AJ16" s="949"/>
      <c r="AK16" s="950"/>
      <c r="AL16" s="951" t="s">
        <v>130</v>
      </c>
      <c r="AM16" s="952"/>
      <c r="AN16" s="952"/>
      <c r="AO16" s="952"/>
      <c r="AP16" s="952"/>
      <c r="AQ16" s="952"/>
      <c r="AR16" s="952"/>
      <c r="AS16" s="952"/>
      <c r="AT16" s="952"/>
      <c r="AU16" s="952"/>
      <c r="AV16" s="952"/>
      <c r="AW16" s="952"/>
      <c r="AX16" s="952"/>
      <c r="AY16" s="952"/>
      <c r="AZ16" s="953"/>
      <c r="BA16" s="954"/>
      <c r="BB16" s="970"/>
      <c r="BC16" s="970"/>
      <c r="BD16" s="970"/>
      <c r="BE16" s="971"/>
      <c r="BF16" s="732"/>
    </row>
    <row r="17" spans="1:60" ht="21.95" customHeight="1">
      <c r="A17" s="1071"/>
      <c r="B17" s="954"/>
      <c r="C17" s="954"/>
      <c r="D17" s="954"/>
      <c r="E17" s="954"/>
      <c r="F17" s="954"/>
      <c r="G17" s="954"/>
      <c r="H17" s="954"/>
      <c r="I17" s="954"/>
      <c r="J17" s="954"/>
      <c r="K17" s="965"/>
      <c r="L17" s="965"/>
      <c r="M17" s="965"/>
      <c r="N17" s="965"/>
      <c r="O17" s="965"/>
      <c r="P17" s="965"/>
      <c r="Q17" s="965"/>
      <c r="R17" s="965"/>
      <c r="S17" s="965"/>
      <c r="T17" s="965"/>
      <c r="U17" s="965"/>
      <c r="V17" s="965"/>
      <c r="W17" s="965"/>
      <c r="X17" s="965"/>
      <c r="Y17" s="965"/>
      <c r="Z17" s="965"/>
      <c r="AA17" s="965"/>
      <c r="AB17" s="965"/>
      <c r="AC17" s="965"/>
      <c r="AD17" s="965"/>
      <c r="AE17" s="965"/>
      <c r="AF17" s="966" t="s">
        <v>131</v>
      </c>
      <c r="AG17" s="949"/>
      <c r="AH17" s="949"/>
      <c r="AI17" s="949"/>
      <c r="AJ17" s="949"/>
      <c r="AK17" s="950"/>
      <c r="AL17" s="967" t="s">
        <v>130</v>
      </c>
      <c r="AM17" s="968"/>
      <c r="AN17" s="968"/>
      <c r="AO17" s="968"/>
      <c r="AP17" s="968"/>
      <c r="AQ17" s="968"/>
      <c r="AR17" s="968"/>
      <c r="AS17" s="968"/>
      <c r="AT17" s="968"/>
      <c r="AU17" s="968"/>
      <c r="AV17" s="968"/>
      <c r="AW17" s="968"/>
      <c r="AX17" s="968"/>
      <c r="AY17" s="968"/>
      <c r="AZ17" s="969"/>
      <c r="BA17" s="954"/>
      <c r="BB17" s="970"/>
      <c r="BC17" s="970"/>
      <c r="BD17" s="970"/>
      <c r="BE17" s="971"/>
      <c r="BF17" s="733"/>
    </row>
    <row r="18" spans="1:60" ht="21.95" customHeight="1">
      <c r="A18" s="1071"/>
      <c r="B18" s="954" t="s">
        <v>83</v>
      </c>
      <c r="C18" s="970"/>
      <c r="D18" s="970"/>
      <c r="E18" s="970"/>
      <c r="F18" s="970"/>
      <c r="G18" s="970"/>
      <c r="H18" s="970"/>
      <c r="I18" s="970"/>
      <c r="J18" s="970"/>
      <c r="K18" s="964"/>
      <c r="L18" s="965"/>
      <c r="M18" s="965"/>
      <c r="N18" s="965"/>
      <c r="O18" s="964"/>
      <c r="P18" s="965"/>
      <c r="Q18" s="965"/>
      <c r="R18" s="965"/>
      <c r="S18" s="965"/>
      <c r="T18" s="965"/>
      <c r="U18" s="964"/>
      <c r="V18" s="965"/>
      <c r="W18" s="965"/>
      <c r="X18" s="965"/>
      <c r="Y18" s="965"/>
      <c r="Z18" s="965"/>
      <c r="AA18" s="964"/>
      <c r="AB18" s="965"/>
      <c r="AC18" s="965"/>
      <c r="AD18" s="965"/>
      <c r="AE18" s="965"/>
      <c r="AF18" s="966" t="s">
        <v>132</v>
      </c>
      <c r="AG18" s="949"/>
      <c r="AH18" s="949"/>
      <c r="AI18" s="949"/>
      <c r="AJ18" s="949"/>
      <c r="AK18" s="950"/>
      <c r="AL18" s="967" t="s">
        <v>133</v>
      </c>
      <c r="AM18" s="968"/>
      <c r="AN18" s="968"/>
      <c r="AO18" s="968"/>
      <c r="AP18" s="968"/>
      <c r="AQ18" s="968"/>
      <c r="AR18" s="968"/>
      <c r="AS18" s="968"/>
      <c r="AT18" s="968"/>
      <c r="AU18" s="968"/>
      <c r="AV18" s="968"/>
      <c r="AW18" s="968"/>
      <c r="AX18" s="968"/>
      <c r="AY18" s="968"/>
      <c r="AZ18" s="969"/>
      <c r="BA18" s="954"/>
      <c r="BB18" s="954"/>
      <c r="BC18" s="954"/>
      <c r="BD18" s="954"/>
      <c r="BE18" s="955"/>
      <c r="BF18" s="731"/>
      <c r="BH18" s="51" t="s">
        <v>134</v>
      </c>
    </row>
    <row r="19" spans="1:60" ht="21.95" customHeight="1">
      <c r="A19" s="1071"/>
      <c r="B19" s="954"/>
      <c r="C19" s="970"/>
      <c r="D19" s="970"/>
      <c r="E19" s="970"/>
      <c r="F19" s="970"/>
      <c r="G19" s="970"/>
      <c r="H19" s="970"/>
      <c r="I19" s="970"/>
      <c r="J19" s="970"/>
      <c r="K19" s="964"/>
      <c r="L19" s="965"/>
      <c r="M19" s="965"/>
      <c r="N19" s="965"/>
      <c r="O19" s="964"/>
      <c r="P19" s="965"/>
      <c r="Q19" s="965"/>
      <c r="R19" s="965"/>
      <c r="S19" s="965"/>
      <c r="T19" s="965"/>
      <c r="U19" s="964"/>
      <c r="V19" s="965"/>
      <c r="W19" s="965"/>
      <c r="X19" s="965"/>
      <c r="Y19" s="965"/>
      <c r="Z19" s="965"/>
      <c r="AA19" s="964"/>
      <c r="AB19" s="965"/>
      <c r="AC19" s="965"/>
      <c r="AD19" s="965"/>
      <c r="AE19" s="965"/>
      <c r="AF19" s="966" t="s">
        <v>117</v>
      </c>
      <c r="AG19" s="949"/>
      <c r="AH19" s="949"/>
      <c r="AI19" s="949"/>
      <c r="AJ19" s="949"/>
      <c r="AK19" s="950"/>
      <c r="AL19" s="967" t="s">
        <v>135</v>
      </c>
      <c r="AM19" s="968"/>
      <c r="AN19" s="968"/>
      <c r="AO19" s="968"/>
      <c r="AP19" s="968"/>
      <c r="AQ19" s="968"/>
      <c r="AR19" s="968"/>
      <c r="AS19" s="968"/>
      <c r="AT19" s="968"/>
      <c r="AU19" s="968"/>
      <c r="AV19" s="968"/>
      <c r="AW19" s="968"/>
      <c r="AX19" s="968"/>
      <c r="AY19" s="968"/>
      <c r="AZ19" s="969"/>
      <c r="BA19" s="954"/>
      <c r="BB19" s="954"/>
      <c r="BC19" s="954"/>
      <c r="BD19" s="954"/>
      <c r="BE19" s="955"/>
      <c r="BF19" s="731"/>
    </row>
    <row r="20" spans="1:60" ht="21.95" customHeight="1">
      <c r="A20" s="1071"/>
      <c r="B20" s="954"/>
      <c r="C20" s="970"/>
      <c r="D20" s="970"/>
      <c r="E20" s="970"/>
      <c r="F20" s="970"/>
      <c r="G20" s="970"/>
      <c r="H20" s="970"/>
      <c r="I20" s="970"/>
      <c r="J20" s="970"/>
      <c r="K20" s="964"/>
      <c r="L20" s="965"/>
      <c r="M20" s="965"/>
      <c r="N20" s="965"/>
      <c r="O20" s="964"/>
      <c r="P20" s="965"/>
      <c r="Q20" s="965"/>
      <c r="R20" s="965"/>
      <c r="S20" s="965"/>
      <c r="T20" s="965"/>
      <c r="U20" s="964"/>
      <c r="V20" s="965"/>
      <c r="W20" s="965"/>
      <c r="X20" s="965"/>
      <c r="Y20" s="965"/>
      <c r="Z20" s="965"/>
      <c r="AA20" s="964"/>
      <c r="AB20" s="965"/>
      <c r="AC20" s="965"/>
      <c r="AD20" s="965"/>
      <c r="AE20" s="965"/>
      <c r="AF20" s="949" t="s">
        <v>119</v>
      </c>
      <c r="AG20" s="949"/>
      <c r="AH20" s="949"/>
      <c r="AI20" s="949"/>
      <c r="AJ20" s="949"/>
      <c r="AK20" s="950"/>
      <c r="AL20" s="951" t="s">
        <v>135</v>
      </c>
      <c r="AM20" s="952"/>
      <c r="AN20" s="952"/>
      <c r="AO20" s="952"/>
      <c r="AP20" s="952"/>
      <c r="AQ20" s="952"/>
      <c r="AR20" s="952"/>
      <c r="AS20" s="952"/>
      <c r="AT20" s="952"/>
      <c r="AU20" s="952"/>
      <c r="AV20" s="952"/>
      <c r="AW20" s="952"/>
      <c r="AX20" s="952"/>
      <c r="AY20" s="952"/>
      <c r="AZ20" s="953"/>
      <c r="BA20" s="954"/>
      <c r="BB20" s="954"/>
      <c r="BC20" s="954"/>
      <c r="BD20" s="954"/>
      <c r="BE20" s="955"/>
      <c r="BF20" s="731"/>
    </row>
    <row r="21" spans="1:60" ht="21.95" customHeight="1">
      <c r="A21" s="1071"/>
      <c r="B21" s="954"/>
      <c r="C21" s="970"/>
      <c r="D21" s="970"/>
      <c r="E21" s="970"/>
      <c r="F21" s="970"/>
      <c r="G21" s="970"/>
      <c r="H21" s="970"/>
      <c r="I21" s="970"/>
      <c r="J21" s="970"/>
      <c r="K21" s="964"/>
      <c r="L21" s="965"/>
      <c r="M21" s="965"/>
      <c r="N21" s="965"/>
      <c r="O21" s="964"/>
      <c r="P21" s="965"/>
      <c r="Q21" s="965"/>
      <c r="R21" s="965"/>
      <c r="S21" s="965"/>
      <c r="T21" s="965"/>
      <c r="U21" s="964"/>
      <c r="V21" s="965"/>
      <c r="W21" s="965"/>
      <c r="X21" s="965"/>
      <c r="Y21" s="965"/>
      <c r="Z21" s="965"/>
      <c r="AA21" s="964"/>
      <c r="AB21" s="965"/>
      <c r="AC21" s="965"/>
      <c r="AD21" s="965"/>
      <c r="AE21" s="965"/>
      <c r="AF21" s="949" t="s">
        <v>120</v>
      </c>
      <c r="AG21" s="949"/>
      <c r="AH21" s="949"/>
      <c r="AI21" s="949"/>
      <c r="AJ21" s="949"/>
      <c r="AK21" s="950"/>
      <c r="AL21" s="951" t="s">
        <v>135</v>
      </c>
      <c r="AM21" s="952"/>
      <c r="AN21" s="952"/>
      <c r="AO21" s="952"/>
      <c r="AP21" s="952"/>
      <c r="AQ21" s="952"/>
      <c r="AR21" s="952"/>
      <c r="AS21" s="952"/>
      <c r="AT21" s="952"/>
      <c r="AU21" s="952"/>
      <c r="AV21" s="952"/>
      <c r="AW21" s="952"/>
      <c r="AX21" s="952"/>
      <c r="AY21" s="952"/>
      <c r="AZ21" s="953"/>
      <c r="BA21" s="954"/>
      <c r="BB21" s="954"/>
      <c r="BC21" s="954"/>
      <c r="BD21" s="954"/>
      <c r="BE21" s="955"/>
      <c r="BF21" s="731"/>
    </row>
    <row r="22" spans="1:60" ht="21.95" customHeight="1">
      <c r="A22" s="1071"/>
      <c r="B22" s="954"/>
      <c r="C22" s="970"/>
      <c r="D22" s="970"/>
      <c r="E22" s="970"/>
      <c r="F22" s="970"/>
      <c r="G22" s="970"/>
      <c r="H22" s="970"/>
      <c r="I22" s="970"/>
      <c r="J22" s="970"/>
      <c r="K22" s="964"/>
      <c r="L22" s="965"/>
      <c r="M22" s="965"/>
      <c r="N22" s="965"/>
      <c r="O22" s="964"/>
      <c r="P22" s="965"/>
      <c r="Q22" s="965"/>
      <c r="R22" s="965"/>
      <c r="S22" s="965"/>
      <c r="T22" s="965"/>
      <c r="U22" s="964"/>
      <c r="V22" s="965"/>
      <c r="W22" s="965"/>
      <c r="X22" s="965"/>
      <c r="Y22" s="965"/>
      <c r="Z22" s="965"/>
      <c r="AA22" s="964"/>
      <c r="AB22" s="965"/>
      <c r="AC22" s="965"/>
      <c r="AD22" s="965"/>
      <c r="AE22" s="965"/>
      <c r="AF22" s="966" t="s">
        <v>121</v>
      </c>
      <c r="AG22" s="949"/>
      <c r="AH22" s="949"/>
      <c r="AI22" s="949"/>
      <c r="AJ22" s="949"/>
      <c r="AK22" s="950"/>
      <c r="AL22" s="951" t="s">
        <v>136</v>
      </c>
      <c r="AM22" s="952"/>
      <c r="AN22" s="952"/>
      <c r="AO22" s="952"/>
      <c r="AP22" s="952"/>
      <c r="AQ22" s="952"/>
      <c r="AR22" s="952"/>
      <c r="AS22" s="952"/>
      <c r="AT22" s="952"/>
      <c r="AU22" s="952"/>
      <c r="AV22" s="952"/>
      <c r="AW22" s="952"/>
      <c r="AX22" s="952"/>
      <c r="AY22" s="952"/>
      <c r="AZ22" s="953"/>
      <c r="BA22" s="966"/>
      <c r="BB22" s="949"/>
      <c r="BC22" s="949"/>
      <c r="BD22" s="949"/>
      <c r="BE22" s="973"/>
      <c r="BF22" s="731"/>
      <c r="BH22" s="51" t="s">
        <v>134</v>
      </c>
    </row>
    <row r="23" spans="1:60" ht="21.95" customHeight="1">
      <c r="A23" s="1071"/>
      <c r="B23" s="954"/>
      <c r="C23" s="970"/>
      <c r="D23" s="970"/>
      <c r="E23" s="970"/>
      <c r="F23" s="970"/>
      <c r="G23" s="970"/>
      <c r="H23" s="970"/>
      <c r="I23" s="970"/>
      <c r="J23" s="970"/>
      <c r="K23" s="964"/>
      <c r="L23" s="965"/>
      <c r="M23" s="965"/>
      <c r="N23" s="965"/>
      <c r="O23" s="964"/>
      <c r="P23" s="965"/>
      <c r="Q23" s="965"/>
      <c r="R23" s="965"/>
      <c r="S23" s="965"/>
      <c r="T23" s="965"/>
      <c r="U23" s="964"/>
      <c r="V23" s="965"/>
      <c r="W23" s="965"/>
      <c r="X23" s="965"/>
      <c r="Y23" s="965"/>
      <c r="Z23" s="965"/>
      <c r="AA23" s="964"/>
      <c r="AB23" s="965"/>
      <c r="AC23" s="965"/>
      <c r="AD23" s="965"/>
      <c r="AE23" s="965"/>
      <c r="AF23" s="949" t="s">
        <v>125</v>
      </c>
      <c r="AG23" s="949"/>
      <c r="AH23" s="949"/>
      <c r="AI23" s="949"/>
      <c r="AJ23" s="949"/>
      <c r="AK23" s="950"/>
      <c r="AL23" s="951" t="s">
        <v>126</v>
      </c>
      <c r="AM23" s="952"/>
      <c r="AN23" s="952"/>
      <c r="AO23" s="952"/>
      <c r="AP23" s="952"/>
      <c r="AQ23" s="952"/>
      <c r="AR23" s="952"/>
      <c r="AS23" s="952"/>
      <c r="AT23" s="952"/>
      <c r="AU23" s="952"/>
      <c r="AV23" s="952"/>
      <c r="AW23" s="952"/>
      <c r="AX23" s="952"/>
      <c r="AY23" s="952"/>
      <c r="AZ23" s="953"/>
      <c r="BA23" s="954"/>
      <c r="BB23" s="954"/>
      <c r="BC23" s="954"/>
      <c r="BD23" s="954"/>
      <c r="BE23" s="955"/>
      <c r="BF23" s="731"/>
      <c r="BH23" s="51" t="s">
        <v>134</v>
      </c>
    </row>
    <row r="24" spans="1:60" ht="44.1" customHeight="1">
      <c r="A24" s="1071"/>
      <c r="B24" s="954"/>
      <c r="C24" s="970"/>
      <c r="D24" s="970"/>
      <c r="E24" s="970"/>
      <c r="F24" s="970"/>
      <c r="G24" s="970"/>
      <c r="H24" s="970"/>
      <c r="I24" s="970"/>
      <c r="J24" s="970"/>
      <c r="K24" s="964"/>
      <c r="L24" s="965"/>
      <c r="M24" s="965"/>
      <c r="N24" s="965"/>
      <c r="O24" s="964"/>
      <c r="P24" s="965"/>
      <c r="Q24" s="965"/>
      <c r="R24" s="965"/>
      <c r="S24" s="965"/>
      <c r="T24" s="965"/>
      <c r="U24" s="964"/>
      <c r="V24" s="965"/>
      <c r="W24" s="965"/>
      <c r="X24" s="965"/>
      <c r="Y24" s="965"/>
      <c r="Z24" s="965"/>
      <c r="AA24" s="964"/>
      <c r="AB24" s="965"/>
      <c r="AC24" s="965"/>
      <c r="AD24" s="965"/>
      <c r="AE24" s="965"/>
      <c r="AF24" s="966" t="s">
        <v>127</v>
      </c>
      <c r="AG24" s="949"/>
      <c r="AH24" s="949"/>
      <c r="AI24" s="949"/>
      <c r="AJ24" s="949"/>
      <c r="AK24" s="950"/>
      <c r="AL24" s="972" t="s">
        <v>128</v>
      </c>
      <c r="AM24" s="952"/>
      <c r="AN24" s="952"/>
      <c r="AO24" s="952"/>
      <c r="AP24" s="952"/>
      <c r="AQ24" s="952"/>
      <c r="AR24" s="952"/>
      <c r="AS24" s="952"/>
      <c r="AT24" s="952"/>
      <c r="AU24" s="952"/>
      <c r="AV24" s="952"/>
      <c r="AW24" s="952"/>
      <c r="AX24" s="952"/>
      <c r="AY24" s="952"/>
      <c r="AZ24" s="953"/>
      <c r="BA24" s="966"/>
      <c r="BB24" s="949"/>
      <c r="BC24" s="949"/>
      <c r="BD24" s="949"/>
      <c r="BE24" s="973"/>
      <c r="BF24" s="731"/>
    </row>
    <row r="25" spans="1:60" ht="21.95" customHeight="1">
      <c r="A25" s="1071"/>
      <c r="B25" s="970"/>
      <c r="C25" s="970"/>
      <c r="D25" s="970"/>
      <c r="E25" s="970"/>
      <c r="F25" s="970"/>
      <c r="G25" s="970"/>
      <c r="H25" s="970"/>
      <c r="I25" s="970"/>
      <c r="J25" s="970"/>
      <c r="K25" s="965"/>
      <c r="L25" s="965"/>
      <c r="M25" s="965"/>
      <c r="N25" s="965"/>
      <c r="O25" s="965"/>
      <c r="P25" s="965"/>
      <c r="Q25" s="965"/>
      <c r="R25" s="965"/>
      <c r="S25" s="965"/>
      <c r="T25" s="965"/>
      <c r="U25" s="965"/>
      <c r="V25" s="965"/>
      <c r="W25" s="965"/>
      <c r="X25" s="965"/>
      <c r="Y25" s="965"/>
      <c r="Z25" s="965"/>
      <c r="AA25" s="965"/>
      <c r="AB25" s="965"/>
      <c r="AC25" s="965"/>
      <c r="AD25" s="965"/>
      <c r="AE25" s="965"/>
      <c r="AF25" s="949" t="s">
        <v>129</v>
      </c>
      <c r="AG25" s="949"/>
      <c r="AH25" s="949"/>
      <c r="AI25" s="949"/>
      <c r="AJ25" s="949"/>
      <c r="AK25" s="950"/>
      <c r="AL25" s="951" t="s">
        <v>130</v>
      </c>
      <c r="AM25" s="952"/>
      <c r="AN25" s="952"/>
      <c r="AO25" s="952"/>
      <c r="AP25" s="952"/>
      <c r="AQ25" s="952"/>
      <c r="AR25" s="952"/>
      <c r="AS25" s="952"/>
      <c r="AT25" s="952"/>
      <c r="AU25" s="952"/>
      <c r="AV25" s="952"/>
      <c r="AW25" s="952"/>
      <c r="AX25" s="952"/>
      <c r="AY25" s="952"/>
      <c r="AZ25" s="953"/>
      <c r="BA25" s="954"/>
      <c r="BB25" s="970"/>
      <c r="BC25" s="970"/>
      <c r="BD25" s="970"/>
      <c r="BE25" s="971"/>
      <c r="BF25" s="732"/>
    </row>
    <row r="26" spans="1:60" ht="21.95" customHeight="1">
      <c r="A26" s="1071"/>
      <c r="B26" s="970"/>
      <c r="C26" s="970"/>
      <c r="D26" s="970"/>
      <c r="E26" s="970"/>
      <c r="F26" s="970"/>
      <c r="G26" s="970"/>
      <c r="H26" s="970"/>
      <c r="I26" s="970"/>
      <c r="J26" s="970"/>
      <c r="K26" s="965"/>
      <c r="L26" s="965"/>
      <c r="M26" s="965"/>
      <c r="N26" s="965"/>
      <c r="O26" s="965"/>
      <c r="P26" s="965"/>
      <c r="Q26" s="965"/>
      <c r="R26" s="965"/>
      <c r="S26" s="965"/>
      <c r="T26" s="965"/>
      <c r="U26" s="965"/>
      <c r="V26" s="965"/>
      <c r="W26" s="965"/>
      <c r="X26" s="965"/>
      <c r="Y26" s="965"/>
      <c r="Z26" s="965"/>
      <c r="AA26" s="965"/>
      <c r="AB26" s="965"/>
      <c r="AC26" s="965"/>
      <c r="AD26" s="965"/>
      <c r="AE26" s="965"/>
      <c r="AF26" s="949" t="s">
        <v>131</v>
      </c>
      <c r="AG26" s="949"/>
      <c r="AH26" s="949"/>
      <c r="AI26" s="949"/>
      <c r="AJ26" s="949"/>
      <c r="AK26" s="950"/>
      <c r="AL26" s="951" t="s">
        <v>130</v>
      </c>
      <c r="AM26" s="952"/>
      <c r="AN26" s="952"/>
      <c r="AO26" s="952"/>
      <c r="AP26" s="952"/>
      <c r="AQ26" s="952"/>
      <c r="AR26" s="952"/>
      <c r="AS26" s="952"/>
      <c r="AT26" s="952"/>
      <c r="AU26" s="952"/>
      <c r="AV26" s="952"/>
      <c r="AW26" s="952"/>
      <c r="AX26" s="952"/>
      <c r="AY26" s="952"/>
      <c r="AZ26" s="953"/>
      <c r="BA26" s="954"/>
      <c r="BB26" s="970"/>
      <c r="BC26" s="970"/>
      <c r="BD26" s="970"/>
      <c r="BE26" s="971"/>
      <c r="BF26" s="733"/>
    </row>
    <row r="27" spans="1:60" ht="21.95" customHeight="1">
      <c r="A27" s="1071"/>
      <c r="B27" s="954" t="s">
        <v>84</v>
      </c>
      <c r="C27" s="954"/>
      <c r="D27" s="954"/>
      <c r="E27" s="954"/>
      <c r="F27" s="954"/>
      <c r="G27" s="954"/>
      <c r="H27" s="954"/>
      <c r="I27" s="954"/>
      <c r="J27" s="954"/>
      <c r="K27" s="964"/>
      <c r="L27" s="965"/>
      <c r="M27" s="965"/>
      <c r="N27" s="965"/>
      <c r="O27" s="964"/>
      <c r="P27" s="965"/>
      <c r="Q27" s="965"/>
      <c r="R27" s="965"/>
      <c r="S27" s="965"/>
      <c r="T27" s="965"/>
      <c r="U27" s="964"/>
      <c r="V27" s="965"/>
      <c r="W27" s="965"/>
      <c r="X27" s="965"/>
      <c r="Y27" s="965"/>
      <c r="Z27" s="965"/>
      <c r="AA27" s="964"/>
      <c r="AB27" s="965"/>
      <c r="AC27" s="965"/>
      <c r="AD27" s="965"/>
      <c r="AE27" s="965"/>
      <c r="AF27" s="966" t="s">
        <v>132</v>
      </c>
      <c r="AG27" s="949"/>
      <c r="AH27" s="949"/>
      <c r="AI27" s="949"/>
      <c r="AJ27" s="949"/>
      <c r="AK27" s="950"/>
      <c r="AL27" s="967" t="s">
        <v>116</v>
      </c>
      <c r="AM27" s="968"/>
      <c r="AN27" s="968"/>
      <c r="AO27" s="968"/>
      <c r="AP27" s="968"/>
      <c r="AQ27" s="968"/>
      <c r="AR27" s="968"/>
      <c r="AS27" s="968"/>
      <c r="AT27" s="968"/>
      <c r="AU27" s="968"/>
      <c r="AV27" s="968"/>
      <c r="AW27" s="968"/>
      <c r="AX27" s="968"/>
      <c r="AY27" s="968"/>
      <c r="AZ27" s="969"/>
      <c r="BA27" s="954"/>
      <c r="BB27" s="954"/>
      <c r="BC27" s="954"/>
      <c r="BD27" s="954"/>
      <c r="BE27" s="955"/>
      <c r="BF27" s="731"/>
      <c r="BH27" s="51" t="s">
        <v>134</v>
      </c>
    </row>
    <row r="28" spans="1:60" ht="21.95" customHeight="1">
      <c r="A28" s="1071"/>
      <c r="B28" s="954"/>
      <c r="C28" s="954"/>
      <c r="D28" s="954"/>
      <c r="E28" s="954"/>
      <c r="F28" s="954"/>
      <c r="G28" s="954"/>
      <c r="H28" s="954"/>
      <c r="I28" s="954"/>
      <c r="J28" s="954"/>
      <c r="K28" s="964"/>
      <c r="L28" s="965"/>
      <c r="M28" s="965"/>
      <c r="N28" s="965"/>
      <c r="O28" s="964"/>
      <c r="P28" s="965"/>
      <c r="Q28" s="965"/>
      <c r="R28" s="965"/>
      <c r="S28" s="965"/>
      <c r="T28" s="965"/>
      <c r="U28" s="964"/>
      <c r="V28" s="965"/>
      <c r="W28" s="965"/>
      <c r="X28" s="965"/>
      <c r="Y28" s="965"/>
      <c r="Z28" s="965"/>
      <c r="AA28" s="964"/>
      <c r="AB28" s="965"/>
      <c r="AC28" s="965"/>
      <c r="AD28" s="965"/>
      <c r="AE28" s="965"/>
      <c r="AF28" s="966" t="s">
        <v>117</v>
      </c>
      <c r="AG28" s="949"/>
      <c r="AH28" s="949"/>
      <c r="AI28" s="949"/>
      <c r="AJ28" s="949"/>
      <c r="AK28" s="950"/>
      <c r="AL28" s="967" t="s">
        <v>118</v>
      </c>
      <c r="AM28" s="968"/>
      <c r="AN28" s="968"/>
      <c r="AO28" s="968"/>
      <c r="AP28" s="968"/>
      <c r="AQ28" s="968"/>
      <c r="AR28" s="968"/>
      <c r="AS28" s="968"/>
      <c r="AT28" s="968"/>
      <c r="AU28" s="968"/>
      <c r="AV28" s="968"/>
      <c r="AW28" s="968"/>
      <c r="AX28" s="968"/>
      <c r="AY28" s="968"/>
      <c r="AZ28" s="969"/>
      <c r="BA28" s="954"/>
      <c r="BB28" s="954"/>
      <c r="BC28" s="954"/>
      <c r="BD28" s="954"/>
      <c r="BE28" s="955"/>
      <c r="BF28" s="731"/>
    </row>
    <row r="29" spans="1:60" ht="21.95" customHeight="1">
      <c r="A29" s="1071"/>
      <c r="B29" s="954"/>
      <c r="C29" s="954"/>
      <c r="D29" s="954"/>
      <c r="E29" s="954"/>
      <c r="F29" s="954"/>
      <c r="G29" s="954"/>
      <c r="H29" s="954"/>
      <c r="I29" s="954"/>
      <c r="J29" s="954"/>
      <c r="K29" s="964"/>
      <c r="L29" s="965"/>
      <c r="M29" s="965"/>
      <c r="N29" s="965"/>
      <c r="O29" s="964"/>
      <c r="P29" s="965"/>
      <c r="Q29" s="965"/>
      <c r="R29" s="965"/>
      <c r="S29" s="965"/>
      <c r="T29" s="965"/>
      <c r="U29" s="964"/>
      <c r="V29" s="965"/>
      <c r="W29" s="965"/>
      <c r="X29" s="965"/>
      <c r="Y29" s="965"/>
      <c r="Z29" s="965"/>
      <c r="AA29" s="964"/>
      <c r="AB29" s="965"/>
      <c r="AC29" s="965"/>
      <c r="AD29" s="965"/>
      <c r="AE29" s="965"/>
      <c r="AF29" s="949" t="s">
        <v>119</v>
      </c>
      <c r="AG29" s="949"/>
      <c r="AH29" s="949"/>
      <c r="AI29" s="949"/>
      <c r="AJ29" s="949"/>
      <c r="AK29" s="950"/>
      <c r="AL29" s="951" t="s">
        <v>118</v>
      </c>
      <c r="AM29" s="952"/>
      <c r="AN29" s="952"/>
      <c r="AO29" s="952"/>
      <c r="AP29" s="952"/>
      <c r="AQ29" s="952"/>
      <c r="AR29" s="952"/>
      <c r="AS29" s="952"/>
      <c r="AT29" s="952"/>
      <c r="AU29" s="952"/>
      <c r="AV29" s="952"/>
      <c r="AW29" s="952"/>
      <c r="AX29" s="952"/>
      <c r="AY29" s="952"/>
      <c r="AZ29" s="953"/>
      <c r="BA29" s="954"/>
      <c r="BB29" s="954"/>
      <c r="BC29" s="954"/>
      <c r="BD29" s="954"/>
      <c r="BE29" s="955"/>
      <c r="BF29" s="731"/>
    </row>
    <row r="30" spans="1:60" ht="21.95" customHeight="1">
      <c r="A30" s="1071"/>
      <c r="B30" s="954"/>
      <c r="C30" s="954"/>
      <c r="D30" s="954"/>
      <c r="E30" s="954"/>
      <c r="F30" s="954"/>
      <c r="G30" s="954"/>
      <c r="H30" s="954"/>
      <c r="I30" s="954"/>
      <c r="J30" s="954"/>
      <c r="K30" s="964"/>
      <c r="L30" s="965"/>
      <c r="M30" s="965"/>
      <c r="N30" s="965"/>
      <c r="O30" s="964"/>
      <c r="P30" s="965"/>
      <c r="Q30" s="965"/>
      <c r="R30" s="965"/>
      <c r="S30" s="965"/>
      <c r="T30" s="965"/>
      <c r="U30" s="964"/>
      <c r="V30" s="965"/>
      <c r="W30" s="965"/>
      <c r="X30" s="965"/>
      <c r="Y30" s="965"/>
      <c r="Z30" s="965"/>
      <c r="AA30" s="964"/>
      <c r="AB30" s="965"/>
      <c r="AC30" s="965"/>
      <c r="AD30" s="965"/>
      <c r="AE30" s="965"/>
      <c r="AF30" s="949" t="s">
        <v>120</v>
      </c>
      <c r="AG30" s="949"/>
      <c r="AH30" s="949"/>
      <c r="AI30" s="949"/>
      <c r="AJ30" s="949"/>
      <c r="AK30" s="950"/>
      <c r="AL30" s="951" t="s">
        <v>118</v>
      </c>
      <c r="AM30" s="952"/>
      <c r="AN30" s="952"/>
      <c r="AO30" s="952"/>
      <c r="AP30" s="952"/>
      <c r="AQ30" s="952"/>
      <c r="AR30" s="952"/>
      <c r="AS30" s="952"/>
      <c r="AT30" s="952"/>
      <c r="AU30" s="952"/>
      <c r="AV30" s="952"/>
      <c r="AW30" s="952"/>
      <c r="AX30" s="952"/>
      <c r="AY30" s="952"/>
      <c r="AZ30" s="953"/>
      <c r="BA30" s="954"/>
      <c r="BB30" s="954"/>
      <c r="BC30" s="954"/>
      <c r="BD30" s="954"/>
      <c r="BE30" s="955"/>
      <c r="BF30" s="731"/>
    </row>
    <row r="31" spans="1:60" ht="21.95" customHeight="1">
      <c r="A31" s="1071"/>
      <c r="B31" s="954"/>
      <c r="C31" s="954"/>
      <c r="D31" s="954"/>
      <c r="E31" s="954"/>
      <c r="F31" s="954"/>
      <c r="G31" s="954"/>
      <c r="H31" s="954"/>
      <c r="I31" s="954"/>
      <c r="J31" s="954"/>
      <c r="K31" s="964"/>
      <c r="L31" s="965"/>
      <c r="M31" s="965"/>
      <c r="N31" s="965"/>
      <c r="O31" s="964"/>
      <c r="P31" s="965"/>
      <c r="Q31" s="965"/>
      <c r="R31" s="965"/>
      <c r="S31" s="965"/>
      <c r="T31" s="965"/>
      <c r="U31" s="964"/>
      <c r="V31" s="965"/>
      <c r="W31" s="965"/>
      <c r="X31" s="965"/>
      <c r="Y31" s="965"/>
      <c r="Z31" s="965"/>
      <c r="AA31" s="964"/>
      <c r="AB31" s="965"/>
      <c r="AC31" s="965"/>
      <c r="AD31" s="965"/>
      <c r="AE31" s="965"/>
      <c r="AF31" s="978" t="s">
        <v>121</v>
      </c>
      <c r="AG31" s="979"/>
      <c r="AH31" s="979"/>
      <c r="AI31" s="979"/>
      <c r="AJ31" s="979"/>
      <c r="AK31" s="980"/>
      <c r="AL31" s="951" t="s">
        <v>122</v>
      </c>
      <c r="AM31" s="952"/>
      <c r="AN31" s="952"/>
      <c r="AO31" s="952"/>
      <c r="AP31" s="952"/>
      <c r="AQ31" s="952"/>
      <c r="AR31" s="952"/>
      <c r="AS31" s="952"/>
      <c r="AT31" s="952"/>
      <c r="AU31" s="952"/>
      <c r="AV31" s="952"/>
      <c r="AW31" s="952"/>
      <c r="AX31" s="952"/>
      <c r="AY31" s="952"/>
      <c r="AZ31" s="953"/>
      <c r="BA31" s="954"/>
      <c r="BB31" s="954"/>
      <c r="BC31" s="954"/>
      <c r="BD31" s="954"/>
      <c r="BE31" s="955"/>
      <c r="BF31" s="731"/>
    </row>
    <row r="32" spans="1:60" ht="21.95" customHeight="1">
      <c r="A32" s="1071"/>
      <c r="B32" s="954"/>
      <c r="C32" s="954"/>
      <c r="D32" s="954"/>
      <c r="E32" s="954"/>
      <c r="F32" s="954"/>
      <c r="G32" s="954"/>
      <c r="H32" s="954"/>
      <c r="I32" s="954"/>
      <c r="J32" s="954"/>
      <c r="K32" s="964"/>
      <c r="L32" s="965"/>
      <c r="M32" s="965"/>
      <c r="N32" s="965"/>
      <c r="O32" s="964"/>
      <c r="P32" s="965"/>
      <c r="Q32" s="965"/>
      <c r="R32" s="965"/>
      <c r="S32" s="965"/>
      <c r="T32" s="965"/>
      <c r="U32" s="964"/>
      <c r="V32" s="965"/>
      <c r="W32" s="965"/>
      <c r="X32" s="965"/>
      <c r="Y32" s="965"/>
      <c r="Z32" s="965"/>
      <c r="AA32" s="964"/>
      <c r="AB32" s="965"/>
      <c r="AC32" s="965"/>
      <c r="AD32" s="965"/>
      <c r="AE32" s="965"/>
      <c r="AF32" s="949" t="s">
        <v>125</v>
      </c>
      <c r="AG32" s="949"/>
      <c r="AH32" s="949"/>
      <c r="AI32" s="949"/>
      <c r="AJ32" s="949"/>
      <c r="AK32" s="950"/>
      <c r="AL32" s="951" t="s">
        <v>126</v>
      </c>
      <c r="AM32" s="952"/>
      <c r="AN32" s="952"/>
      <c r="AO32" s="952"/>
      <c r="AP32" s="952"/>
      <c r="AQ32" s="952"/>
      <c r="AR32" s="952"/>
      <c r="AS32" s="952"/>
      <c r="AT32" s="952"/>
      <c r="AU32" s="952"/>
      <c r="AV32" s="952"/>
      <c r="AW32" s="952"/>
      <c r="AX32" s="952"/>
      <c r="AY32" s="952"/>
      <c r="AZ32" s="953"/>
      <c r="BA32" s="954"/>
      <c r="BB32" s="954"/>
      <c r="BC32" s="954"/>
      <c r="BD32" s="954"/>
      <c r="BE32" s="955"/>
      <c r="BF32" s="731"/>
    </row>
    <row r="33" spans="1:58" ht="44.1" customHeight="1">
      <c r="A33" s="1071"/>
      <c r="B33" s="954"/>
      <c r="C33" s="954"/>
      <c r="D33" s="954"/>
      <c r="E33" s="954"/>
      <c r="F33" s="954"/>
      <c r="G33" s="954"/>
      <c r="H33" s="954"/>
      <c r="I33" s="954"/>
      <c r="J33" s="954"/>
      <c r="K33" s="964"/>
      <c r="L33" s="965"/>
      <c r="M33" s="965"/>
      <c r="N33" s="965"/>
      <c r="O33" s="964"/>
      <c r="P33" s="965"/>
      <c r="Q33" s="965"/>
      <c r="R33" s="965"/>
      <c r="S33" s="965"/>
      <c r="T33" s="965"/>
      <c r="U33" s="964"/>
      <c r="V33" s="965"/>
      <c r="W33" s="965"/>
      <c r="X33" s="965"/>
      <c r="Y33" s="965"/>
      <c r="Z33" s="965"/>
      <c r="AA33" s="964"/>
      <c r="AB33" s="965"/>
      <c r="AC33" s="965"/>
      <c r="AD33" s="965"/>
      <c r="AE33" s="965"/>
      <c r="AF33" s="966" t="s">
        <v>127</v>
      </c>
      <c r="AG33" s="949"/>
      <c r="AH33" s="949"/>
      <c r="AI33" s="949"/>
      <c r="AJ33" s="949"/>
      <c r="AK33" s="950"/>
      <c r="AL33" s="972" t="s">
        <v>128</v>
      </c>
      <c r="AM33" s="952"/>
      <c r="AN33" s="952"/>
      <c r="AO33" s="952"/>
      <c r="AP33" s="952"/>
      <c r="AQ33" s="952"/>
      <c r="AR33" s="952"/>
      <c r="AS33" s="952"/>
      <c r="AT33" s="952"/>
      <c r="AU33" s="952"/>
      <c r="AV33" s="952"/>
      <c r="AW33" s="952"/>
      <c r="AX33" s="952"/>
      <c r="AY33" s="952"/>
      <c r="AZ33" s="953"/>
      <c r="BA33" s="966"/>
      <c r="BB33" s="949"/>
      <c r="BC33" s="949"/>
      <c r="BD33" s="949"/>
      <c r="BE33" s="973"/>
      <c r="BF33" s="731"/>
    </row>
    <row r="34" spans="1:58" ht="21.95" customHeight="1">
      <c r="A34" s="1071"/>
      <c r="B34" s="954"/>
      <c r="C34" s="954"/>
      <c r="D34" s="954"/>
      <c r="E34" s="954"/>
      <c r="F34" s="954"/>
      <c r="G34" s="954"/>
      <c r="H34" s="954"/>
      <c r="I34" s="954"/>
      <c r="J34" s="954"/>
      <c r="K34" s="965"/>
      <c r="L34" s="965"/>
      <c r="M34" s="965"/>
      <c r="N34" s="965"/>
      <c r="O34" s="965"/>
      <c r="P34" s="965"/>
      <c r="Q34" s="965"/>
      <c r="R34" s="965"/>
      <c r="S34" s="965"/>
      <c r="T34" s="965"/>
      <c r="U34" s="965"/>
      <c r="V34" s="965"/>
      <c r="W34" s="965"/>
      <c r="X34" s="965"/>
      <c r="Y34" s="965"/>
      <c r="Z34" s="965"/>
      <c r="AA34" s="965"/>
      <c r="AB34" s="965"/>
      <c r="AC34" s="965"/>
      <c r="AD34" s="965"/>
      <c r="AE34" s="965"/>
      <c r="AF34" s="949" t="s">
        <v>131</v>
      </c>
      <c r="AG34" s="949"/>
      <c r="AH34" s="949"/>
      <c r="AI34" s="949"/>
      <c r="AJ34" s="949"/>
      <c r="AK34" s="950"/>
      <c r="AL34" s="951" t="s">
        <v>130</v>
      </c>
      <c r="AM34" s="952"/>
      <c r="AN34" s="952"/>
      <c r="AO34" s="952"/>
      <c r="AP34" s="952"/>
      <c r="AQ34" s="952"/>
      <c r="AR34" s="952"/>
      <c r="AS34" s="952"/>
      <c r="AT34" s="952"/>
      <c r="AU34" s="952"/>
      <c r="AV34" s="952"/>
      <c r="AW34" s="952"/>
      <c r="AX34" s="952"/>
      <c r="AY34" s="952"/>
      <c r="AZ34" s="953"/>
      <c r="BA34" s="954"/>
      <c r="BB34" s="970"/>
      <c r="BC34" s="970"/>
      <c r="BD34" s="970"/>
      <c r="BE34" s="971"/>
      <c r="BF34" s="733"/>
    </row>
    <row r="35" spans="1:58" ht="21.95" customHeight="1">
      <c r="A35" s="1071"/>
      <c r="B35" s="1014" t="s">
        <v>85</v>
      </c>
      <c r="C35" s="1014"/>
      <c r="D35" s="1014"/>
      <c r="E35" s="1014"/>
      <c r="F35" s="1014"/>
      <c r="G35" s="1014"/>
      <c r="H35" s="1014"/>
      <c r="I35" s="1014"/>
      <c r="J35" s="1014"/>
      <c r="K35" s="1017"/>
      <c r="L35" s="1018"/>
      <c r="M35" s="1018"/>
      <c r="N35" s="1018"/>
      <c r="O35" s="1017"/>
      <c r="P35" s="1018"/>
      <c r="Q35" s="1018"/>
      <c r="R35" s="1018"/>
      <c r="S35" s="1018"/>
      <c r="T35" s="1018"/>
      <c r="U35" s="1017"/>
      <c r="V35" s="1018"/>
      <c r="W35" s="1018"/>
      <c r="X35" s="1018"/>
      <c r="Y35" s="1018"/>
      <c r="Z35" s="1018"/>
      <c r="AA35" s="1017"/>
      <c r="AB35" s="1018"/>
      <c r="AC35" s="1018"/>
      <c r="AD35" s="1018"/>
      <c r="AE35" s="1018"/>
      <c r="AF35" s="966" t="s">
        <v>132</v>
      </c>
      <c r="AG35" s="949"/>
      <c r="AH35" s="949"/>
      <c r="AI35" s="949"/>
      <c r="AJ35" s="949"/>
      <c r="AK35" s="950"/>
      <c r="AL35" s="967" t="s">
        <v>116</v>
      </c>
      <c r="AM35" s="968"/>
      <c r="AN35" s="968"/>
      <c r="AO35" s="968"/>
      <c r="AP35" s="968"/>
      <c r="AQ35" s="968"/>
      <c r="AR35" s="968"/>
      <c r="AS35" s="968"/>
      <c r="AT35" s="968"/>
      <c r="AU35" s="968"/>
      <c r="AV35" s="968"/>
      <c r="AW35" s="968"/>
      <c r="AX35" s="968"/>
      <c r="AY35" s="968"/>
      <c r="AZ35" s="969"/>
      <c r="BA35" s="954"/>
      <c r="BB35" s="954"/>
      <c r="BC35" s="954"/>
      <c r="BD35" s="954"/>
      <c r="BE35" s="955"/>
      <c r="BF35" s="731"/>
    </row>
    <row r="36" spans="1:58" ht="21.95" customHeight="1">
      <c r="A36" s="1071"/>
      <c r="B36" s="1015"/>
      <c r="C36" s="1015"/>
      <c r="D36" s="1015"/>
      <c r="E36" s="1015"/>
      <c r="F36" s="1015"/>
      <c r="G36" s="1015"/>
      <c r="H36" s="1015"/>
      <c r="I36" s="1015"/>
      <c r="J36" s="1015"/>
      <c r="K36" s="1019"/>
      <c r="L36" s="1020"/>
      <c r="M36" s="1020"/>
      <c r="N36" s="1020"/>
      <c r="O36" s="1019"/>
      <c r="P36" s="1020"/>
      <c r="Q36" s="1020"/>
      <c r="R36" s="1020"/>
      <c r="S36" s="1020"/>
      <c r="T36" s="1020"/>
      <c r="U36" s="1019"/>
      <c r="V36" s="1020"/>
      <c r="W36" s="1020"/>
      <c r="X36" s="1020"/>
      <c r="Y36" s="1020"/>
      <c r="Z36" s="1020"/>
      <c r="AA36" s="1019"/>
      <c r="AB36" s="1020"/>
      <c r="AC36" s="1020"/>
      <c r="AD36" s="1020"/>
      <c r="AE36" s="1020"/>
      <c r="AF36" s="966" t="s">
        <v>117</v>
      </c>
      <c r="AG36" s="949"/>
      <c r="AH36" s="949"/>
      <c r="AI36" s="949"/>
      <c r="AJ36" s="949"/>
      <c r="AK36" s="950"/>
      <c r="AL36" s="967" t="s">
        <v>118</v>
      </c>
      <c r="AM36" s="968"/>
      <c r="AN36" s="968"/>
      <c r="AO36" s="968"/>
      <c r="AP36" s="968"/>
      <c r="AQ36" s="968"/>
      <c r="AR36" s="968"/>
      <c r="AS36" s="968"/>
      <c r="AT36" s="968"/>
      <c r="AU36" s="968"/>
      <c r="AV36" s="968"/>
      <c r="AW36" s="968"/>
      <c r="AX36" s="968"/>
      <c r="AY36" s="968"/>
      <c r="AZ36" s="969"/>
      <c r="BA36" s="954"/>
      <c r="BB36" s="954"/>
      <c r="BC36" s="954"/>
      <c r="BD36" s="954"/>
      <c r="BE36" s="955"/>
      <c r="BF36" s="731"/>
    </row>
    <row r="37" spans="1:58" ht="21.95" customHeight="1">
      <c r="A37" s="1071"/>
      <c r="B37" s="1015"/>
      <c r="C37" s="1015"/>
      <c r="D37" s="1015"/>
      <c r="E37" s="1015"/>
      <c r="F37" s="1015"/>
      <c r="G37" s="1015"/>
      <c r="H37" s="1015"/>
      <c r="I37" s="1015"/>
      <c r="J37" s="1015"/>
      <c r="K37" s="1019"/>
      <c r="L37" s="1020"/>
      <c r="M37" s="1020"/>
      <c r="N37" s="1020"/>
      <c r="O37" s="1019"/>
      <c r="P37" s="1020"/>
      <c r="Q37" s="1020"/>
      <c r="R37" s="1020"/>
      <c r="S37" s="1020"/>
      <c r="T37" s="1020"/>
      <c r="U37" s="1019"/>
      <c r="V37" s="1020"/>
      <c r="W37" s="1020"/>
      <c r="X37" s="1020"/>
      <c r="Y37" s="1020"/>
      <c r="Z37" s="1020"/>
      <c r="AA37" s="1019"/>
      <c r="AB37" s="1020"/>
      <c r="AC37" s="1020"/>
      <c r="AD37" s="1020"/>
      <c r="AE37" s="1020"/>
      <c r="AF37" s="949" t="s">
        <v>119</v>
      </c>
      <c r="AG37" s="949"/>
      <c r="AH37" s="949"/>
      <c r="AI37" s="949"/>
      <c r="AJ37" s="949"/>
      <c r="AK37" s="950"/>
      <c r="AL37" s="951" t="s">
        <v>118</v>
      </c>
      <c r="AM37" s="952"/>
      <c r="AN37" s="952"/>
      <c r="AO37" s="952"/>
      <c r="AP37" s="952"/>
      <c r="AQ37" s="952"/>
      <c r="AR37" s="952"/>
      <c r="AS37" s="952"/>
      <c r="AT37" s="952"/>
      <c r="AU37" s="952"/>
      <c r="AV37" s="952"/>
      <c r="AW37" s="952"/>
      <c r="AX37" s="952"/>
      <c r="AY37" s="952"/>
      <c r="AZ37" s="953"/>
      <c r="BA37" s="954"/>
      <c r="BB37" s="954"/>
      <c r="BC37" s="954"/>
      <c r="BD37" s="954"/>
      <c r="BE37" s="955"/>
      <c r="BF37" s="731"/>
    </row>
    <row r="38" spans="1:58" ht="21.95" customHeight="1">
      <c r="A38" s="1071"/>
      <c r="B38" s="1015"/>
      <c r="C38" s="1015"/>
      <c r="D38" s="1015"/>
      <c r="E38" s="1015"/>
      <c r="F38" s="1015"/>
      <c r="G38" s="1015"/>
      <c r="H38" s="1015"/>
      <c r="I38" s="1015"/>
      <c r="J38" s="1015"/>
      <c r="K38" s="1019"/>
      <c r="L38" s="1020"/>
      <c r="M38" s="1020"/>
      <c r="N38" s="1020"/>
      <c r="O38" s="1019"/>
      <c r="P38" s="1020"/>
      <c r="Q38" s="1020"/>
      <c r="R38" s="1020"/>
      <c r="S38" s="1020"/>
      <c r="T38" s="1020"/>
      <c r="U38" s="1019"/>
      <c r="V38" s="1020"/>
      <c r="W38" s="1020"/>
      <c r="X38" s="1020"/>
      <c r="Y38" s="1020"/>
      <c r="Z38" s="1020"/>
      <c r="AA38" s="1019"/>
      <c r="AB38" s="1020"/>
      <c r="AC38" s="1020"/>
      <c r="AD38" s="1020"/>
      <c r="AE38" s="1020"/>
      <c r="AF38" s="949" t="s">
        <v>120</v>
      </c>
      <c r="AG38" s="949"/>
      <c r="AH38" s="949"/>
      <c r="AI38" s="949"/>
      <c r="AJ38" s="949"/>
      <c r="AK38" s="950"/>
      <c r="AL38" s="951" t="s">
        <v>118</v>
      </c>
      <c r="AM38" s="952"/>
      <c r="AN38" s="952"/>
      <c r="AO38" s="952"/>
      <c r="AP38" s="952"/>
      <c r="AQ38" s="952"/>
      <c r="AR38" s="952"/>
      <c r="AS38" s="952"/>
      <c r="AT38" s="952"/>
      <c r="AU38" s="952"/>
      <c r="AV38" s="952"/>
      <c r="AW38" s="952"/>
      <c r="AX38" s="952"/>
      <c r="AY38" s="952"/>
      <c r="AZ38" s="953"/>
      <c r="BA38" s="954"/>
      <c r="BB38" s="954"/>
      <c r="BC38" s="954"/>
      <c r="BD38" s="954"/>
      <c r="BE38" s="955"/>
      <c r="BF38" s="731"/>
    </row>
    <row r="39" spans="1:58" ht="21.95" customHeight="1">
      <c r="A39" s="1071"/>
      <c r="B39" s="1015"/>
      <c r="C39" s="1015"/>
      <c r="D39" s="1015"/>
      <c r="E39" s="1015"/>
      <c r="F39" s="1015"/>
      <c r="G39" s="1015"/>
      <c r="H39" s="1015"/>
      <c r="I39" s="1015"/>
      <c r="J39" s="1015"/>
      <c r="K39" s="1019"/>
      <c r="L39" s="1020"/>
      <c r="M39" s="1020"/>
      <c r="N39" s="1020"/>
      <c r="O39" s="1019"/>
      <c r="P39" s="1020"/>
      <c r="Q39" s="1020"/>
      <c r="R39" s="1020"/>
      <c r="S39" s="1020"/>
      <c r="T39" s="1020"/>
      <c r="U39" s="1019"/>
      <c r="V39" s="1020"/>
      <c r="W39" s="1020"/>
      <c r="X39" s="1020"/>
      <c r="Y39" s="1020"/>
      <c r="Z39" s="1020"/>
      <c r="AA39" s="1019"/>
      <c r="AB39" s="1020"/>
      <c r="AC39" s="1020"/>
      <c r="AD39" s="1020"/>
      <c r="AE39" s="1020"/>
      <c r="AF39" s="949" t="s">
        <v>121</v>
      </c>
      <c r="AG39" s="949"/>
      <c r="AH39" s="949"/>
      <c r="AI39" s="949"/>
      <c r="AJ39" s="949"/>
      <c r="AK39" s="950"/>
      <c r="AL39" s="951" t="s">
        <v>122</v>
      </c>
      <c r="AM39" s="952"/>
      <c r="AN39" s="952"/>
      <c r="AO39" s="952"/>
      <c r="AP39" s="952"/>
      <c r="AQ39" s="952"/>
      <c r="AR39" s="952"/>
      <c r="AS39" s="952"/>
      <c r="AT39" s="952"/>
      <c r="AU39" s="952"/>
      <c r="AV39" s="952"/>
      <c r="AW39" s="952"/>
      <c r="AX39" s="952"/>
      <c r="AY39" s="952"/>
      <c r="AZ39" s="953"/>
      <c r="BA39" s="954"/>
      <c r="BB39" s="954"/>
      <c r="BC39" s="954"/>
      <c r="BD39" s="954"/>
      <c r="BE39" s="955"/>
      <c r="BF39" s="731"/>
    </row>
    <row r="40" spans="1:58" ht="21.95" customHeight="1">
      <c r="A40" s="1071"/>
      <c r="B40" s="1015"/>
      <c r="C40" s="1015"/>
      <c r="D40" s="1015"/>
      <c r="E40" s="1015"/>
      <c r="F40" s="1015"/>
      <c r="G40" s="1015"/>
      <c r="H40" s="1015"/>
      <c r="I40" s="1015"/>
      <c r="J40" s="1015"/>
      <c r="K40" s="1019"/>
      <c r="L40" s="1020"/>
      <c r="M40" s="1020"/>
      <c r="N40" s="1020"/>
      <c r="O40" s="1019"/>
      <c r="P40" s="1020"/>
      <c r="Q40" s="1020"/>
      <c r="R40" s="1020"/>
      <c r="S40" s="1020"/>
      <c r="T40" s="1020"/>
      <c r="U40" s="1019"/>
      <c r="V40" s="1020"/>
      <c r="W40" s="1020"/>
      <c r="X40" s="1020"/>
      <c r="Y40" s="1020"/>
      <c r="Z40" s="1020"/>
      <c r="AA40" s="1019"/>
      <c r="AB40" s="1020"/>
      <c r="AC40" s="1020"/>
      <c r="AD40" s="1020"/>
      <c r="AE40" s="1020"/>
      <c r="AF40" s="949" t="s">
        <v>123</v>
      </c>
      <c r="AG40" s="949"/>
      <c r="AH40" s="949"/>
      <c r="AI40" s="949"/>
      <c r="AJ40" s="949"/>
      <c r="AK40" s="950"/>
      <c r="AL40" s="951" t="s">
        <v>124</v>
      </c>
      <c r="AM40" s="952"/>
      <c r="AN40" s="952"/>
      <c r="AO40" s="952"/>
      <c r="AP40" s="952"/>
      <c r="AQ40" s="952"/>
      <c r="AR40" s="952"/>
      <c r="AS40" s="952"/>
      <c r="AT40" s="952"/>
      <c r="AU40" s="952"/>
      <c r="AV40" s="952"/>
      <c r="AW40" s="952"/>
      <c r="AX40" s="952"/>
      <c r="AY40" s="952"/>
      <c r="AZ40" s="953"/>
      <c r="BA40" s="954"/>
      <c r="BB40" s="954"/>
      <c r="BC40" s="954"/>
      <c r="BD40" s="954"/>
      <c r="BE40" s="955"/>
      <c r="BF40" s="731"/>
    </row>
    <row r="41" spans="1:58" ht="21.95" customHeight="1">
      <c r="A41" s="1071"/>
      <c r="B41" s="1015"/>
      <c r="C41" s="1015"/>
      <c r="D41" s="1015"/>
      <c r="E41" s="1015"/>
      <c r="F41" s="1015"/>
      <c r="G41" s="1015"/>
      <c r="H41" s="1015"/>
      <c r="I41" s="1015"/>
      <c r="J41" s="1015"/>
      <c r="K41" s="1019"/>
      <c r="L41" s="1020"/>
      <c r="M41" s="1020"/>
      <c r="N41" s="1020"/>
      <c r="O41" s="1019"/>
      <c r="P41" s="1020"/>
      <c r="Q41" s="1020"/>
      <c r="R41" s="1020"/>
      <c r="S41" s="1020"/>
      <c r="T41" s="1020"/>
      <c r="U41" s="1019"/>
      <c r="V41" s="1020"/>
      <c r="W41" s="1020"/>
      <c r="X41" s="1020"/>
      <c r="Y41" s="1020"/>
      <c r="Z41" s="1020"/>
      <c r="AA41" s="1019"/>
      <c r="AB41" s="1020"/>
      <c r="AC41" s="1020"/>
      <c r="AD41" s="1020"/>
      <c r="AE41" s="1020"/>
      <c r="AF41" s="949" t="s">
        <v>125</v>
      </c>
      <c r="AG41" s="949"/>
      <c r="AH41" s="949"/>
      <c r="AI41" s="949"/>
      <c r="AJ41" s="949"/>
      <c r="AK41" s="950"/>
      <c r="AL41" s="951" t="s">
        <v>126</v>
      </c>
      <c r="AM41" s="952"/>
      <c r="AN41" s="952"/>
      <c r="AO41" s="952"/>
      <c r="AP41" s="952"/>
      <c r="AQ41" s="952"/>
      <c r="AR41" s="952"/>
      <c r="AS41" s="952"/>
      <c r="AT41" s="952"/>
      <c r="AU41" s="952"/>
      <c r="AV41" s="952"/>
      <c r="AW41" s="952"/>
      <c r="AX41" s="952"/>
      <c r="AY41" s="952"/>
      <c r="AZ41" s="953"/>
      <c r="BA41" s="954"/>
      <c r="BB41" s="954"/>
      <c r="BC41" s="954"/>
      <c r="BD41" s="954"/>
      <c r="BE41" s="955"/>
      <c r="BF41" s="731"/>
    </row>
    <row r="42" spans="1:58" ht="44.1" customHeight="1">
      <c r="A42" s="1071"/>
      <c r="B42" s="1015"/>
      <c r="C42" s="1015"/>
      <c r="D42" s="1015"/>
      <c r="E42" s="1015"/>
      <c r="F42" s="1015"/>
      <c r="G42" s="1015"/>
      <c r="H42" s="1015"/>
      <c r="I42" s="1015"/>
      <c r="J42" s="1015"/>
      <c r="K42" s="1019"/>
      <c r="L42" s="1020"/>
      <c r="M42" s="1020"/>
      <c r="N42" s="1020"/>
      <c r="O42" s="1019"/>
      <c r="P42" s="1020"/>
      <c r="Q42" s="1020"/>
      <c r="R42" s="1020"/>
      <c r="S42" s="1020"/>
      <c r="T42" s="1020"/>
      <c r="U42" s="1019"/>
      <c r="V42" s="1020"/>
      <c r="W42" s="1020"/>
      <c r="X42" s="1020"/>
      <c r="Y42" s="1020"/>
      <c r="Z42" s="1020"/>
      <c r="AA42" s="1019"/>
      <c r="AB42" s="1020"/>
      <c r="AC42" s="1020"/>
      <c r="AD42" s="1020"/>
      <c r="AE42" s="1020"/>
      <c r="AF42" s="966" t="s">
        <v>127</v>
      </c>
      <c r="AG42" s="949"/>
      <c r="AH42" s="949"/>
      <c r="AI42" s="949"/>
      <c r="AJ42" s="949"/>
      <c r="AK42" s="950"/>
      <c r="AL42" s="972" t="s">
        <v>128</v>
      </c>
      <c r="AM42" s="952"/>
      <c r="AN42" s="952"/>
      <c r="AO42" s="952"/>
      <c r="AP42" s="952"/>
      <c r="AQ42" s="952"/>
      <c r="AR42" s="952"/>
      <c r="AS42" s="952"/>
      <c r="AT42" s="952"/>
      <c r="AU42" s="952"/>
      <c r="AV42" s="952"/>
      <c r="AW42" s="952"/>
      <c r="AX42" s="952"/>
      <c r="AY42" s="952"/>
      <c r="AZ42" s="953"/>
      <c r="BA42" s="966"/>
      <c r="BB42" s="949"/>
      <c r="BC42" s="949"/>
      <c r="BD42" s="949"/>
      <c r="BE42" s="973"/>
      <c r="BF42" s="731"/>
    </row>
    <row r="43" spans="1:58" ht="21.95" customHeight="1">
      <c r="A43" s="1071"/>
      <c r="B43" s="1016"/>
      <c r="C43" s="1016"/>
      <c r="D43" s="1016"/>
      <c r="E43" s="1016"/>
      <c r="F43" s="1016"/>
      <c r="G43" s="1016"/>
      <c r="H43" s="1016"/>
      <c r="I43" s="1016"/>
      <c r="J43" s="1016"/>
      <c r="K43" s="977"/>
      <c r="L43" s="977"/>
      <c r="M43" s="977"/>
      <c r="N43" s="977"/>
      <c r="O43" s="977"/>
      <c r="P43" s="977"/>
      <c r="Q43" s="977"/>
      <c r="R43" s="977"/>
      <c r="S43" s="977"/>
      <c r="T43" s="977"/>
      <c r="U43" s="977"/>
      <c r="V43" s="977"/>
      <c r="W43" s="977"/>
      <c r="X43" s="977"/>
      <c r="Y43" s="977"/>
      <c r="Z43" s="977"/>
      <c r="AA43" s="977"/>
      <c r="AB43" s="977"/>
      <c r="AC43" s="977"/>
      <c r="AD43" s="977"/>
      <c r="AE43" s="977"/>
      <c r="AF43" s="966" t="s">
        <v>131</v>
      </c>
      <c r="AG43" s="949"/>
      <c r="AH43" s="949"/>
      <c r="AI43" s="949"/>
      <c r="AJ43" s="949"/>
      <c r="AK43" s="950"/>
      <c r="AL43" s="967" t="s">
        <v>130</v>
      </c>
      <c r="AM43" s="968"/>
      <c r="AN43" s="968"/>
      <c r="AO43" s="968"/>
      <c r="AP43" s="968"/>
      <c r="AQ43" s="968"/>
      <c r="AR43" s="968"/>
      <c r="AS43" s="968"/>
      <c r="AT43" s="968"/>
      <c r="AU43" s="968"/>
      <c r="AV43" s="968"/>
      <c r="AW43" s="968"/>
      <c r="AX43" s="968"/>
      <c r="AY43" s="968"/>
      <c r="AZ43" s="969"/>
      <c r="BA43" s="954"/>
      <c r="BB43" s="970"/>
      <c r="BC43" s="970"/>
      <c r="BD43" s="970"/>
      <c r="BE43" s="971"/>
      <c r="BF43" s="733"/>
    </row>
    <row r="44" spans="1:58" ht="21.95" customHeight="1">
      <c r="A44" s="1071"/>
      <c r="B44" s="981" t="s">
        <v>86</v>
      </c>
      <c r="C44" s="982"/>
      <c r="D44" s="982"/>
      <c r="E44" s="982"/>
      <c r="F44" s="982"/>
      <c r="G44" s="982"/>
      <c r="H44" s="982"/>
      <c r="I44" s="982"/>
      <c r="J44" s="983"/>
      <c r="K44" s="987"/>
      <c r="L44" s="988"/>
      <c r="M44" s="988"/>
      <c r="N44" s="989"/>
      <c r="O44" s="996" t="s">
        <v>137</v>
      </c>
      <c r="P44" s="997"/>
      <c r="Q44" s="997"/>
      <c r="R44" s="997"/>
      <c r="S44" s="997"/>
      <c r="T44" s="998"/>
      <c r="U44" s="1005"/>
      <c r="V44" s="1006"/>
      <c r="W44" s="1006"/>
      <c r="X44" s="1006"/>
      <c r="Y44" s="1006"/>
      <c r="Z44" s="1007"/>
      <c r="AA44" s="996" t="s">
        <v>138</v>
      </c>
      <c r="AB44" s="997"/>
      <c r="AC44" s="997"/>
      <c r="AD44" s="997"/>
      <c r="AE44" s="998"/>
      <c r="AF44" s="966" t="s">
        <v>132</v>
      </c>
      <c r="AG44" s="949"/>
      <c r="AH44" s="949"/>
      <c r="AI44" s="949"/>
      <c r="AJ44" s="949"/>
      <c r="AK44" s="950"/>
      <c r="AL44" s="967" t="s">
        <v>116</v>
      </c>
      <c r="AM44" s="968"/>
      <c r="AN44" s="968"/>
      <c r="AO44" s="968"/>
      <c r="AP44" s="968"/>
      <c r="AQ44" s="968"/>
      <c r="AR44" s="968"/>
      <c r="AS44" s="968"/>
      <c r="AT44" s="968"/>
      <c r="AU44" s="968"/>
      <c r="AV44" s="968"/>
      <c r="AW44" s="968"/>
      <c r="AX44" s="968"/>
      <c r="AY44" s="968"/>
      <c r="AZ44" s="969"/>
      <c r="BA44" s="954"/>
      <c r="BB44" s="954"/>
      <c r="BC44" s="954"/>
      <c r="BD44" s="954"/>
      <c r="BE44" s="955"/>
      <c r="BF44" s="731"/>
    </row>
    <row r="45" spans="1:58" ht="21.95" customHeight="1">
      <c r="A45" s="1071"/>
      <c r="B45" s="984"/>
      <c r="C45" s="985"/>
      <c r="D45" s="985"/>
      <c r="E45" s="985"/>
      <c r="F45" s="985"/>
      <c r="G45" s="985"/>
      <c r="H45" s="985"/>
      <c r="I45" s="985"/>
      <c r="J45" s="986"/>
      <c r="K45" s="990"/>
      <c r="L45" s="991"/>
      <c r="M45" s="991"/>
      <c r="N45" s="992"/>
      <c r="O45" s="999"/>
      <c r="P45" s="1000"/>
      <c r="Q45" s="1000"/>
      <c r="R45" s="1000"/>
      <c r="S45" s="1000"/>
      <c r="T45" s="1001"/>
      <c r="U45" s="1008"/>
      <c r="V45" s="1009"/>
      <c r="W45" s="1009"/>
      <c r="X45" s="1009"/>
      <c r="Y45" s="1009"/>
      <c r="Z45" s="1010"/>
      <c r="AA45" s="999"/>
      <c r="AB45" s="1000"/>
      <c r="AC45" s="1000"/>
      <c r="AD45" s="1000"/>
      <c r="AE45" s="1001"/>
      <c r="AF45" s="966" t="s">
        <v>117</v>
      </c>
      <c r="AG45" s="949"/>
      <c r="AH45" s="949"/>
      <c r="AI45" s="949"/>
      <c r="AJ45" s="949"/>
      <c r="AK45" s="950"/>
      <c r="AL45" s="967" t="s">
        <v>118</v>
      </c>
      <c r="AM45" s="968"/>
      <c r="AN45" s="968"/>
      <c r="AO45" s="968"/>
      <c r="AP45" s="968"/>
      <c r="AQ45" s="968"/>
      <c r="AR45" s="968"/>
      <c r="AS45" s="968"/>
      <c r="AT45" s="968"/>
      <c r="AU45" s="968"/>
      <c r="AV45" s="968"/>
      <c r="AW45" s="968"/>
      <c r="AX45" s="968"/>
      <c r="AY45" s="968"/>
      <c r="AZ45" s="969"/>
      <c r="BA45" s="954"/>
      <c r="BB45" s="954"/>
      <c r="BC45" s="954"/>
      <c r="BD45" s="954"/>
      <c r="BE45" s="955"/>
      <c r="BF45" s="731"/>
    </row>
    <row r="46" spans="1:58" ht="21.95" customHeight="1">
      <c r="A46" s="1071"/>
      <c r="B46" s="984"/>
      <c r="C46" s="985"/>
      <c r="D46" s="985"/>
      <c r="E46" s="985"/>
      <c r="F46" s="985"/>
      <c r="G46" s="985"/>
      <c r="H46" s="985"/>
      <c r="I46" s="985"/>
      <c r="J46" s="986"/>
      <c r="K46" s="990"/>
      <c r="L46" s="991"/>
      <c r="M46" s="991"/>
      <c r="N46" s="992"/>
      <c r="O46" s="999"/>
      <c r="P46" s="1000"/>
      <c r="Q46" s="1000"/>
      <c r="R46" s="1000"/>
      <c r="S46" s="1000"/>
      <c r="T46" s="1001"/>
      <c r="U46" s="1008"/>
      <c r="V46" s="1009"/>
      <c r="W46" s="1009"/>
      <c r="X46" s="1009"/>
      <c r="Y46" s="1009"/>
      <c r="Z46" s="1010"/>
      <c r="AA46" s="999"/>
      <c r="AB46" s="1000"/>
      <c r="AC46" s="1000"/>
      <c r="AD46" s="1000"/>
      <c r="AE46" s="1001"/>
      <c r="AF46" s="949" t="s">
        <v>139</v>
      </c>
      <c r="AG46" s="949"/>
      <c r="AH46" s="949"/>
      <c r="AI46" s="949"/>
      <c r="AJ46" s="949"/>
      <c r="AK46" s="950"/>
      <c r="AL46" s="951" t="s">
        <v>118</v>
      </c>
      <c r="AM46" s="952"/>
      <c r="AN46" s="952"/>
      <c r="AO46" s="952"/>
      <c r="AP46" s="952"/>
      <c r="AQ46" s="952"/>
      <c r="AR46" s="952"/>
      <c r="AS46" s="952"/>
      <c r="AT46" s="952"/>
      <c r="AU46" s="952"/>
      <c r="AV46" s="952"/>
      <c r="AW46" s="952"/>
      <c r="AX46" s="952"/>
      <c r="AY46" s="952"/>
      <c r="AZ46" s="953"/>
      <c r="BA46" s="954"/>
      <c r="BB46" s="954"/>
      <c r="BC46" s="954"/>
      <c r="BD46" s="954"/>
      <c r="BE46" s="955"/>
      <c r="BF46" s="731"/>
    </row>
    <row r="47" spans="1:58" ht="21.95" customHeight="1">
      <c r="A47" s="1071"/>
      <c r="B47" s="984"/>
      <c r="C47" s="985"/>
      <c r="D47" s="985"/>
      <c r="E47" s="985"/>
      <c r="F47" s="985"/>
      <c r="G47" s="985"/>
      <c r="H47" s="985"/>
      <c r="I47" s="985"/>
      <c r="J47" s="986"/>
      <c r="K47" s="990"/>
      <c r="L47" s="991"/>
      <c r="M47" s="991"/>
      <c r="N47" s="992"/>
      <c r="O47" s="999"/>
      <c r="P47" s="1000"/>
      <c r="Q47" s="1000"/>
      <c r="R47" s="1000"/>
      <c r="S47" s="1000"/>
      <c r="T47" s="1001"/>
      <c r="U47" s="1008"/>
      <c r="V47" s="1009"/>
      <c r="W47" s="1009"/>
      <c r="X47" s="1009"/>
      <c r="Y47" s="1009"/>
      <c r="Z47" s="1010"/>
      <c r="AA47" s="999"/>
      <c r="AB47" s="1000"/>
      <c r="AC47" s="1000"/>
      <c r="AD47" s="1000"/>
      <c r="AE47" s="1001"/>
      <c r="AF47" s="949" t="s">
        <v>120</v>
      </c>
      <c r="AG47" s="949"/>
      <c r="AH47" s="949"/>
      <c r="AI47" s="949"/>
      <c r="AJ47" s="949"/>
      <c r="AK47" s="950"/>
      <c r="AL47" s="951" t="s">
        <v>118</v>
      </c>
      <c r="AM47" s="952"/>
      <c r="AN47" s="952"/>
      <c r="AO47" s="952"/>
      <c r="AP47" s="952"/>
      <c r="AQ47" s="952"/>
      <c r="AR47" s="952"/>
      <c r="AS47" s="952"/>
      <c r="AT47" s="952"/>
      <c r="AU47" s="952"/>
      <c r="AV47" s="952"/>
      <c r="AW47" s="952"/>
      <c r="AX47" s="952"/>
      <c r="AY47" s="952"/>
      <c r="AZ47" s="953"/>
      <c r="BA47" s="954"/>
      <c r="BB47" s="954"/>
      <c r="BC47" s="954"/>
      <c r="BD47" s="954"/>
      <c r="BE47" s="955"/>
      <c r="BF47" s="731"/>
    </row>
    <row r="48" spans="1:58" ht="21.95" customHeight="1">
      <c r="A48" s="1071"/>
      <c r="B48" s="984"/>
      <c r="C48" s="985"/>
      <c r="D48" s="985"/>
      <c r="E48" s="985"/>
      <c r="F48" s="985"/>
      <c r="G48" s="985"/>
      <c r="H48" s="985"/>
      <c r="I48" s="985"/>
      <c r="J48" s="986"/>
      <c r="K48" s="990"/>
      <c r="L48" s="991"/>
      <c r="M48" s="991"/>
      <c r="N48" s="992"/>
      <c r="O48" s="999"/>
      <c r="P48" s="1000"/>
      <c r="Q48" s="1000"/>
      <c r="R48" s="1000"/>
      <c r="S48" s="1000"/>
      <c r="T48" s="1001"/>
      <c r="U48" s="1008"/>
      <c r="V48" s="1009"/>
      <c r="W48" s="1009"/>
      <c r="X48" s="1009"/>
      <c r="Y48" s="1009"/>
      <c r="Z48" s="1010"/>
      <c r="AA48" s="999"/>
      <c r="AB48" s="1000"/>
      <c r="AC48" s="1000"/>
      <c r="AD48" s="1000"/>
      <c r="AE48" s="1001"/>
      <c r="AF48" s="978" t="s">
        <v>1056</v>
      </c>
      <c r="AG48" s="979"/>
      <c r="AH48" s="979"/>
      <c r="AI48" s="979"/>
      <c r="AJ48" s="979"/>
      <c r="AK48" s="980"/>
      <c r="AL48" s="951" t="s">
        <v>118</v>
      </c>
      <c r="AM48" s="952"/>
      <c r="AN48" s="952"/>
      <c r="AO48" s="952"/>
      <c r="AP48" s="952"/>
      <c r="AQ48" s="952"/>
      <c r="AR48" s="952"/>
      <c r="AS48" s="952"/>
      <c r="AT48" s="952"/>
      <c r="AU48" s="952"/>
      <c r="AV48" s="952"/>
      <c r="AW48" s="952"/>
      <c r="AX48" s="952"/>
      <c r="AY48" s="952"/>
      <c r="AZ48" s="953"/>
      <c r="BA48" s="954"/>
      <c r="BB48" s="954"/>
      <c r="BC48" s="954"/>
      <c r="BD48" s="954"/>
      <c r="BE48" s="955"/>
      <c r="BF48" s="731"/>
    </row>
    <row r="49" spans="1:58" ht="21.95" customHeight="1">
      <c r="A49" s="1071"/>
      <c r="B49" s="984"/>
      <c r="C49" s="985"/>
      <c r="D49" s="985"/>
      <c r="E49" s="985"/>
      <c r="F49" s="985"/>
      <c r="G49" s="985"/>
      <c r="H49" s="985"/>
      <c r="I49" s="985"/>
      <c r="J49" s="986"/>
      <c r="K49" s="990"/>
      <c r="L49" s="991"/>
      <c r="M49" s="991"/>
      <c r="N49" s="992"/>
      <c r="O49" s="999"/>
      <c r="P49" s="1000"/>
      <c r="Q49" s="1000"/>
      <c r="R49" s="1000"/>
      <c r="S49" s="1000"/>
      <c r="T49" s="1001"/>
      <c r="U49" s="1008"/>
      <c r="V49" s="1009"/>
      <c r="W49" s="1009"/>
      <c r="X49" s="1009"/>
      <c r="Y49" s="1009"/>
      <c r="Z49" s="1010"/>
      <c r="AA49" s="999"/>
      <c r="AB49" s="1000"/>
      <c r="AC49" s="1000"/>
      <c r="AD49" s="1000"/>
      <c r="AE49" s="1001"/>
      <c r="AF49" s="949" t="s">
        <v>140</v>
      </c>
      <c r="AG49" s="949"/>
      <c r="AH49" s="949"/>
      <c r="AI49" s="949"/>
      <c r="AJ49" s="949"/>
      <c r="AK49" s="950"/>
      <c r="AL49" s="967" t="s">
        <v>118</v>
      </c>
      <c r="AM49" s="968"/>
      <c r="AN49" s="968"/>
      <c r="AO49" s="968"/>
      <c r="AP49" s="968"/>
      <c r="AQ49" s="968"/>
      <c r="AR49" s="968"/>
      <c r="AS49" s="968"/>
      <c r="AT49" s="968"/>
      <c r="AU49" s="968"/>
      <c r="AV49" s="968"/>
      <c r="AW49" s="968"/>
      <c r="AX49" s="968"/>
      <c r="AY49" s="968"/>
      <c r="AZ49" s="969"/>
      <c r="BA49" s="954"/>
      <c r="BB49" s="954"/>
      <c r="BC49" s="954"/>
      <c r="BD49" s="954"/>
      <c r="BE49" s="955"/>
      <c r="BF49" s="731"/>
    </row>
    <row r="50" spans="1:58" ht="21.95" customHeight="1">
      <c r="A50" s="1071"/>
      <c r="B50" s="984"/>
      <c r="C50" s="985"/>
      <c r="D50" s="985"/>
      <c r="E50" s="985"/>
      <c r="F50" s="985"/>
      <c r="G50" s="985"/>
      <c r="H50" s="985"/>
      <c r="I50" s="985"/>
      <c r="J50" s="986"/>
      <c r="K50" s="990"/>
      <c r="L50" s="991"/>
      <c r="M50" s="991"/>
      <c r="N50" s="992"/>
      <c r="O50" s="999"/>
      <c r="P50" s="1000"/>
      <c r="Q50" s="1000"/>
      <c r="R50" s="1000"/>
      <c r="S50" s="1000"/>
      <c r="T50" s="1001"/>
      <c r="U50" s="1008"/>
      <c r="V50" s="1009"/>
      <c r="W50" s="1009"/>
      <c r="X50" s="1009"/>
      <c r="Y50" s="1009"/>
      <c r="Z50" s="1010"/>
      <c r="AA50" s="999"/>
      <c r="AB50" s="1000"/>
      <c r="AC50" s="1000"/>
      <c r="AD50" s="1000"/>
      <c r="AE50" s="1001"/>
      <c r="AF50" s="950" t="s">
        <v>141</v>
      </c>
      <c r="AG50" s="954"/>
      <c r="AH50" s="954"/>
      <c r="AI50" s="954"/>
      <c r="AJ50" s="954"/>
      <c r="AK50" s="954"/>
      <c r="AL50" s="967" t="s">
        <v>118</v>
      </c>
      <c r="AM50" s="968"/>
      <c r="AN50" s="968"/>
      <c r="AO50" s="968"/>
      <c r="AP50" s="968"/>
      <c r="AQ50" s="968"/>
      <c r="AR50" s="968"/>
      <c r="AS50" s="968"/>
      <c r="AT50" s="968"/>
      <c r="AU50" s="968"/>
      <c r="AV50" s="968"/>
      <c r="AW50" s="968"/>
      <c r="AX50" s="968"/>
      <c r="AY50" s="968"/>
      <c r="AZ50" s="969"/>
      <c r="BA50" s="954"/>
      <c r="BB50" s="954"/>
      <c r="BC50" s="954"/>
      <c r="BD50" s="954"/>
      <c r="BE50" s="955"/>
      <c r="BF50" s="731"/>
    </row>
    <row r="51" spans="1:58" ht="21.95" customHeight="1">
      <c r="A51" s="1071"/>
      <c r="B51" s="984"/>
      <c r="C51" s="985"/>
      <c r="D51" s="985"/>
      <c r="E51" s="985"/>
      <c r="F51" s="985"/>
      <c r="G51" s="985"/>
      <c r="H51" s="985"/>
      <c r="I51" s="985"/>
      <c r="J51" s="986"/>
      <c r="K51" s="990"/>
      <c r="L51" s="991"/>
      <c r="M51" s="991"/>
      <c r="N51" s="992"/>
      <c r="O51" s="999"/>
      <c r="P51" s="1000"/>
      <c r="Q51" s="1000"/>
      <c r="R51" s="1000"/>
      <c r="S51" s="1000"/>
      <c r="T51" s="1001"/>
      <c r="U51" s="1008"/>
      <c r="V51" s="1009"/>
      <c r="W51" s="1009"/>
      <c r="X51" s="1009"/>
      <c r="Y51" s="1009"/>
      <c r="Z51" s="1010"/>
      <c r="AA51" s="999"/>
      <c r="AB51" s="1000"/>
      <c r="AC51" s="1000"/>
      <c r="AD51" s="1000"/>
      <c r="AE51" s="1001"/>
      <c r="AF51" s="950" t="s">
        <v>142</v>
      </c>
      <c r="AG51" s="954"/>
      <c r="AH51" s="954"/>
      <c r="AI51" s="954"/>
      <c r="AJ51" s="954"/>
      <c r="AK51" s="954"/>
      <c r="AL51" s="967" t="s">
        <v>118</v>
      </c>
      <c r="AM51" s="968"/>
      <c r="AN51" s="968"/>
      <c r="AO51" s="968"/>
      <c r="AP51" s="968"/>
      <c r="AQ51" s="968"/>
      <c r="AR51" s="968"/>
      <c r="AS51" s="968"/>
      <c r="AT51" s="968"/>
      <c r="AU51" s="968"/>
      <c r="AV51" s="968"/>
      <c r="AW51" s="968"/>
      <c r="AX51" s="968"/>
      <c r="AY51" s="968"/>
      <c r="AZ51" s="969"/>
      <c r="BA51" s="954"/>
      <c r="BB51" s="954"/>
      <c r="BC51" s="954"/>
      <c r="BD51" s="954"/>
      <c r="BE51" s="955"/>
      <c r="BF51" s="733"/>
    </row>
    <row r="52" spans="1:58" ht="21.95" customHeight="1">
      <c r="A52" s="1071"/>
      <c r="B52" s="984"/>
      <c r="C52" s="985"/>
      <c r="D52" s="985"/>
      <c r="E52" s="985"/>
      <c r="F52" s="985"/>
      <c r="G52" s="985"/>
      <c r="H52" s="985"/>
      <c r="I52" s="985"/>
      <c r="J52" s="986"/>
      <c r="K52" s="990"/>
      <c r="L52" s="991"/>
      <c r="M52" s="991"/>
      <c r="N52" s="992"/>
      <c r="O52" s="999"/>
      <c r="P52" s="1000"/>
      <c r="Q52" s="1000"/>
      <c r="R52" s="1000"/>
      <c r="S52" s="1000"/>
      <c r="T52" s="1001"/>
      <c r="U52" s="1008"/>
      <c r="V52" s="1009"/>
      <c r="W52" s="1009"/>
      <c r="X52" s="1009"/>
      <c r="Y52" s="1009"/>
      <c r="Z52" s="1010"/>
      <c r="AA52" s="999"/>
      <c r="AB52" s="1000"/>
      <c r="AC52" s="1000"/>
      <c r="AD52" s="1000"/>
      <c r="AE52" s="1001"/>
      <c r="AF52" s="950" t="s">
        <v>143</v>
      </c>
      <c r="AG52" s="954"/>
      <c r="AH52" s="954"/>
      <c r="AI52" s="954"/>
      <c r="AJ52" s="954"/>
      <c r="AK52" s="954"/>
      <c r="AL52" s="967" t="s">
        <v>144</v>
      </c>
      <c r="AM52" s="968"/>
      <c r="AN52" s="968"/>
      <c r="AO52" s="968"/>
      <c r="AP52" s="968"/>
      <c r="AQ52" s="968"/>
      <c r="AR52" s="968"/>
      <c r="AS52" s="968"/>
      <c r="AT52" s="968"/>
      <c r="AU52" s="968"/>
      <c r="AV52" s="968"/>
      <c r="AW52" s="968"/>
      <c r="AX52" s="968"/>
      <c r="AY52" s="968"/>
      <c r="AZ52" s="969"/>
      <c r="BA52" s="954"/>
      <c r="BB52" s="954"/>
      <c r="BC52" s="954"/>
      <c r="BD52" s="954"/>
      <c r="BE52" s="955"/>
      <c r="BF52" s="731"/>
    </row>
    <row r="53" spans="1:58" ht="21.95" customHeight="1">
      <c r="A53" s="1071"/>
      <c r="B53" s="984"/>
      <c r="C53" s="985"/>
      <c r="D53" s="985"/>
      <c r="E53" s="985"/>
      <c r="F53" s="985"/>
      <c r="G53" s="985"/>
      <c r="H53" s="985"/>
      <c r="I53" s="985"/>
      <c r="J53" s="986"/>
      <c r="K53" s="990"/>
      <c r="L53" s="991"/>
      <c r="M53" s="991"/>
      <c r="N53" s="992"/>
      <c r="O53" s="999"/>
      <c r="P53" s="1000"/>
      <c r="Q53" s="1000"/>
      <c r="R53" s="1000"/>
      <c r="S53" s="1000"/>
      <c r="T53" s="1001"/>
      <c r="U53" s="1008"/>
      <c r="V53" s="1009"/>
      <c r="W53" s="1009"/>
      <c r="X53" s="1009"/>
      <c r="Y53" s="1009"/>
      <c r="Z53" s="1010"/>
      <c r="AA53" s="999"/>
      <c r="AB53" s="1000"/>
      <c r="AC53" s="1000"/>
      <c r="AD53" s="1000"/>
      <c r="AE53" s="1001"/>
      <c r="AF53" s="950" t="s">
        <v>145</v>
      </c>
      <c r="AG53" s="954"/>
      <c r="AH53" s="954"/>
      <c r="AI53" s="954"/>
      <c r="AJ53" s="954"/>
      <c r="AK53" s="954"/>
      <c r="AL53" s="967" t="s">
        <v>118</v>
      </c>
      <c r="AM53" s="968"/>
      <c r="AN53" s="968"/>
      <c r="AO53" s="968"/>
      <c r="AP53" s="968"/>
      <c r="AQ53" s="968"/>
      <c r="AR53" s="968"/>
      <c r="AS53" s="968"/>
      <c r="AT53" s="968"/>
      <c r="AU53" s="968"/>
      <c r="AV53" s="968"/>
      <c r="AW53" s="968"/>
      <c r="AX53" s="968"/>
      <c r="AY53" s="968"/>
      <c r="AZ53" s="969"/>
      <c r="BA53" s="954"/>
      <c r="BB53" s="954"/>
      <c r="BC53" s="954"/>
      <c r="BD53" s="954"/>
      <c r="BE53" s="955"/>
      <c r="BF53" s="731"/>
    </row>
    <row r="54" spans="1:58" ht="21.95" customHeight="1">
      <c r="A54" s="1071"/>
      <c r="B54" s="984"/>
      <c r="C54" s="985"/>
      <c r="D54" s="985"/>
      <c r="E54" s="985"/>
      <c r="F54" s="985"/>
      <c r="G54" s="985"/>
      <c r="H54" s="985"/>
      <c r="I54" s="985"/>
      <c r="J54" s="986"/>
      <c r="K54" s="990"/>
      <c r="L54" s="991"/>
      <c r="M54" s="991"/>
      <c r="N54" s="992"/>
      <c r="O54" s="999"/>
      <c r="P54" s="1000"/>
      <c r="Q54" s="1000"/>
      <c r="R54" s="1000"/>
      <c r="S54" s="1000"/>
      <c r="T54" s="1001"/>
      <c r="U54" s="1008"/>
      <c r="V54" s="1009"/>
      <c r="W54" s="1009"/>
      <c r="X54" s="1009"/>
      <c r="Y54" s="1009"/>
      <c r="Z54" s="1010"/>
      <c r="AA54" s="999"/>
      <c r="AB54" s="1000"/>
      <c r="AC54" s="1000"/>
      <c r="AD54" s="1000"/>
      <c r="AE54" s="1001"/>
      <c r="AF54" s="949" t="s">
        <v>125</v>
      </c>
      <c r="AG54" s="949"/>
      <c r="AH54" s="949"/>
      <c r="AI54" s="949"/>
      <c r="AJ54" s="949"/>
      <c r="AK54" s="950"/>
      <c r="AL54" s="951" t="s">
        <v>126</v>
      </c>
      <c r="AM54" s="952"/>
      <c r="AN54" s="952"/>
      <c r="AO54" s="952"/>
      <c r="AP54" s="952"/>
      <c r="AQ54" s="952"/>
      <c r="AR54" s="952"/>
      <c r="AS54" s="952"/>
      <c r="AT54" s="952"/>
      <c r="AU54" s="952"/>
      <c r="AV54" s="952"/>
      <c r="AW54" s="952"/>
      <c r="AX54" s="952"/>
      <c r="AY54" s="952"/>
      <c r="AZ54" s="953"/>
      <c r="BA54" s="954"/>
      <c r="BB54" s="954"/>
      <c r="BC54" s="954"/>
      <c r="BD54" s="954"/>
      <c r="BE54" s="955"/>
      <c r="BF54" s="731"/>
    </row>
    <row r="55" spans="1:58" ht="44.1" customHeight="1">
      <c r="A55" s="1071"/>
      <c r="B55" s="984"/>
      <c r="C55" s="985"/>
      <c r="D55" s="985"/>
      <c r="E55" s="985"/>
      <c r="F55" s="985"/>
      <c r="G55" s="985"/>
      <c r="H55" s="985"/>
      <c r="I55" s="985"/>
      <c r="J55" s="986"/>
      <c r="K55" s="990"/>
      <c r="L55" s="991"/>
      <c r="M55" s="991"/>
      <c r="N55" s="992"/>
      <c r="O55" s="999"/>
      <c r="P55" s="1000"/>
      <c r="Q55" s="1000"/>
      <c r="R55" s="1000"/>
      <c r="S55" s="1000"/>
      <c r="T55" s="1001"/>
      <c r="U55" s="1008"/>
      <c r="V55" s="1009"/>
      <c r="W55" s="1009"/>
      <c r="X55" s="1009"/>
      <c r="Y55" s="1009"/>
      <c r="Z55" s="1010"/>
      <c r="AA55" s="999"/>
      <c r="AB55" s="1000"/>
      <c r="AC55" s="1000"/>
      <c r="AD55" s="1000"/>
      <c r="AE55" s="1001"/>
      <c r="AF55" s="966" t="s">
        <v>127</v>
      </c>
      <c r="AG55" s="949"/>
      <c r="AH55" s="949"/>
      <c r="AI55" s="949"/>
      <c r="AJ55" s="949"/>
      <c r="AK55" s="950"/>
      <c r="AL55" s="972" t="s">
        <v>128</v>
      </c>
      <c r="AM55" s="952"/>
      <c r="AN55" s="952"/>
      <c r="AO55" s="952"/>
      <c r="AP55" s="952"/>
      <c r="AQ55" s="952"/>
      <c r="AR55" s="952"/>
      <c r="AS55" s="952"/>
      <c r="AT55" s="952"/>
      <c r="AU55" s="952"/>
      <c r="AV55" s="952"/>
      <c r="AW55" s="952"/>
      <c r="AX55" s="952"/>
      <c r="AY55" s="952"/>
      <c r="AZ55" s="953"/>
      <c r="BA55" s="966"/>
      <c r="BB55" s="949"/>
      <c r="BC55" s="949"/>
      <c r="BD55" s="949"/>
      <c r="BE55" s="973"/>
      <c r="BF55" s="731"/>
    </row>
    <row r="56" spans="1:58" ht="21.95" customHeight="1">
      <c r="A56" s="1071"/>
      <c r="B56" s="984"/>
      <c r="C56" s="985"/>
      <c r="D56" s="985"/>
      <c r="E56" s="985"/>
      <c r="F56" s="985"/>
      <c r="G56" s="985"/>
      <c r="H56" s="985"/>
      <c r="I56" s="985"/>
      <c r="J56" s="986"/>
      <c r="K56" s="990"/>
      <c r="L56" s="991"/>
      <c r="M56" s="991"/>
      <c r="N56" s="992"/>
      <c r="O56" s="999"/>
      <c r="P56" s="1000"/>
      <c r="Q56" s="1000"/>
      <c r="R56" s="1000"/>
      <c r="S56" s="1000"/>
      <c r="T56" s="1001"/>
      <c r="U56" s="1008"/>
      <c r="V56" s="1009"/>
      <c r="W56" s="1009"/>
      <c r="X56" s="1009"/>
      <c r="Y56" s="1009"/>
      <c r="Z56" s="1010"/>
      <c r="AA56" s="999"/>
      <c r="AB56" s="1000"/>
      <c r="AC56" s="1000"/>
      <c r="AD56" s="1000"/>
      <c r="AE56" s="1001"/>
      <c r="AF56" s="949" t="s">
        <v>146</v>
      </c>
      <c r="AG56" s="949"/>
      <c r="AH56" s="949"/>
      <c r="AI56" s="949"/>
      <c r="AJ56" s="949"/>
      <c r="AK56" s="950"/>
      <c r="AL56" s="951" t="s">
        <v>130</v>
      </c>
      <c r="AM56" s="952"/>
      <c r="AN56" s="952"/>
      <c r="AO56" s="952"/>
      <c r="AP56" s="952"/>
      <c r="AQ56" s="952"/>
      <c r="AR56" s="952"/>
      <c r="AS56" s="952"/>
      <c r="AT56" s="952"/>
      <c r="AU56" s="952"/>
      <c r="AV56" s="952"/>
      <c r="AW56" s="952"/>
      <c r="AX56" s="952"/>
      <c r="AY56" s="952"/>
      <c r="AZ56" s="953"/>
      <c r="BA56" s="954"/>
      <c r="BB56" s="954"/>
      <c r="BC56" s="954"/>
      <c r="BD56" s="954"/>
      <c r="BE56" s="955"/>
      <c r="BF56" s="731"/>
    </row>
    <row r="57" spans="1:58" ht="21.95" customHeight="1">
      <c r="A57" s="1071"/>
      <c r="B57" s="978"/>
      <c r="C57" s="979"/>
      <c r="D57" s="979"/>
      <c r="E57" s="979"/>
      <c r="F57" s="979"/>
      <c r="G57" s="979"/>
      <c r="H57" s="979"/>
      <c r="I57" s="979"/>
      <c r="J57" s="980"/>
      <c r="K57" s="993"/>
      <c r="L57" s="994"/>
      <c r="M57" s="994"/>
      <c r="N57" s="995"/>
      <c r="O57" s="1002"/>
      <c r="P57" s="1003"/>
      <c r="Q57" s="1003"/>
      <c r="R57" s="1003"/>
      <c r="S57" s="1003"/>
      <c r="T57" s="1004"/>
      <c r="U57" s="1011"/>
      <c r="V57" s="1012"/>
      <c r="W57" s="1012"/>
      <c r="X57" s="1012"/>
      <c r="Y57" s="1012"/>
      <c r="Z57" s="1013"/>
      <c r="AA57" s="1002"/>
      <c r="AB57" s="1003"/>
      <c r="AC57" s="1003"/>
      <c r="AD57" s="1003"/>
      <c r="AE57" s="1004"/>
      <c r="AF57" s="966" t="s">
        <v>131</v>
      </c>
      <c r="AG57" s="949"/>
      <c r="AH57" s="949"/>
      <c r="AI57" s="949"/>
      <c r="AJ57" s="949"/>
      <c r="AK57" s="950"/>
      <c r="AL57" s="967" t="s">
        <v>130</v>
      </c>
      <c r="AM57" s="968"/>
      <c r="AN57" s="968"/>
      <c r="AO57" s="968"/>
      <c r="AP57" s="968"/>
      <c r="AQ57" s="968"/>
      <c r="AR57" s="968"/>
      <c r="AS57" s="968"/>
      <c r="AT57" s="968"/>
      <c r="AU57" s="968"/>
      <c r="AV57" s="968"/>
      <c r="AW57" s="968"/>
      <c r="AX57" s="968"/>
      <c r="AY57" s="968"/>
      <c r="AZ57" s="969"/>
      <c r="BA57" s="954"/>
      <c r="BB57" s="970"/>
      <c r="BC57" s="970"/>
      <c r="BD57" s="970"/>
      <c r="BE57" s="971"/>
      <c r="BF57" s="733"/>
    </row>
    <row r="58" spans="1:58" ht="21.95" customHeight="1">
      <c r="A58" s="1071"/>
      <c r="B58" s="996" t="s">
        <v>147</v>
      </c>
      <c r="C58" s="997"/>
      <c r="D58" s="997"/>
      <c r="E58" s="997"/>
      <c r="F58" s="997"/>
      <c r="G58" s="997"/>
      <c r="H58" s="997"/>
      <c r="I58" s="997"/>
      <c r="J58" s="998"/>
      <c r="K58" s="996"/>
      <c r="L58" s="997"/>
      <c r="M58" s="997"/>
      <c r="N58" s="998"/>
      <c r="O58" s="996" t="s">
        <v>148</v>
      </c>
      <c r="P58" s="997"/>
      <c r="Q58" s="997"/>
      <c r="R58" s="997"/>
      <c r="S58" s="997"/>
      <c r="T58" s="998"/>
      <c r="U58" s="996" t="s">
        <v>149</v>
      </c>
      <c r="V58" s="997"/>
      <c r="W58" s="997"/>
      <c r="X58" s="997"/>
      <c r="Y58" s="997"/>
      <c r="Z58" s="998"/>
      <c r="AA58" s="996" t="s">
        <v>150</v>
      </c>
      <c r="AB58" s="997"/>
      <c r="AC58" s="997"/>
      <c r="AD58" s="997"/>
      <c r="AE58" s="998"/>
      <c r="AF58" s="966" t="s">
        <v>151</v>
      </c>
      <c r="AG58" s="949"/>
      <c r="AH58" s="949"/>
      <c r="AI58" s="949"/>
      <c r="AJ58" s="949"/>
      <c r="AK58" s="950"/>
      <c r="AL58" s="967" t="s">
        <v>152</v>
      </c>
      <c r="AM58" s="968"/>
      <c r="AN58" s="968"/>
      <c r="AO58" s="968"/>
      <c r="AP58" s="968"/>
      <c r="AQ58" s="968"/>
      <c r="AR58" s="968"/>
      <c r="AS58" s="968"/>
      <c r="AT58" s="968"/>
      <c r="AU58" s="968"/>
      <c r="AV58" s="968"/>
      <c r="AW58" s="968"/>
      <c r="AX58" s="968"/>
      <c r="AY58" s="968"/>
      <c r="AZ58" s="969"/>
      <c r="BA58" s="954"/>
      <c r="BB58" s="954"/>
      <c r="BC58" s="954"/>
      <c r="BD58" s="954"/>
      <c r="BE58" s="955"/>
      <c r="BF58" s="731"/>
    </row>
    <row r="59" spans="1:58" ht="21.95" customHeight="1">
      <c r="A59" s="1071"/>
      <c r="B59" s="999"/>
      <c r="C59" s="1000"/>
      <c r="D59" s="1000"/>
      <c r="E59" s="1000"/>
      <c r="F59" s="1000"/>
      <c r="G59" s="1000"/>
      <c r="H59" s="1000"/>
      <c r="I59" s="1000"/>
      <c r="J59" s="1001"/>
      <c r="K59" s="999"/>
      <c r="L59" s="1000"/>
      <c r="M59" s="1000"/>
      <c r="N59" s="1001"/>
      <c r="O59" s="999"/>
      <c r="P59" s="1000"/>
      <c r="Q59" s="1000"/>
      <c r="R59" s="1000"/>
      <c r="S59" s="1000"/>
      <c r="T59" s="1001"/>
      <c r="U59" s="999"/>
      <c r="V59" s="1000"/>
      <c r="W59" s="1000"/>
      <c r="X59" s="1000"/>
      <c r="Y59" s="1000"/>
      <c r="Z59" s="1001"/>
      <c r="AA59" s="999"/>
      <c r="AB59" s="1000"/>
      <c r="AC59" s="1000"/>
      <c r="AD59" s="1000"/>
      <c r="AE59" s="1001"/>
      <c r="AF59" s="949" t="s">
        <v>140</v>
      </c>
      <c r="AG59" s="949"/>
      <c r="AH59" s="949"/>
      <c r="AI59" s="949"/>
      <c r="AJ59" s="949"/>
      <c r="AK59" s="950"/>
      <c r="AL59" s="951" t="s">
        <v>118</v>
      </c>
      <c r="AM59" s="952"/>
      <c r="AN59" s="952"/>
      <c r="AO59" s="952"/>
      <c r="AP59" s="952"/>
      <c r="AQ59" s="952"/>
      <c r="AR59" s="952"/>
      <c r="AS59" s="952"/>
      <c r="AT59" s="952"/>
      <c r="AU59" s="952"/>
      <c r="AV59" s="952"/>
      <c r="AW59" s="952"/>
      <c r="AX59" s="952"/>
      <c r="AY59" s="952"/>
      <c r="AZ59" s="953"/>
      <c r="BA59" s="954"/>
      <c r="BB59" s="954"/>
      <c r="BC59" s="954"/>
      <c r="BD59" s="954"/>
      <c r="BE59" s="955"/>
      <c r="BF59" s="731"/>
    </row>
    <row r="60" spans="1:58" ht="21.95" customHeight="1">
      <c r="A60" s="1071"/>
      <c r="B60" s="999"/>
      <c r="C60" s="1000"/>
      <c r="D60" s="1000"/>
      <c r="E60" s="1000"/>
      <c r="F60" s="1000"/>
      <c r="G60" s="1000"/>
      <c r="H60" s="1000"/>
      <c r="I60" s="1000"/>
      <c r="J60" s="1001"/>
      <c r="K60" s="999"/>
      <c r="L60" s="1000"/>
      <c r="M60" s="1000"/>
      <c r="N60" s="1001"/>
      <c r="O60" s="999"/>
      <c r="P60" s="1000"/>
      <c r="Q60" s="1000"/>
      <c r="R60" s="1000"/>
      <c r="S60" s="1000"/>
      <c r="T60" s="1001"/>
      <c r="U60" s="999"/>
      <c r="V60" s="1000"/>
      <c r="W60" s="1000"/>
      <c r="X60" s="1000"/>
      <c r="Y60" s="1000"/>
      <c r="Z60" s="1001"/>
      <c r="AA60" s="999"/>
      <c r="AB60" s="1000"/>
      <c r="AC60" s="1000"/>
      <c r="AD60" s="1000"/>
      <c r="AE60" s="1001"/>
      <c r="AF60" s="950" t="s">
        <v>141</v>
      </c>
      <c r="AG60" s="954"/>
      <c r="AH60" s="954"/>
      <c r="AI60" s="954"/>
      <c r="AJ60" s="954"/>
      <c r="AK60" s="954"/>
      <c r="AL60" s="967" t="s">
        <v>118</v>
      </c>
      <c r="AM60" s="968"/>
      <c r="AN60" s="968"/>
      <c r="AO60" s="968"/>
      <c r="AP60" s="968"/>
      <c r="AQ60" s="968"/>
      <c r="AR60" s="968"/>
      <c r="AS60" s="968"/>
      <c r="AT60" s="968"/>
      <c r="AU60" s="968"/>
      <c r="AV60" s="968"/>
      <c r="AW60" s="968"/>
      <c r="AX60" s="968"/>
      <c r="AY60" s="968"/>
      <c r="AZ60" s="969"/>
      <c r="BA60" s="954"/>
      <c r="BB60" s="954"/>
      <c r="BC60" s="954"/>
      <c r="BD60" s="954"/>
      <c r="BE60" s="955"/>
      <c r="BF60" s="731"/>
    </row>
    <row r="61" spans="1:58" ht="21.95" customHeight="1">
      <c r="A61" s="1071"/>
      <c r="B61" s="999"/>
      <c r="C61" s="1000"/>
      <c r="D61" s="1000"/>
      <c r="E61" s="1000"/>
      <c r="F61" s="1000"/>
      <c r="G61" s="1000"/>
      <c r="H61" s="1000"/>
      <c r="I61" s="1000"/>
      <c r="J61" s="1001"/>
      <c r="K61" s="999"/>
      <c r="L61" s="1000"/>
      <c r="M61" s="1000"/>
      <c r="N61" s="1001"/>
      <c r="O61" s="999"/>
      <c r="P61" s="1000"/>
      <c r="Q61" s="1000"/>
      <c r="R61" s="1000"/>
      <c r="S61" s="1000"/>
      <c r="T61" s="1001"/>
      <c r="U61" s="999"/>
      <c r="V61" s="1000"/>
      <c r="W61" s="1000"/>
      <c r="X61" s="1000"/>
      <c r="Y61" s="1000"/>
      <c r="Z61" s="1001"/>
      <c r="AA61" s="999"/>
      <c r="AB61" s="1000"/>
      <c r="AC61" s="1000"/>
      <c r="AD61" s="1000"/>
      <c r="AE61" s="1001"/>
      <c r="AF61" s="950" t="s">
        <v>142</v>
      </c>
      <c r="AG61" s="954"/>
      <c r="AH61" s="954"/>
      <c r="AI61" s="954"/>
      <c r="AJ61" s="954"/>
      <c r="AK61" s="954"/>
      <c r="AL61" s="967" t="s">
        <v>118</v>
      </c>
      <c r="AM61" s="968"/>
      <c r="AN61" s="968"/>
      <c r="AO61" s="968"/>
      <c r="AP61" s="968"/>
      <c r="AQ61" s="968"/>
      <c r="AR61" s="968"/>
      <c r="AS61" s="968"/>
      <c r="AT61" s="968"/>
      <c r="AU61" s="968"/>
      <c r="AV61" s="968"/>
      <c r="AW61" s="968"/>
      <c r="AX61" s="968"/>
      <c r="AY61" s="968"/>
      <c r="AZ61" s="969"/>
      <c r="BA61" s="954"/>
      <c r="BB61" s="954"/>
      <c r="BC61" s="954"/>
      <c r="BD61" s="954"/>
      <c r="BE61" s="955"/>
      <c r="BF61" s="733"/>
    </row>
    <row r="62" spans="1:58" ht="21.95" customHeight="1">
      <c r="A62" s="1071"/>
      <c r="B62" s="999"/>
      <c r="C62" s="1000"/>
      <c r="D62" s="1000"/>
      <c r="E62" s="1000"/>
      <c r="F62" s="1000"/>
      <c r="G62" s="1000"/>
      <c r="H62" s="1000"/>
      <c r="I62" s="1000"/>
      <c r="J62" s="1001"/>
      <c r="K62" s="999"/>
      <c r="L62" s="1000"/>
      <c r="M62" s="1000"/>
      <c r="N62" s="1001"/>
      <c r="O62" s="999"/>
      <c r="P62" s="1000"/>
      <c r="Q62" s="1000"/>
      <c r="R62" s="1000"/>
      <c r="S62" s="1000"/>
      <c r="T62" s="1001"/>
      <c r="U62" s="999"/>
      <c r="V62" s="1000"/>
      <c r="W62" s="1000"/>
      <c r="X62" s="1000"/>
      <c r="Y62" s="1000"/>
      <c r="Z62" s="1001"/>
      <c r="AA62" s="999"/>
      <c r="AB62" s="1000"/>
      <c r="AC62" s="1000"/>
      <c r="AD62" s="1000"/>
      <c r="AE62" s="1001"/>
      <c r="AF62" s="949" t="s">
        <v>153</v>
      </c>
      <c r="AG62" s="949"/>
      <c r="AH62" s="949"/>
      <c r="AI62" s="949"/>
      <c r="AJ62" s="949"/>
      <c r="AK62" s="950"/>
      <c r="AL62" s="951" t="s">
        <v>118</v>
      </c>
      <c r="AM62" s="952"/>
      <c r="AN62" s="952"/>
      <c r="AO62" s="952"/>
      <c r="AP62" s="952"/>
      <c r="AQ62" s="952"/>
      <c r="AR62" s="952"/>
      <c r="AS62" s="952"/>
      <c r="AT62" s="952"/>
      <c r="AU62" s="952"/>
      <c r="AV62" s="952"/>
      <c r="AW62" s="952"/>
      <c r="AX62" s="952"/>
      <c r="AY62" s="952"/>
      <c r="AZ62" s="953"/>
      <c r="BA62" s="954"/>
      <c r="BB62" s="954"/>
      <c r="BC62" s="954"/>
      <c r="BD62" s="954"/>
      <c r="BE62" s="955"/>
      <c r="BF62" s="731"/>
    </row>
    <row r="63" spans="1:58" ht="21.95" customHeight="1">
      <c r="A63" s="1071"/>
      <c r="B63" s="999"/>
      <c r="C63" s="1000"/>
      <c r="D63" s="1000"/>
      <c r="E63" s="1000"/>
      <c r="F63" s="1000"/>
      <c r="G63" s="1000"/>
      <c r="H63" s="1000"/>
      <c r="I63" s="1000"/>
      <c r="J63" s="1001"/>
      <c r="K63" s="999"/>
      <c r="L63" s="1000"/>
      <c r="M63" s="1000"/>
      <c r="N63" s="1001"/>
      <c r="O63" s="999"/>
      <c r="P63" s="1000"/>
      <c r="Q63" s="1000"/>
      <c r="R63" s="1000"/>
      <c r="S63" s="1000"/>
      <c r="T63" s="1001"/>
      <c r="U63" s="999"/>
      <c r="V63" s="1000"/>
      <c r="W63" s="1000"/>
      <c r="X63" s="1000"/>
      <c r="Y63" s="1000"/>
      <c r="Z63" s="1001"/>
      <c r="AA63" s="999"/>
      <c r="AB63" s="1000"/>
      <c r="AC63" s="1000"/>
      <c r="AD63" s="1000"/>
      <c r="AE63" s="1001"/>
      <c r="AF63" s="949" t="s">
        <v>154</v>
      </c>
      <c r="AG63" s="949"/>
      <c r="AH63" s="949"/>
      <c r="AI63" s="949"/>
      <c r="AJ63" s="949"/>
      <c r="AK63" s="950"/>
      <c r="AL63" s="967" t="s">
        <v>155</v>
      </c>
      <c r="AM63" s="968"/>
      <c r="AN63" s="968"/>
      <c r="AO63" s="968"/>
      <c r="AP63" s="968"/>
      <c r="AQ63" s="968"/>
      <c r="AR63" s="968"/>
      <c r="AS63" s="968"/>
      <c r="AT63" s="968"/>
      <c r="AU63" s="968"/>
      <c r="AV63" s="968"/>
      <c r="AW63" s="968"/>
      <c r="AX63" s="968"/>
      <c r="AY63" s="968"/>
      <c r="AZ63" s="969"/>
      <c r="BA63" s="954"/>
      <c r="BB63" s="954"/>
      <c r="BC63" s="954"/>
      <c r="BD63" s="954"/>
      <c r="BE63" s="955"/>
      <c r="BF63" s="731"/>
    </row>
    <row r="64" spans="1:58" ht="21.95" customHeight="1">
      <c r="A64" s="1071"/>
      <c r="B64" s="999"/>
      <c r="C64" s="1000"/>
      <c r="D64" s="1000"/>
      <c r="E64" s="1000"/>
      <c r="F64" s="1000"/>
      <c r="G64" s="1000"/>
      <c r="H64" s="1000"/>
      <c r="I64" s="1000"/>
      <c r="J64" s="1001"/>
      <c r="K64" s="999"/>
      <c r="L64" s="1000"/>
      <c r="M64" s="1000"/>
      <c r="N64" s="1001"/>
      <c r="O64" s="999"/>
      <c r="P64" s="1000"/>
      <c r="Q64" s="1000"/>
      <c r="R64" s="1000"/>
      <c r="S64" s="1000"/>
      <c r="T64" s="1001"/>
      <c r="U64" s="999"/>
      <c r="V64" s="1000"/>
      <c r="W64" s="1000"/>
      <c r="X64" s="1000"/>
      <c r="Y64" s="1000"/>
      <c r="Z64" s="1001"/>
      <c r="AA64" s="999"/>
      <c r="AB64" s="1000"/>
      <c r="AC64" s="1000"/>
      <c r="AD64" s="1000"/>
      <c r="AE64" s="1001"/>
      <c r="AF64" s="1021" t="s">
        <v>156</v>
      </c>
      <c r="AG64" s="1022"/>
      <c r="AH64" s="1022"/>
      <c r="AI64" s="1022"/>
      <c r="AJ64" s="1022"/>
      <c r="AK64" s="1023"/>
      <c r="AL64" s="967" t="s">
        <v>118</v>
      </c>
      <c r="AM64" s="968"/>
      <c r="AN64" s="968"/>
      <c r="AO64" s="968"/>
      <c r="AP64" s="968"/>
      <c r="AQ64" s="968"/>
      <c r="AR64" s="968"/>
      <c r="AS64" s="968"/>
      <c r="AT64" s="968"/>
      <c r="AU64" s="968"/>
      <c r="AV64" s="968"/>
      <c r="AW64" s="968"/>
      <c r="AX64" s="968"/>
      <c r="AY64" s="968"/>
      <c r="AZ64" s="969"/>
      <c r="BA64" s="1021"/>
      <c r="BB64" s="1022"/>
      <c r="BC64" s="1022"/>
      <c r="BD64" s="1022"/>
      <c r="BE64" s="1024"/>
      <c r="BF64" s="732"/>
    </row>
    <row r="65" spans="1:58" ht="21.95" customHeight="1">
      <c r="A65" s="1071"/>
      <c r="B65" s="999"/>
      <c r="C65" s="1000"/>
      <c r="D65" s="1000"/>
      <c r="E65" s="1000"/>
      <c r="F65" s="1000"/>
      <c r="G65" s="1000"/>
      <c r="H65" s="1000"/>
      <c r="I65" s="1000"/>
      <c r="J65" s="1001"/>
      <c r="K65" s="999"/>
      <c r="L65" s="1000"/>
      <c r="M65" s="1000"/>
      <c r="N65" s="1001"/>
      <c r="O65" s="999"/>
      <c r="P65" s="1000"/>
      <c r="Q65" s="1000"/>
      <c r="R65" s="1000"/>
      <c r="S65" s="1000"/>
      <c r="T65" s="1001"/>
      <c r="U65" s="999"/>
      <c r="V65" s="1000"/>
      <c r="W65" s="1000"/>
      <c r="X65" s="1000"/>
      <c r="Y65" s="1000"/>
      <c r="Z65" s="1001"/>
      <c r="AA65" s="999"/>
      <c r="AB65" s="1000"/>
      <c r="AC65" s="1000"/>
      <c r="AD65" s="1000"/>
      <c r="AE65" s="1001"/>
      <c r="AF65" s="949" t="s">
        <v>157</v>
      </c>
      <c r="AG65" s="949"/>
      <c r="AH65" s="949"/>
      <c r="AI65" s="949"/>
      <c r="AJ65" s="949"/>
      <c r="AK65" s="950"/>
      <c r="AL65" s="967" t="s">
        <v>158</v>
      </c>
      <c r="AM65" s="968"/>
      <c r="AN65" s="968"/>
      <c r="AO65" s="968"/>
      <c r="AP65" s="968"/>
      <c r="AQ65" s="968"/>
      <c r="AR65" s="968"/>
      <c r="AS65" s="968"/>
      <c r="AT65" s="968"/>
      <c r="AU65" s="968"/>
      <c r="AV65" s="968"/>
      <c r="AW65" s="968"/>
      <c r="AX65" s="968"/>
      <c r="AY65" s="968"/>
      <c r="AZ65" s="969"/>
      <c r="BA65" s="954"/>
      <c r="BB65" s="954"/>
      <c r="BC65" s="954"/>
      <c r="BD65" s="954"/>
      <c r="BE65" s="955"/>
      <c r="BF65" s="731"/>
    </row>
    <row r="66" spans="1:58" ht="21.95" customHeight="1">
      <c r="A66" s="1071"/>
      <c r="B66" s="999"/>
      <c r="C66" s="1000"/>
      <c r="D66" s="1000"/>
      <c r="E66" s="1000"/>
      <c r="F66" s="1000"/>
      <c r="G66" s="1000"/>
      <c r="H66" s="1000"/>
      <c r="I66" s="1000"/>
      <c r="J66" s="1001"/>
      <c r="K66" s="999"/>
      <c r="L66" s="1000"/>
      <c r="M66" s="1000"/>
      <c r="N66" s="1001"/>
      <c r="O66" s="999"/>
      <c r="P66" s="1000"/>
      <c r="Q66" s="1000"/>
      <c r="R66" s="1000"/>
      <c r="S66" s="1000"/>
      <c r="T66" s="1001"/>
      <c r="U66" s="999"/>
      <c r="V66" s="1000"/>
      <c r="W66" s="1000"/>
      <c r="X66" s="1000"/>
      <c r="Y66" s="1000"/>
      <c r="Z66" s="1001"/>
      <c r="AA66" s="999"/>
      <c r="AB66" s="1000"/>
      <c r="AC66" s="1000"/>
      <c r="AD66" s="1000"/>
      <c r="AE66" s="1001"/>
      <c r="AF66" s="1021" t="s">
        <v>159</v>
      </c>
      <c r="AG66" s="1022"/>
      <c r="AH66" s="1022"/>
      <c r="AI66" s="1022"/>
      <c r="AJ66" s="1022"/>
      <c r="AK66" s="1023"/>
      <c r="AL66" s="967" t="s">
        <v>118</v>
      </c>
      <c r="AM66" s="968"/>
      <c r="AN66" s="968"/>
      <c r="AO66" s="968"/>
      <c r="AP66" s="968"/>
      <c r="AQ66" s="968"/>
      <c r="AR66" s="968"/>
      <c r="AS66" s="968"/>
      <c r="AT66" s="968"/>
      <c r="AU66" s="968"/>
      <c r="AV66" s="968"/>
      <c r="AW66" s="968"/>
      <c r="AX66" s="968"/>
      <c r="AY66" s="968"/>
      <c r="AZ66" s="969"/>
      <c r="BA66" s="1021"/>
      <c r="BB66" s="1022"/>
      <c r="BC66" s="1022"/>
      <c r="BD66" s="1022"/>
      <c r="BE66" s="1024"/>
      <c r="BF66" s="731"/>
    </row>
    <row r="67" spans="1:58" ht="21.95" customHeight="1">
      <c r="A67" s="1071"/>
      <c r="B67" s="999"/>
      <c r="C67" s="1000"/>
      <c r="D67" s="1000"/>
      <c r="E67" s="1000"/>
      <c r="F67" s="1000"/>
      <c r="G67" s="1000"/>
      <c r="H67" s="1000"/>
      <c r="I67" s="1000"/>
      <c r="J67" s="1001"/>
      <c r="K67" s="999"/>
      <c r="L67" s="1000"/>
      <c r="M67" s="1000"/>
      <c r="N67" s="1001"/>
      <c r="O67" s="999"/>
      <c r="P67" s="1000"/>
      <c r="Q67" s="1000"/>
      <c r="R67" s="1000"/>
      <c r="S67" s="1000"/>
      <c r="T67" s="1001"/>
      <c r="U67" s="999"/>
      <c r="V67" s="1000"/>
      <c r="W67" s="1000"/>
      <c r="X67" s="1000"/>
      <c r="Y67" s="1000"/>
      <c r="Z67" s="1001"/>
      <c r="AA67" s="999"/>
      <c r="AB67" s="1000"/>
      <c r="AC67" s="1000"/>
      <c r="AD67" s="1000"/>
      <c r="AE67" s="1001"/>
      <c r="AF67" s="966" t="s">
        <v>132</v>
      </c>
      <c r="AG67" s="949"/>
      <c r="AH67" s="949"/>
      <c r="AI67" s="949"/>
      <c r="AJ67" s="949"/>
      <c r="AK67" s="950"/>
      <c r="AL67" s="967" t="s">
        <v>160</v>
      </c>
      <c r="AM67" s="968"/>
      <c r="AN67" s="968"/>
      <c r="AO67" s="968"/>
      <c r="AP67" s="968"/>
      <c r="AQ67" s="968"/>
      <c r="AR67" s="968"/>
      <c r="AS67" s="968"/>
      <c r="AT67" s="968"/>
      <c r="AU67" s="968"/>
      <c r="AV67" s="968"/>
      <c r="AW67" s="968"/>
      <c r="AX67" s="968"/>
      <c r="AY67" s="968"/>
      <c r="AZ67" s="969"/>
      <c r="BA67" s="1021"/>
      <c r="BB67" s="1022"/>
      <c r="BC67" s="1022"/>
      <c r="BD67" s="1022"/>
      <c r="BE67" s="1024"/>
      <c r="BF67" s="731"/>
    </row>
    <row r="68" spans="1:58" ht="21.95" customHeight="1">
      <c r="A68" s="1071"/>
      <c r="B68" s="999"/>
      <c r="C68" s="1000"/>
      <c r="D68" s="1000"/>
      <c r="E68" s="1000"/>
      <c r="F68" s="1000"/>
      <c r="G68" s="1000"/>
      <c r="H68" s="1000"/>
      <c r="I68" s="1000"/>
      <c r="J68" s="1001"/>
      <c r="K68" s="999"/>
      <c r="L68" s="1000"/>
      <c r="M68" s="1000"/>
      <c r="N68" s="1001"/>
      <c r="O68" s="999"/>
      <c r="P68" s="1000"/>
      <c r="Q68" s="1000"/>
      <c r="R68" s="1000"/>
      <c r="S68" s="1000"/>
      <c r="T68" s="1001"/>
      <c r="U68" s="999"/>
      <c r="V68" s="1000"/>
      <c r="W68" s="1000"/>
      <c r="X68" s="1000"/>
      <c r="Y68" s="1000"/>
      <c r="Z68" s="1001"/>
      <c r="AA68" s="999"/>
      <c r="AB68" s="1000"/>
      <c r="AC68" s="1000"/>
      <c r="AD68" s="1000"/>
      <c r="AE68" s="1001"/>
      <c r="AF68" s="966" t="s">
        <v>117</v>
      </c>
      <c r="AG68" s="949"/>
      <c r="AH68" s="949"/>
      <c r="AI68" s="949"/>
      <c r="AJ68" s="949"/>
      <c r="AK68" s="950"/>
      <c r="AL68" s="967" t="s">
        <v>118</v>
      </c>
      <c r="AM68" s="968"/>
      <c r="AN68" s="968"/>
      <c r="AO68" s="968"/>
      <c r="AP68" s="968"/>
      <c r="AQ68" s="968"/>
      <c r="AR68" s="968"/>
      <c r="AS68" s="968"/>
      <c r="AT68" s="968"/>
      <c r="AU68" s="968"/>
      <c r="AV68" s="968"/>
      <c r="AW68" s="968"/>
      <c r="AX68" s="968"/>
      <c r="AY68" s="968"/>
      <c r="AZ68" s="969"/>
      <c r="BA68" s="1021"/>
      <c r="BB68" s="1022"/>
      <c r="BC68" s="1022"/>
      <c r="BD68" s="1022"/>
      <c r="BE68" s="1024"/>
      <c r="BF68" s="731"/>
    </row>
    <row r="69" spans="1:58" ht="21.95" customHeight="1">
      <c r="A69" s="1071"/>
      <c r="B69" s="999"/>
      <c r="C69" s="1000"/>
      <c r="D69" s="1000"/>
      <c r="E69" s="1000"/>
      <c r="F69" s="1000"/>
      <c r="G69" s="1000"/>
      <c r="H69" s="1000"/>
      <c r="I69" s="1000"/>
      <c r="J69" s="1001"/>
      <c r="K69" s="999"/>
      <c r="L69" s="1000"/>
      <c r="M69" s="1000"/>
      <c r="N69" s="1001"/>
      <c r="O69" s="999"/>
      <c r="P69" s="1000"/>
      <c r="Q69" s="1000"/>
      <c r="R69" s="1000"/>
      <c r="S69" s="1000"/>
      <c r="T69" s="1001"/>
      <c r="U69" s="999"/>
      <c r="V69" s="1000"/>
      <c r="W69" s="1000"/>
      <c r="X69" s="1000"/>
      <c r="Y69" s="1000"/>
      <c r="Z69" s="1001"/>
      <c r="AA69" s="999"/>
      <c r="AB69" s="1000"/>
      <c r="AC69" s="1000"/>
      <c r="AD69" s="1000"/>
      <c r="AE69" s="1001"/>
      <c r="AF69" s="949" t="s">
        <v>139</v>
      </c>
      <c r="AG69" s="949"/>
      <c r="AH69" s="949"/>
      <c r="AI69" s="949"/>
      <c r="AJ69" s="949"/>
      <c r="AK69" s="950"/>
      <c r="AL69" s="951" t="s">
        <v>118</v>
      </c>
      <c r="AM69" s="952"/>
      <c r="AN69" s="952"/>
      <c r="AO69" s="952"/>
      <c r="AP69" s="952"/>
      <c r="AQ69" s="952"/>
      <c r="AR69" s="952"/>
      <c r="AS69" s="952"/>
      <c r="AT69" s="952"/>
      <c r="AU69" s="952"/>
      <c r="AV69" s="952"/>
      <c r="AW69" s="952"/>
      <c r="AX69" s="952"/>
      <c r="AY69" s="952"/>
      <c r="AZ69" s="953"/>
      <c r="BA69" s="954"/>
      <c r="BB69" s="954"/>
      <c r="BC69" s="954"/>
      <c r="BD69" s="954"/>
      <c r="BE69" s="955"/>
      <c r="BF69" s="731"/>
    </row>
    <row r="70" spans="1:58" ht="21.95" customHeight="1">
      <c r="A70" s="1071"/>
      <c r="B70" s="999"/>
      <c r="C70" s="1000"/>
      <c r="D70" s="1000"/>
      <c r="E70" s="1000"/>
      <c r="F70" s="1000"/>
      <c r="G70" s="1000"/>
      <c r="H70" s="1000"/>
      <c r="I70" s="1000"/>
      <c r="J70" s="1001"/>
      <c r="K70" s="999"/>
      <c r="L70" s="1000"/>
      <c r="M70" s="1000"/>
      <c r="N70" s="1001"/>
      <c r="O70" s="999"/>
      <c r="P70" s="1000"/>
      <c r="Q70" s="1000"/>
      <c r="R70" s="1000"/>
      <c r="S70" s="1000"/>
      <c r="T70" s="1001"/>
      <c r="U70" s="999"/>
      <c r="V70" s="1000"/>
      <c r="W70" s="1000"/>
      <c r="X70" s="1000"/>
      <c r="Y70" s="1000"/>
      <c r="Z70" s="1001"/>
      <c r="AA70" s="999"/>
      <c r="AB70" s="1000"/>
      <c r="AC70" s="1000"/>
      <c r="AD70" s="1000"/>
      <c r="AE70" s="1001"/>
      <c r="AF70" s="949" t="s">
        <v>120</v>
      </c>
      <c r="AG70" s="949"/>
      <c r="AH70" s="949"/>
      <c r="AI70" s="949"/>
      <c r="AJ70" s="949"/>
      <c r="AK70" s="950"/>
      <c r="AL70" s="951" t="s">
        <v>118</v>
      </c>
      <c r="AM70" s="952"/>
      <c r="AN70" s="952"/>
      <c r="AO70" s="952"/>
      <c r="AP70" s="952"/>
      <c r="AQ70" s="952"/>
      <c r="AR70" s="952"/>
      <c r="AS70" s="952"/>
      <c r="AT70" s="952"/>
      <c r="AU70" s="952"/>
      <c r="AV70" s="952"/>
      <c r="AW70" s="952"/>
      <c r="AX70" s="952"/>
      <c r="AY70" s="952"/>
      <c r="AZ70" s="953"/>
      <c r="BA70" s="954"/>
      <c r="BB70" s="954"/>
      <c r="BC70" s="954"/>
      <c r="BD70" s="954"/>
      <c r="BE70" s="955"/>
      <c r="BF70" s="731"/>
    </row>
    <row r="71" spans="1:58" ht="21.95" customHeight="1">
      <c r="A71" s="1071"/>
      <c r="B71" s="999"/>
      <c r="C71" s="1000"/>
      <c r="D71" s="1000"/>
      <c r="E71" s="1000"/>
      <c r="F71" s="1000"/>
      <c r="G71" s="1000"/>
      <c r="H71" s="1000"/>
      <c r="I71" s="1000"/>
      <c r="J71" s="1001"/>
      <c r="K71" s="999"/>
      <c r="L71" s="1000"/>
      <c r="M71" s="1000"/>
      <c r="N71" s="1001"/>
      <c r="O71" s="999"/>
      <c r="P71" s="1000"/>
      <c r="Q71" s="1000"/>
      <c r="R71" s="1000"/>
      <c r="S71" s="1000"/>
      <c r="T71" s="1001"/>
      <c r="U71" s="999"/>
      <c r="V71" s="1000"/>
      <c r="W71" s="1000"/>
      <c r="X71" s="1000"/>
      <c r="Y71" s="1000"/>
      <c r="Z71" s="1001"/>
      <c r="AA71" s="999"/>
      <c r="AB71" s="1000"/>
      <c r="AC71" s="1000"/>
      <c r="AD71" s="1000"/>
      <c r="AE71" s="1001"/>
      <c r="AF71" s="950" t="s">
        <v>145</v>
      </c>
      <c r="AG71" s="954"/>
      <c r="AH71" s="954"/>
      <c r="AI71" s="954"/>
      <c r="AJ71" s="954"/>
      <c r="AK71" s="954"/>
      <c r="AL71" s="967" t="s">
        <v>118</v>
      </c>
      <c r="AM71" s="968"/>
      <c r="AN71" s="968"/>
      <c r="AO71" s="968"/>
      <c r="AP71" s="968"/>
      <c r="AQ71" s="968"/>
      <c r="AR71" s="968"/>
      <c r="AS71" s="968"/>
      <c r="AT71" s="968"/>
      <c r="AU71" s="968"/>
      <c r="AV71" s="968"/>
      <c r="AW71" s="968"/>
      <c r="AX71" s="968"/>
      <c r="AY71" s="968"/>
      <c r="AZ71" s="969"/>
      <c r="BA71" s="954"/>
      <c r="BB71" s="954"/>
      <c r="BC71" s="954"/>
      <c r="BD71" s="954"/>
      <c r="BE71" s="955"/>
      <c r="BF71" s="731"/>
    </row>
    <row r="72" spans="1:58" ht="21.95" customHeight="1">
      <c r="A72" s="1071"/>
      <c r="B72" s="999"/>
      <c r="C72" s="1000"/>
      <c r="D72" s="1000"/>
      <c r="E72" s="1000"/>
      <c r="F72" s="1000"/>
      <c r="G72" s="1000"/>
      <c r="H72" s="1000"/>
      <c r="I72" s="1000"/>
      <c r="J72" s="1001"/>
      <c r="K72" s="999"/>
      <c r="L72" s="1000"/>
      <c r="M72" s="1000"/>
      <c r="N72" s="1001"/>
      <c r="O72" s="999"/>
      <c r="P72" s="1000"/>
      <c r="Q72" s="1000"/>
      <c r="R72" s="1000"/>
      <c r="S72" s="1000"/>
      <c r="T72" s="1001"/>
      <c r="U72" s="999"/>
      <c r="V72" s="1000"/>
      <c r="W72" s="1000"/>
      <c r="X72" s="1000"/>
      <c r="Y72" s="1000"/>
      <c r="Z72" s="1001"/>
      <c r="AA72" s="999"/>
      <c r="AB72" s="1000"/>
      <c r="AC72" s="1000"/>
      <c r="AD72" s="1000"/>
      <c r="AE72" s="1001"/>
      <c r="AF72" s="950" t="s">
        <v>161</v>
      </c>
      <c r="AG72" s="954"/>
      <c r="AH72" s="954"/>
      <c r="AI72" s="954"/>
      <c r="AJ72" s="954"/>
      <c r="AK72" s="954"/>
      <c r="AL72" s="967" t="s">
        <v>162</v>
      </c>
      <c r="AM72" s="968"/>
      <c r="AN72" s="968"/>
      <c r="AO72" s="968"/>
      <c r="AP72" s="968"/>
      <c r="AQ72" s="968"/>
      <c r="AR72" s="968"/>
      <c r="AS72" s="968"/>
      <c r="AT72" s="968"/>
      <c r="AU72" s="968"/>
      <c r="AV72" s="968"/>
      <c r="AW72" s="968"/>
      <c r="AX72" s="968"/>
      <c r="AY72" s="968"/>
      <c r="AZ72" s="969"/>
      <c r="BA72" s="954"/>
      <c r="BB72" s="954"/>
      <c r="BC72" s="954"/>
      <c r="BD72" s="954"/>
      <c r="BE72" s="955"/>
      <c r="BF72" s="731"/>
    </row>
    <row r="73" spans="1:58" ht="21.95" customHeight="1">
      <c r="A73" s="1071"/>
      <c r="B73" s="999"/>
      <c r="C73" s="1000"/>
      <c r="D73" s="1000"/>
      <c r="E73" s="1000"/>
      <c r="F73" s="1000"/>
      <c r="G73" s="1000"/>
      <c r="H73" s="1000"/>
      <c r="I73" s="1000"/>
      <c r="J73" s="1001"/>
      <c r="K73" s="999"/>
      <c r="L73" s="1000"/>
      <c r="M73" s="1000"/>
      <c r="N73" s="1001"/>
      <c r="O73" s="999"/>
      <c r="P73" s="1000"/>
      <c r="Q73" s="1000"/>
      <c r="R73" s="1000"/>
      <c r="S73" s="1000"/>
      <c r="T73" s="1001"/>
      <c r="U73" s="999"/>
      <c r="V73" s="1000"/>
      <c r="W73" s="1000"/>
      <c r="X73" s="1000"/>
      <c r="Y73" s="1000"/>
      <c r="Z73" s="1001"/>
      <c r="AA73" s="999"/>
      <c r="AB73" s="1000"/>
      <c r="AC73" s="1000"/>
      <c r="AD73" s="1000"/>
      <c r="AE73" s="1001"/>
      <c r="AF73" s="950" t="s">
        <v>163</v>
      </c>
      <c r="AG73" s="954"/>
      <c r="AH73" s="954"/>
      <c r="AI73" s="954"/>
      <c r="AJ73" s="954"/>
      <c r="AK73" s="954"/>
      <c r="AL73" s="1025" t="s">
        <v>118</v>
      </c>
      <c r="AM73" s="968"/>
      <c r="AN73" s="968"/>
      <c r="AO73" s="968"/>
      <c r="AP73" s="968"/>
      <c r="AQ73" s="968"/>
      <c r="AR73" s="968"/>
      <c r="AS73" s="968"/>
      <c r="AT73" s="968"/>
      <c r="AU73" s="968"/>
      <c r="AV73" s="968"/>
      <c r="AW73" s="968"/>
      <c r="AX73" s="968"/>
      <c r="AY73" s="968"/>
      <c r="AZ73" s="969"/>
      <c r="BA73" s="954"/>
      <c r="BB73" s="954"/>
      <c r="BC73" s="954"/>
      <c r="BD73" s="954"/>
      <c r="BE73" s="955"/>
      <c r="BF73" s="732"/>
    </row>
    <row r="74" spans="1:58" ht="21.95" customHeight="1">
      <c r="A74" s="1071"/>
      <c r="B74" s="999"/>
      <c r="C74" s="1000"/>
      <c r="D74" s="1000"/>
      <c r="E74" s="1000"/>
      <c r="F74" s="1000"/>
      <c r="G74" s="1000"/>
      <c r="H74" s="1000"/>
      <c r="I74" s="1000"/>
      <c r="J74" s="1001"/>
      <c r="K74" s="999"/>
      <c r="L74" s="1000"/>
      <c r="M74" s="1000"/>
      <c r="N74" s="1001"/>
      <c r="O74" s="999"/>
      <c r="P74" s="1000"/>
      <c r="Q74" s="1000"/>
      <c r="R74" s="1000"/>
      <c r="S74" s="1000"/>
      <c r="T74" s="1001"/>
      <c r="U74" s="999"/>
      <c r="V74" s="1000"/>
      <c r="W74" s="1000"/>
      <c r="X74" s="1000"/>
      <c r="Y74" s="1000"/>
      <c r="Z74" s="1001"/>
      <c r="AA74" s="999"/>
      <c r="AB74" s="1000"/>
      <c r="AC74" s="1000"/>
      <c r="AD74" s="1000"/>
      <c r="AE74" s="1001"/>
      <c r="AF74" s="950" t="s">
        <v>164</v>
      </c>
      <c r="AG74" s="954"/>
      <c r="AH74" s="954"/>
      <c r="AI74" s="954"/>
      <c r="AJ74" s="954"/>
      <c r="AK74" s="954"/>
      <c r="AL74" s="1025" t="s">
        <v>165</v>
      </c>
      <c r="AM74" s="968"/>
      <c r="AN74" s="968"/>
      <c r="AO74" s="968"/>
      <c r="AP74" s="968"/>
      <c r="AQ74" s="968"/>
      <c r="AR74" s="968"/>
      <c r="AS74" s="968"/>
      <c r="AT74" s="968"/>
      <c r="AU74" s="968"/>
      <c r="AV74" s="968"/>
      <c r="AW74" s="968"/>
      <c r="AX74" s="968"/>
      <c r="AY74" s="968"/>
      <c r="AZ74" s="969"/>
      <c r="BA74" s="954"/>
      <c r="BB74" s="954"/>
      <c r="BC74" s="954"/>
      <c r="BD74" s="954"/>
      <c r="BE74" s="955"/>
      <c r="BF74" s="732"/>
    </row>
    <row r="75" spans="1:58" ht="21.95" customHeight="1">
      <c r="A75" s="1071"/>
      <c r="B75" s="999"/>
      <c r="C75" s="1000"/>
      <c r="D75" s="1000"/>
      <c r="E75" s="1000"/>
      <c r="F75" s="1000"/>
      <c r="G75" s="1000"/>
      <c r="H75" s="1000"/>
      <c r="I75" s="1000"/>
      <c r="J75" s="1001"/>
      <c r="K75" s="999"/>
      <c r="L75" s="1000"/>
      <c r="M75" s="1000"/>
      <c r="N75" s="1001"/>
      <c r="O75" s="999"/>
      <c r="P75" s="1000"/>
      <c r="Q75" s="1000"/>
      <c r="R75" s="1000"/>
      <c r="S75" s="1000"/>
      <c r="T75" s="1001"/>
      <c r="U75" s="999"/>
      <c r="V75" s="1000"/>
      <c r="W75" s="1000"/>
      <c r="X75" s="1000"/>
      <c r="Y75" s="1000"/>
      <c r="Z75" s="1001"/>
      <c r="AA75" s="999"/>
      <c r="AB75" s="1000"/>
      <c r="AC75" s="1000"/>
      <c r="AD75" s="1000"/>
      <c r="AE75" s="1001"/>
      <c r="AF75" s="950" t="s">
        <v>166</v>
      </c>
      <c r="AG75" s="954"/>
      <c r="AH75" s="954"/>
      <c r="AI75" s="954"/>
      <c r="AJ75" s="954"/>
      <c r="AK75" s="954"/>
      <c r="AL75" s="967" t="s">
        <v>167</v>
      </c>
      <c r="AM75" s="968"/>
      <c r="AN75" s="968"/>
      <c r="AO75" s="968"/>
      <c r="AP75" s="968"/>
      <c r="AQ75" s="968"/>
      <c r="AR75" s="968"/>
      <c r="AS75" s="968"/>
      <c r="AT75" s="968"/>
      <c r="AU75" s="968"/>
      <c r="AV75" s="968"/>
      <c r="AW75" s="968"/>
      <c r="AX75" s="968"/>
      <c r="AY75" s="968"/>
      <c r="AZ75" s="969"/>
      <c r="BA75" s="954"/>
      <c r="BB75" s="954"/>
      <c r="BC75" s="954"/>
      <c r="BD75" s="954"/>
      <c r="BE75" s="955"/>
      <c r="BF75" s="731"/>
    </row>
    <row r="76" spans="1:58" ht="21.95" customHeight="1">
      <c r="A76" s="1071"/>
      <c r="B76" s="999"/>
      <c r="C76" s="1000"/>
      <c r="D76" s="1000"/>
      <c r="E76" s="1000"/>
      <c r="F76" s="1000"/>
      <c r="G76" s="1000"/>
      <c r="H76" s="1000"/>
      <c r="I76" s="1000"/>
      <c r="J76" s="1001"/>
      <c r="K76" s="999"/>
      <c r="L76" s="1000"/>
      <c r="M76" s="1000"/>
      <c r="N76" s="1001"/>
      <c r="O76" s="999"/>
      <c r="P76" s="1000"/>
      <c r="Q76" s="1000"/>
      <c r="R76" s="1000"/>
      <c r="S76" s="1000"/>
      <c r="T76" s="1001"/>
      <c r="U76" s="999"/>
      <c r="V76" s="1000"/>
      <c r="W76" s="1000"/>
      <c r="X76" s="1000"/>
      <c r="Y76" s="1000"/>
      <c r="Z76" s="1001"/>
      <c r="AA76" s="999"/>
      <c r="AB76" s="1000"/>
      <c r="AC76" s="1000"/>
      <c r="AD76" s="1000"/>
      <c r="AE76" s="1001"/>
      <c r="AF76" s="949" t="s">
        <v>168</v>
      </c>
      <c r="AG76" s="949"/>
      <c r="AH76" s="949"/>
      <c r="AI76" s="949"/>
      <c r="AJ76" s="949"/>
      <c r="AK76" s="950"/>
      <c r="AL76" s="951" t="s">
        <v>118</v>
      </c>
      <c r="AM76" s="952"/>
      <c r="AN76" s="952"/>
      <c r="AO76" s="952"/>
      <c r="AP76" s="952"/>
      <c r="AQ76" s="952"/>
      <c r="AR76" s="952"/>
      <c r="AS76" s="952"/>
      <c r="AT76" s="952"/>
      <c r="AU76" s="952"/>
      <c r="AV76" s="952"/>
      <c r="AW76" s="952"/>
      <c r="AX76" s="952"/>
      <c r="AY76" s="952"/>
      <c r="AZ76" s="953"/>
      <c r="BA76" s="954"/>
      <c r="BB76" s="954"/>
      <c r="BC76" s="954"/>
      <c r="BD76" s="954"/>
      <c r="BE76" s="955"/>
      <c r="BF76" s="732"/>
    </row>
    <row r="77" spans="1:58" ht="21.95" customHeight="1">
      <c r="A77" s="1071"/>
      <c r="B77" s="999"/>
      <c r="C77" s="1000"/>
      <c r="D77" s="1000"/>
      <c r="E77" s="1000"/>
      <c r="F77" s="1000"/>
      <c r="G77" s="1000"/>
      <c r="H77" s="1000"/>
      <c r="I77" s="1000"/>
      <c r="J77" s="1001"/>
      <c r="K77" s="999"/>
      <c r="L77" s="1000"/>
      <c r="M77" s="1000"/>
      <c r="N77" s="1001"/>
      <c r="O77" s="999"/>
      <c r="P77" s="1000"/>
      <c r="Q77" s="1000"/>
      <c r="R77" s="1000"/>
      <c r="S77" s="1000"/>
      <c r="T77" s="1001"/>
      <c r="U77" s="999"/>
      <c r="V77" s="1000"/>
      <c r="W77" s="1000"/>
      <c r="X77" s="1000"/>
      <c r="Y77" s="1000"/>
      <c r="Z77" s="1001"/>
      <c r="AA77" s="999"/>
      <c r="AB77" s="1000"/>
      <c r="AC77" s="1000"/>
      <c r="AD77" s="1000"/>
      <c r="AE77" s="1001"/>
      <c r="AF77" s="949" t="s">
        <v>169</v>
      </c>
      <c r="AG77" s="949"/>
      <c r="AH77" s="949"/>
      <c r="AI77" s="949"/>
      <c r="AJ77" s="949"/>
      <c r="AK77" s="950"/>
      <c r="AL77" s="951" t="s">
        <v>118</v>
      </c>
      <c r="AM77" s="952"/>
      <c r="AN77" s="952"/>
      <c r="AO77" s="952"/>
      <c r="AP77" s="952"/>
      <c r="AQ77" s="952"/>
      <c r="AR77" s="952"/>
      <c r="AS77" s="952"/>
      <c r="AT77" s="952"/>
      <c r="AU77" s="952"/>
      <c r="AV77" s="952"/>
      <c r="AW77" s="952"/>
      <c r="AX77" s="952"/>
      <c r="AY77" s="952"/>
      <c r="AZ77" s="953"/>
      <c r="BA77" s="954"/>
      <c r="BB77" s="954"/>
      <c r="BC77" s="954"/>
      <c r="BD77" s="954"/>
      <c r="BE77" s="955"/>
      <c r="BF77" s="732"/>
    </row>
    <row r="78" spans="1:58" ht="21.95" customHeight="1">
      <c r="A78" s="1071"/>
      <c r="B78" s="999"/>
      <c r="C78" s="1000"/>
      <c r="D78" s="1000"/>
      <c r="E78" s="1000"/>
      <c r="F78" s="1000"/>
      <c r="G78" s="1000"/>
      <c r="H78" s="1000"/>
      <c r="I78" s="1000"/>
      <c r="J78" s="1001"/>
      <c r="K78" s="999"/>
      <c r="L78" s="1000"/>
      <c r="M78" s="1000"/>
      <c r="N78" s="1001"/>
      <c r="O78" s="999"/>
      <c r="P78" s="1000"/>
      <c r="Q78" s="1000"/>
      <c r="R78" s="1000"/>
      <c r="S78" s="1000"/>
      <c r="T78" s="1001"/>
      <c r="U78" s="999"/>
      <c r="V78" s="1000"/>
      <c r="W78" s="1000"/>
      <c r="X78" s="1000"/>
      <c r="Y78" s="1000"/>
      <c r="Z78" s="1001"/>
      <c r="AA78" s="999"/>
      <c r="AB78" s="1000"/>
      <c r="AC78" s="1000"/>
      <c r="AD78" s="1000"/>
      <c r="AE78" s="1001"/>
      <c r="AF78" s="950" t="s">
        <v>170</v>
      </c>
      <c r="AG78" s="954"/>
      <c r="AH78" s="954"/>
      <c r="AI78" s="954"/>
      <c r="AJ78" s="954"/>
      <c r="AK78" s="954"/>
      <c r="AL78" s="967" t="s">
        <v>118</v>
      </c>
      <c r="AM78" s="968"/>
      <c r="AN78" s="968"/>
      <c r="AO78" s="968"/>
      <c r="AP78" s="968"/>
      <c r="AQ78" s="968"/>
      <c r="AR78" s="968"/>
      <c r="AS78" s="968"/>
      <c r="AT78" s="968"/>
      <c r="AU78" s="968"/>
      <c r="AV78" s="968"/>
      <c r="AW78" s="968"/>
      <c r="AX78" s="968"/>
      <c r="AY78" s="968"/>
      <c r="AZ78" s="969"/>
      <c r="BA78" s="954"/>
      <c r="BB78" s="954"/>
      <c r="BC78" s="954"/>
      <c r="BD78" s="954"/>
      <c r="BE78" s="955"/>
      <c r="BF78" s="731"/>
    </row>
    <row r="79" spans="1:58" ht="21.95" customHeight="1">
      <c r="A79" s="1071"/>
      <c r="B79" s="999"/>
      <c r="C79" s="1000"/>
      <c r="D79" s="1000"/>
      <c r="E79" s="1000"/>
      <c r="F79" s="1000"/>
      <c r="G79" s="1000"/>
      <c r="H79" s="1000"/>
      <c r="I79" s="1000"/>
      <c r="J79" s="1001"/>
      <c r="K79" s="999"/>
      <c r="L79" s="1000"/>
      <c r="M79" s="1000"/>
      <c r="N79" s="1001"/>
      <c r="O79" s="999"/>
      <c r="P79" s="1000"/>
      <c r="Q79" s="1000"/>
      <c r="R79" s="1000"/>
      <c r="S79" s="1000"/>
      <c r="T79" s="1001"/>
      <c r="U79" s="999"/>
      <c r="V79" s="1000"/>
      <c r="W79" s="1000"/>
      <c r="X79" s="1000"/>
      <c r="Y79" s="1000"/>
      <c r="Z79" s="1001"/>
      <c r="AA79" s="999"/>
      <c r="AB79" s="1000"/>
      <c r="AC79" s="1000"/>
      <c r="AD79" s="1000"/>
      <c r="AE79" s="1001"/>
      <c r="AF79" s="950" t="s">
        <v>171</v>
      </c>
      <c r="AG79" s="954"/>
      <c r="AH79" s="954"/>
      <c r="AI79" s="954"/>
      <c r="AJ79" s="954"/>
      <c r="AK79" s="954"/>
      <c r="AL79" s="967" t="s">
        <v>118</v>
      </c>
      <c r="AM79" s="968"/>
      <c r="AN79" s="968"/>
      <c r="AO79" s="968"/>
      <c r="AP79" s="968"/>
      <c r="AQ79" s="968"/>
      <c r="AR79" s="968"/>
      <c r="AS79" s="968"/>
      <c r="AT79" s="968"/>
      <c r="AU79" s="968"/>
      <c r="AV79" s="968"/>
      <c r="AW79" s="968"/>
      <c r="AX79" s="968"/>
      <c r="AY79" s="968"/>
      <c r="AZ79" s="969"/>
      <c r="BA79" s="954"/>
      <c r="BB79" s="954"/>
      <c r="BC79" s="954"/>
      <c r="BD79" s="954"/>
      <c r="BE79" s="955"/>
      <c r="BF79" s="731"/>
    </row>
    <row r="80" spans="1:58" ht="21.95" customHeight="1">
      <c r="A80" s="1071"/>
      <c r="B80" s="999"/>
      <c r="C80" s="1000"/>
      <c r="D80" s="1000"/>
      <c r="E80" s="1000"/>
      <c r="F80" s="1000"/>
      <c r="G80" s="1000"/>
      <c r="H80" s="1000"/>
      <c r="I80" s="1000"/>
      <c r="J80" s="1001"/>
      <c r="K80" s="999"/>
      <c r="L80" s="1000"/>
      <c r="M80" s="1000"/>
      <c r="N80" s="1001"/>
      <c r="O80" s="999"/>
      <c r="P80" s="1000"/>
      <c r="Q80" s="1000"/>
      <c r="R80" s="1000"/>
      <c r="S80" s="1000"/>
      <c r="T80" s="1001"/>
      <c r="U80" s="999"/>
      <c r="V80" s="1000"/>
      <c r="W80" s="1000"/>
      <c r="X80" s="1000"/>
      <c r="Y80" s="1000"/>
      <c r="Z80" s="1001"/>
      <c r="AA80" s="999"/>
      <c r="AB80" s="1000"/>
      <c r="AC80" s="1000"/>
      <c r="AD80" s="1000"/>
      <c r="AE80" s="1001"/>
      <c r="AF80" s="950" t="s">
        <v>172</v>
      </c>
      <c r="AG80" s="954"/>
      <c r="AH80" s="954"/>
      <c r="AI80" s="954"/>
      <c r="AJ80" s="954"/>
      <c r="AK80" s="954"/>
      <c r="AL80" s="967" t="s">
        <v>118</v>
      </c>
      <c r="AM80" s="968"/>
      <c r="AN80" s="968"/>
      <c r="AO80" s="968"/>
      <c r="AP80" s="968"/>
      <c r="AQ80" s="968"/>
      <c r="AR80" s="968"/>
      <c r="AS80" s="968"/>
      <c r="AT80" s="968"/>
      <c r="AU80" s="968"/>
      <c r="AV80" s="968"/>
      <c r="AW80" s="968"/>
      <c r="AX80" s="968"/>
      <c r="AY80" s="968"/>
      <c r="AZ80" s="969"/>
      <c r="BA80" s="954"/>
      <c r="BB80" s="954"/>
      <c r="BC80" s="954"/>
      <c r="BD80" s="954"/>
      <c r="BE80" s="955"/>
      <c r="BF80" s="731"/>
    </row>
    <row r="81" spans="1:58" ht="21.95" customHeight="1">
      <c r="A81" s="1071"/>
      <c r="B81" s="999"/>
      <c r="C81" s="1000"/>
      <c r="D81" s="1000"/>
      <c r="E81" s="1000"/>
      <c r="F81" s="1000"/>
      <c r="G81" s="1000"/>
      <c r="H81" s="1000"/>
      <c r="I81" s="1000"/>
      <c r="J81" s="1001"/>
      <c r="K81" s="999"/>
      <c r="L81" s="1000"/>
      <c r="M81" s="1000"/>
      <c r="N81" s="1001"/>
      <c r="O81" s="999"/>
      <c r="P81" s="1000"/>
      <c r="Q81" s="1000"/>
      <c r="R81" s="1000"/>
      <c r="S81" s="1000"/>
      <c r="T81" s="1001"/>
      <c r="U81" s="999"/>
      <c r="V81" s="1000"/>
      <c r="W81" s="1000"/>
      <c r="X81" s="1000"/>
      <c r="Y81" s="1000"/>
      <c r="Z81" s="1001"/>
      <c r="AA81" s="999"/>
      <c r="AB81" s="1000"/>
      <c r="AC81" s="1000"/>
      <c r="AD81" s="1000"/>
      <c r="AE81" s="1001"/>
      <c r="AF81" s="950" t="s">
        <v>173</v>
      </c>
      <c r="AG81" s="954"/>
      <c r="AH81" s="954"/>
      <c r="AI81" s="954"/>
      <c r="AJ81" s="954"/>
      <c r="AK81" s="954"/>
      <c r="AL81" s="967" t="s">
        <v>174</v>
      </c>
      <c r="AM81" s="968"/>
      <c r="AN81" s="968"/>
      <c r="AO81" s="968"/>
      <c r="AP81" s="968"/>
      <c r="AQ81" s="968"/>
      <c r="AR81" s="968"/>
      <c r="AS81" s="968"/>
      <c r="AT81" s="968"/>
      <c r="AU81" s="968"/>
      <c r="AV81" s="968"/>
      <c r="AW81" s="968"/>
      <c r="AX81" s="968"/>
      <c r="AY81" s="968"/>
      <c r="AZ81" s="969"/>
      <c r="BA81" s="954"/>
      <c r="BB81" s="954"/>
      <c r="BC81" s="954"/>
      <c r="BD81" s="954"/>
      <c r="BE81" s="955"/>
      <c r="BF81" s="731"/>
    </row>
    <row r="82" spans="1:58" ht="21.95" customHeight="1">
      <c r="A82" s="1071"/>
      <c r="B82" s="999"/>
      <c r="C82" s="1000"/>
      <c r="D82" s="1000"/>
      <c r="E82" s="1000"/>
      <c r="F82" s="1000"/>
      <c r="G82" s="1000"/>
      <c r="H82" s="1000"/>
      <c r="I82" s="1000"/>
      <c r="J82" s="1001"/>
      <c r="K82" s="999"/>
      <c r="L82" s="1000"/>
      <c r="M82" s="1000"/>
      <c r="N82" s="1001"/>
      <c r="O82" s="999"/>
      <c r="P82" s="1000"/>
      <c r="Q82" s="1000"/>
      <c r="R82" s="1000"/>
      <c r="S82" s="1000"/>
      <c r="T82" s="1001"/>
      <c r="U82" s="999"/>
      <c r="V82" s="1000"/>
      <c r="W82" s="1000"/>
      <c r="X82" s="1000"/>
      <c r="Y82" s="1000"/>
      <c r="Z82" s="1001"/>
      <c r="AA82" s="999"/>
      <c r="AB82" s="1000"/>
      <c r="AC82" s="1000"/>
      <c r="AD82" s="1000"/>
      <c r="AE82" s="1001"/>
      <c r="AF82" s="950" t="s">
        <v>175</v>
      </c>
      <c r="AG82" s="954"/>
      <c r="AH82" s="954"/>
      <c r="AI82" s="954"/>
      <c r="AJ82" s="954"/>
      <c r="AK82" s="954"/>
      <c r="AL82" s="967" t="s">
        <v>118</v>
      </c>
      <c r="AM82" s="968"/>
      <c r="AN82" s="968"/>
      <c r="AO82" s="968"/>
      <c r="AP82" s="968"/>
      <c r="AQ82" s="968"/>
      <c r="AR82" s="968"/>
      <c r="AS82" s="968"/>
      <c r="AT82" s="968"/>
      <c r="AU82" s="968"/>
      <c r="AV82" s="968"/>
      <c r="AW82" s="968"/>
      <c r="AX82" s="968"/>
      <c r="AY82" s="968"/>
      <c r="AZ82" s="969"/>
      <c r="BA82" s="954"/>
      <c r="BB82" s="954"/>
      <c r="BC82" s="954"/>
      <c r="BD82" s="954"/>
      <c r="BE82" s="955"/>
      <c r="BF82" s="731"/>
    </row>
    <row r="83" spans="1:58" ht="21.95" customHeight="1">
      <c r="A83" s="1071"/>
      <c r="B83" s="999"/>
      <c r="C83" s="1000"/>
      <c r="D83" s="1000"/>
      <c r="E83" s="1000"/>
      <c r="F83" s="1000"/>
      <c r="G83" s="1000"/>
      <c r="H83" s="1000"/>
      <c r="I83" s="1000"/>
      <c r="J83" s="1001"/>
      <c r="K83" s="999"/>
      <c r="L83" s="1000"/>
      <c r="M83" s="1000"/>
      <c r="N83" s="1001"/>
      <c r="O83" s="999"/>
      <c r="P83" s="1000"/>
      <c r="Q83" s="1000"/>
      <c r="R83" s="1000"/>
      <c r="S83" s="1000"/>
      <c r="T83" s="1001"/>
      <c r="U83" s="999"/>
      <c r="V83" s="1000"/>
      <c r="W83" s="1000"/>
      <c r="X83" s="1000"/>
      <c r="Y83" s="1000"/>
      <c r="Z83" s="1001"/>
      <c r="AA83" s="999"/>
      <c r="AB83" s="1000"/>
      <c r="AC83" s="1000"/>
      <c r="AD83" s="1000"/>
      <c r="AE83" s="1001"/>
      <c r="AF83" s="1021" t="s">
        <v>176</v>
      </c>
      <c r="AG83" s="1022"/>
      <c r="AH83" s="1022"/>
      <c r="AI83" s="1022"/>
      <c r="AJ83" s="1022"/>
      <c r="AK83" s="1023"/>
      <c r="AL83" s="967" t="s">
        <v>118</v>
      </c>
      <c r="AM83" s="968"/>
      <c r="AN83" s="968"/>
      <c r="AO83" s="968"/>
      <c r="AP83" s="968"/>
      <c r="AQ83" s="968"/>
      <c r="AR83" s="968"/>
      <c r="AS83" s="968"/>
      <c r="AT83" s="968"/>
      <c r="AU83" s="968"/>
      <c r="AV83" s="968"/>
      <c r="AW83" s="968"/>
      <c r="AX83" s="968"/>
      <c r="AY83" s="968"/>
      <c r="AZ83" s="969"/>
      <c r="BA83" s="1021"/>
      <c r="BB83" s="1022"/>
      <c r="BC83" s="1022"/>
      <c r="BD83" s="1022"/>
      <c r="BE83" s="1024"/>
      <c r="BF83" s="732"/>
    </row>
    <row r="84" spans="1:58" ht="21.95" customHeight="1">
      <c r="A84" s="1071"/>
      <c r="B84" s="999"/>
      <c r="C84" s="1000"/>
      <c r="D84" s="1000"/>
      <c r="E84" s="1000"/>
      <c r="F84" s="1000"/>
      <c r="G84" s="1000"/>
      <c r="H84" s="1000"/>
      <c r="I84" s="1000"/>
      <c r="J84" s="1001"/>
      <c r="K84" s="999"/>
      <c r="L84" s="1000"/>
      <c r="M84" s="1000"/>
      <c r="N84" s="1001"/>
      <c r="O84" s="999"/>
      <c r="P84" s="1000"/>
      <c r="Q84" s="1000"/>
      <c r="R84" s="1000"/>
      <c r="S84" s="1000"/>
      <c r="T84" s="1001"/>
      <c r="U84" s="999"/>
      <c r="V84" s="1000"/>
      <c r="W84" s="1000"/>
      <c r="X84" s="1000"/>
      <c r="Y84" s="1000"/>
      <c r="Z84" s="1001"/>
      <c r="AA84" s="999"/>
      <c r="AB84" s="1000"/>
      <c r="AC84" s="1000"/>
      <c r="AD84" s="1000"/>
      <c r="AE84" s="1001"/>
      <c r="AF84" s="1021" t="s">
        <v>177</v>
      </c>
      <c r="AG84" s="1022"/>
      <c r="AH84" s="1022"/>
      <c r="AI84" s="1022"/>
      <c r="AJ84" s="1022"/>
      <c r="AK84" s="1023"/>
      <c r="AL84" s="967" t="s">
        <v>178</v>
      </c>
      <c r="AM84" s="968"/>
      <c r="AN84" s="968"/>
      <c r="AO84" s="968"/>
      <c r="AP84" s="968"/>
      <c r="AQ84" s="968"/>
      <c r="AR84" s="968"/>
      <c r="AS84" s="968"/>
      <c r="AT84" s="968"/>
      <c r="AU84" s="968"/>
      <c r="AV84" s="968"/>
      <c r="AW84" s="968"/>
      <c r="AX84" s="968"/>
      <c r="AY84" s="968"/>
      <c r="AZ84" s="969"/>
      <c r="BA84" s="1021"/>
      <c r="BB84" s="1022"/>
      <c r="BC84" s="1022"/>
      <c r="BD84" s="1022"/>
      <c r="BE84" s="1024"/>
      <c r="BF84" s="732"/>
    </row>
    <row r="85" spans="1:58" ht="21.95" customHeight="1">
      <c r="A85" s="1071"/>
      <c r="B85" s="999"/>
      <c r="C85" s="1000"/>
      <c r="D85" s="1000"/>
      <c r="E85" s="1000"/>
      <c r="F85" s="1000"/>
      <c r="G85" s="1000"/>
      <c r="H85" s="1000"/>
      <c r="I85" s="1000"/>
      <c r="J85" s="1001"/>
      <c r="K85" s="999"/>
      <c r="L85" s="1000"/>
      <c r="M85" s="1000"/>
      <c r="N85" s="1001"/>
      <c r="O85" s="999"/>
      <c r="P85" s="1000"/>
      <c r="Q85" s="1000"/>
      <c r="R85" s="1000"/>
      <c r="S85" s="1000"/>
      <c r="T85" s="1001"/>
      <c r="U85" s="999"/>
      <c r="V85" s="1000"/>
      <c r="W85" s="1000"/>
      <c r="X85" s="1000"/>
      <c r="Y85" s="1000"/>
      <c r="Z85" s="1001"/>
      <c r="AA85" s="999"/>
      <c r="AB85" s="1000"/>
      <c r="AC85" s="1000"/>
      <c r="AD85" s="1000"/>
      <c r="AE85" s="1001"/>
      <c r="AF85" s="1021" t="s">
        <v>179</v>
      </c>
      <c r="AG85" s="1022"/>
      <c r="AH85" s="1022"/>
      <c r="AI85" s="1022"/>
      <c r="AJ85" s="1022"/>
      <c r="AK85" s="1023"/>
      <c r="AL85" s="967" t="s">
        <v>116</v>
      </c>
      <c r="AM85" s="968"/>
      <c r="AN85" s="968"/>
      <c r="AO85" s="968"/>
      <c r="AP85" s="968"/>
      <c r="AQ85" s="968"/>
      <c r="AR85" s="968"/>
      <c r="AS85" s="968"/>
      <c r="AT85" s="968"/>
      <c r="AU85" s="968"/>
      <c r="AV85" s="968"/>
      <c r="AW85" s="968"/>
      <c r="AX85" s="968"/>
      <c r="AY85" s="968"/>
      <c r="AZ85" s="969"/>
      <c r="BA85" s="1021"/>
      <c r="BB85" s="1022"/>
      <c r="BC85" s="1022"/>
      <c r="BD85" s="1022"/>
      <c r="BE85" s="1024"/>
      <c r="BF85" s="732"/>
    </row>
    <row r="86" spans="1:58" ht="21.95" customHeight="1">
      <c r="A86" s="1071"/>
      <c r="B86" s="999"/>
      <c r="C86" s="1000"/>
      <c r="D86" s="1000"/>
      <c r="E86" s="1000"/>
      <c r="F86" s="1000"/>
      <c r="G86" s="1000"/>
      <c r="H86" s="1000"/>
      <c r="I86" s="1000"/>
      <c r="J86" s="1001"/>
      <c r="K86" s="999"/>
      <c r="L86" s="1000"/>
      <c r="M86" s="1000"/>
      <c r="N86" s="1001"/>
      <c r="O86" s="999"/>
      <c r="P86" s="1000"/>
      <c r="Q86" s="1000"/>
      <c r="R86" s="1000"/>
      <c r="S86" s="1000"/>
      <c r="T86" s="1001"/>
      <c r="U86" s="999"/>
      <c r="V86" s="1000"/>
      <c r="W86" s="1000"/>
      <c r="X86" s="1000"/>
      <c r="Y86" s="1000"/>
      <c r="Z86" s="1001"/>
      <c r="AA86" s="999"/>
      <c r="AB86" s="1000"/>
      <c r="AC86" s="1000"/>
      <c r="AD86" s="1000"/>
      <c r="AE86" s="1001"/>
      <c r="AF86" s="1021" t="s">
        <v>180</v>
      </c>
      <c r="AG86" s="1022"/>
      <c r="AH86" s="1022"/>
      <c r="AI86" s="1022"/>
      <c r="AJ86" s="1022"/>
      <c r="AK86" s="1023"/>
      <c r="AL86" s="967" t="s">
        <v>116</v>
      </c>
      <c r="AM86" s="968"/>
      <c r="AN86" s="968"/>
      <c r="AO86" s="968"/>
      <c r="AP86" s="968"/>
      <c r="AQ86" s="968"/>
      <c r="AR86" s="968"/>
      <c r="AS86" s="968"/>
      <c r="AT86" s="968"/>
      <c r="AU86" s="968"/>
      <c r="AV86" s="968"/>
      <c r="AW86" s="968"/>
      <c r="AX86" s="968"/>
      <c r="AY86" s="968"/>
      <c r="AZ86" s="969"/>
      <c r="BA86" s="1021"/>
      <c r="BB86" s="1022"/>
      <c r="BC86" s="1022"/>
      <c r="BD86" s="1022"/>
      <c r="BE86" s="1024"/>
      <c r="BF86" s="732"/>
    </row>
    <row r="87" spans="1:58" ht="21.95" customHeight="1">
      <c r="A87" s="1071"/>
      <c r="B87" s="999"/>
      <c r="C87" s="1000"/>
      <c r="D87" s="1000"/>
      <c r="E87" s="1000"/>
      <c r="F87" s="1000"/>
      <c r="G87" s="1000"/>
      <c r="H87" s="1000"/>
      <c r="I87" s="1000"/>
      <c r="J87" s="1001"/>
      <c r="K87" s="999"/>
      <c r="L87" s="1000"/>
      <c r="M87" s="1000"/>
      <c r="N87" s="1001"/>
      <c r="O87" s="999"/>
      <c r="P87" s="1000"/>
      <c r="Q87" s="1000"/>
      <c r="R87" s="1000"/>
      <c r="S87" s="1000"/>
      <c r="T87" s="1001"/>
      <c r="U87" s="999"/>
      <c r="V87" s="1000"/>
      <c r="W87" s="1000"/>
      <c r="X87" s="1000"/>
      <c r="Y87" s="1000"/>
      <c r="Z87" s="1001"/>
      <c r="AA87" s="999"/>
      <c r="AB87" s="1000"/>
      <c r="AC87" s="1000"/>
      <c r="AD87" s="1000"/>
      <c r="AE87" s="1001"/>
      <c r="AF87" s="949" t="s">
        <v>181</v>
      </c>
      <c r="AG87" s="949"/>
      <c r="AH87" s="949"/>
      <c r="AI87" s="949"/>
      <c r="AJ87" s="949"/>
      <c r="AK87" s="950"/>
      <c r="AL87" s="951" t="s">
        <v>126</v>
      </c>
      <c r="AM87" s="952"/>
      <c r="AN87" s="952"/>
      <c r="AO87" s="952"/>
      <c r="AP87" s="952"/>
      <c r="AQ87" s="952"/>
      <c r="AR87" s="952"/>
      <c r="AS87" s="952"/>
      <c r="AT87" s="952"/>
      <c r="AU87" s="952"/>
      <c r="AV87" s="952"/>
      <c r="AW87" s="952"/>
      <c r="AX87" s="952"/>
      <c r="AY87" s="952"/>
      <c r="AZ87" s="953"/>
      <c r="BA87" s="954"/>
      <c r="BB87" s="954"/>
      <c r="BC87" s="954"/>
      <c r="BD87" s="954"/>
      <c r="BE87" s="955"/>
      <c r="BF87" s="731"/>
    </row>
    <row r="88" spans="1:58" ht="44.1" customHeight="1">
      <c r="A88" s="1071"/>
      <c r="B88" s="999"/>
      <c r="C88" s="1000"/>
      <c r="D88" s="1000"/>
      <c r="E88" s="1000"/>
      <c r="F88" s="1000"/>
      <c r="G88" s="1000"/>
      <c r="H88" s="1000"/>
      <c r="I88" s="1000"/>
      <c r="J88" s="1001"/>
      <c r="K88" s="999"/>
      <c r="L88" s="1000"/>
      <c r="M88" s="1000"/>
      <c r="N88" s="1001"/>
      <c r="O88" s="999"/>
      <c r="P88" s="1000"/>
      <c r="Q88" s="1000"/>
      <c r="R88" s="1000"/>
      <c r="S88" s="1000"/>
      <c r="T88" s="1001"/>
      <c r="U88" s="999"/>
      <c r="V88" s="1000"/>
      <c r="W88" s="1000"/>
      <c r="X88" s="1000"/>
      <c r="Y88" s="1000"/>
      <c r="Z88" s="1001"/>
      <c r="AA88" s="999"/>
      <c r="AB88" s="1000"/>
      <c r="AC88" s="1000"/>
      <c r="AD88" s="1000"/>
      <c r="AE88" s="1001"/>
      <c r="AF88" s="966" t="s">
        <v>182</v>
      </c>
      <c r="AG88" s="949"/>
      <c r="AH88" s="949"/>
      <c r="AI88" s="949"/>
      <c r="AJ88" s="949"/>
      <c r="AK88" s="950"/>
      <c r="AL88" s="972" t="s">
        <v>128</v>
      </c>
      <c r="AM88" s="952"/>
      <c r="AN88" s="952"/>
      <c r="AO88" s="952"/>
      <c r="AP88" s="952"/>
      <c r="AQ88" s="952"/>
      <c r="AR88" s="952"/>
      <c r="AS88" s="952"/>
      <c r="AT88" s="952"/>
      <c r="AU88" s="952"/>
      <c r="AV88" s="952"/>
      <c r="AW88" s="952"/>
      <c r="AX88" s="952"/>
      <c r="AY88" s="952"/>
      <c r="AZ88" s="953"/>
      <c r="BA88" s="966"/>
      <c r="BB88" s="949"/>
      <c r="BC88" s="949"/>
      <c r="BD88" s="949"/>
      <c r="BE88" s="973"/>
      <c r="BF88" s="731"/>
    </row>
    <row r="89" spans="1:58" ht="21.95" customHeight="1">
      <c r="A89" s="1071"/>
      <c r="B89" s="999"/>
      <c r="C89" s="1000"/>
      <c r="D89" s="1000"/>
      <c r="E89" s="1000"/>
      <c r="F89" s="1000"/>
      <c r="G89" s="1000"/>
      <c r="H89" s="1000"/>
      <c r="I89" s="1000"/>
      <c r="J89" s="1001"/>
      <c r="K89" s="999"/>
      <c r="L89" s="1000"/>
      <c r="M89" s="1000"/>
      <c r="N89" s="1001"/>
      <c r="O89" s="999"/>
      <c r="P89" s="1000"/>
      <c r="Q89" s="1000"/>
      <c r="R89" s="1000"/>
      <c r="S89" s="1000"/>
      <c r="T89" s="1001"/>
      <c r="U89" s="999"/>
      <c r="V89" s="1000"/>
      <c r="W89" s="1000"/>
      <c r="X89" s="1000"/>
      <c r="Y89" s="1000"/>
      <c r="Z89" s="1001"/>
      <c r="AA89" s="999"/>
      <c r="AB89" s="1000"/>
      <c r="AC89" s="1000"/>
      <c r="AD89" s="1000"/>
      <c r="AE89" s="1001"/>
      <c r="AF89" s="949" t="s">
        <v>146</v>
      </c>
      <c r="AG89" s="949"/>
      <c r="AH89" s="949"/>
      <c r="AI89" s="949"/>
      <c r="AJ89" s="949"/>
      <c r="AK89" s="950"/>
      <c r="AL89" s="951" t="s">
        <v>130</v>
      </c>
      <c r="AM89" s="952"/>
      <c r="AN89" s="952"/>
      <c r="AO89" s="952"/>
      <c r="AP89" s="952"/>
      <c r="AQ89" s="952"/>
      <c r="AR89" s="952"/>
      <c r="AS89" s="952"/>
      <c r="AT89" s="952"/>
      <c r="AU89" s="952"/>
      <c r="AV89" s="952"/>
      <c r="AW89" s="952"/>
      <c r="AX89" s="952"/>
      <c r="AY89" s="952"/>
      <c r="AZ89" s="953"/>
      <c r="BA89" s="954"/>
      <c r="BB89" s="954"/>
      <c r="BC89" s="954"/>
      <c r="BD89" s="954"/>
      <c r="BE89" s="955"/>
      <c r="BF89" s="731"/>
    </row>
    <row r="90" spans="1:58" ht="21.95" customHeight="1">
      <c r="A90" s="1071"/>
      <c r="B90" s="999"/>
      <c r="C90" s="1000"/>
      <c r="D90" s="1000"/>
      <c r="E90" s="1000"/>
      <c r="F90" s="1000"/>
      <c r="G90" s="1000"/>
      <c r="H90" s="1000"/>
      <c r="I90" s="1000"/>
      <c r="J90" s="1001"/>
      <c r="K90" s="999"/>
      <c r="L90" s="1000"/>
      <c r="M90" s="1000"/>
      <c r="N90" s="1001"/>
      <c r="O90" s="999"/>
      <c r="P90" s="1000"/>
      <c r="Q90" s="1000"/>
      <c r="R90" s="1000"/>
      <c r="S90" s="1000"/>
      <c r="T90" s="1001"/>
      <c r="U90" s="999"/>
      <c r="V90" s="1000"/>
      <c r="W90" s="1000"/>
      <c r="X90" s="1000"/>
      <c r="Y90" s="1000"/>
      <c r="Z90" s="1001"/>
      <c r="AA90" s="999"/>
      <c r="AB90" s="1000"/>
      <c r="AC90" s="1000"/>
      <c r="AD90" s="1000"/>
      <c r="AE90" s="1001"/>
      <c r="AF90" s="949" t="s">
        <v>129</v>
      </c>
      <c r="AG90" s="949"/>
      <c r="AH90" s="949"/>
      <c r="AI90" s="949"/>
      <c r="AJ90" s="949"/>
      <c r="AK90" s="950"/>
      <c r="AL90" s="951" t="s">
        <v>130</v>
      </c>
      <c r="AM90" s="952"/>
      <c r="AN90" s="952"/>
      <c r="AO90" s="952"/>
      <c r="AP90" s="952"/>
      <c r="AQ90" s="952"/>
      <c r="AR90" s="952"/>
      <c r="AS90" s="952"/>
      <c r="AT90" s="952"/>
      <c r="AU90" s="952"/>
      <c r="AV90" s="952"/>
      <c r="AW90" s="952"/>
      <c r="AX90" s="952"/>
      <c r="AY90" s="952"/>
      <c r="AZ90" s="953"/>
      <c r="BA90" s="954"/>
      <c r="BB90" s="954"/>
      <c r="BC90" s="954"/>
      <c r="BD90" s="954"/>
      <c r="BE90" s="955"/>
      <c r="BF90" s="732"/>
    </row>
    <row r="91" spans="1:58" ht="21.95" customHeight="1">
      <c r="A91" s="1071"/>
      <c r="B91" s="999"/>
      <c r="C91" s="1000"/>
      <c r="D91" s="1000"/>
      <c r="E91" s="1000"/>
      <c r="F91" s="1000"/>
      <c r="G91" s="1000"/>
      <c r="H91" s="1000"/>
      <c r="I91" s="1000"/>
      <c r="J91" s="1001"/>
      <c r="K91" s="999"/>
      <c r="L91" s="1000"/>
      <c r="M91" s="1000"/>
      <c r="N91" s="1001"/>
      <c r="O91" s="999"/>
      <c r="P91" s="1000"/>
      <c r="Q91" s="1000"/>
      <c r="R91" s="1000"/>
      <c r="S91" s="1000"/>
      <c r="T91" s="1001"/>
      <c r="U91" s="999"/>
      <c r="V91" s="1000"/>
      <c r="W91" s="1000"/>
      <c r="X91" s="1000"/>
      <c r="Y91" s="1000"/>
      <c r="Z91" s="1001"/>
      <c r="AA91" s="999"/>
      <c r="AB91" s="1000"/>
      <c r="AC91" s="1000"/>
      <c r="AD91" s="1000"/>
      <c r="AE91" s="1001"/>
      <c r="AF91" s="949" t="s">
        <v>183</v>
      </c>
      <c r="AG91" s="949"/>
      <c r="AH91" s="949"/>
      <c r="AI91" s="949"/>
      <c r="AJ91" s="949"/>
      <c r="AK91" s="950"/>
      <c r="AL91" s="951" t="s">
        <v>118</v>
      </c>
      <c r="AM91" s="952"/>
      <c r="AN91" s="952"/>
      <c r="AO91" s="952"/>
      <c r="AP91" s="952"/>
      <c r="AQ91" s="952"/>
      <c r="AR91" s="952"/>
      <c r="AS91" s="952"/>
      <c r="AT91" s="952"/>
      <c r="AU91" s="952"/>
      <c r="AV91" s="952"/>
      <c r="AW91" s="952"/>
      <c r="AX91" s="952"/>
      <c r="AY91" s="952"/>
      <c r="AZ91" s="953"/>
      <c r="BA91" s="954"/>
      <c r="BB91" s="954"/>
      <c r="BC91" s="954"/>
      <c r="BD91" s="954"/>
      <c r="BE91" s="955"/>
      <c r="BF91" s="732"/>
    </row>
    <row r="92" spans="1:58" ht="21.95" customHeight="1">
      <c r="A92" s="1071"/>
      <c r="B92" s="999"/>
      <c r="C92" s="1000"/>
      <c r="D92" s="1000"/>
      <c r="E92" s="1000"/>
      <c r="F92" s="1000"/>
      <c r="G92" s="1000"/>
      <c r="H92" s="1000"/>
      <c r="I92" s="1000"/>
      <c r="J92" s="1001"/>
      <c r="K92" s="999"/>
      <c r="L92" s="1000"/>
      <c r="M92" s="1000"/>
      <c r="N92" s="1001"/>
      <c r="O92" s="999"/>
      <c r="P92" s="1000"/>
      <c r="Q92" s="1000"/>
      <c r="R92" s="1000"/>
      <c r="S92" s="1000"/>
      <c r="T92" s="1001"/>
      <c r="U92" s="999"/>
      <c r="V92" s="1000"/>
      <c r="W92" s="1000"/>
      <c r="X92" s="1000"/>
      <c r="Y92" s="1000"/>
      <c r="Z92" s="1001"/>
      <c r="AA92" s="999"/>
      <c r="AB92" s="1000"/>
      <c r="AC92" s="1000"/>
      <c r="AD92" s="1000"/>
      <c r="AE92" s="1001"/>
      <c r="AF92" s="966" t="s">
        <v>131</v>
      </c>
      <c r="AG92" s="949"/>
      <c r="AH92" s="949"/>
      <c r="AI92" s="949"/>
      <c r="AJ92" s="949"/>
      <c r="AK92" s="950"/>
      <c r="AL92" s="967" t="s">
        <v>130</v>
      </c>
      <c r="AM92" s="968"/>
      <c r="AN92" s="968"/>
      <c r="AO92" s="968"/>
      <c r="AP92" s="968"/>
      <c r="AQ92" s="968"/>
      <c r="AR92" s="968"/>
      <c r="AS92" s="968"/>
      <c r="AT92" s="968"/>
      <c r="AU92" s="968"/>
      <c r="AV92" s="968"/>
      <c r="AW92" s="968"/>
      <c r="AX92" s="968"/>
      <c r="AY92" s="968"/>
      <c r="AZ92" s="969"/>
      <c r="BA92" s="954"/>
      <c r="BB92" s="970"/>
      <c r="BC92" s="970"/>
      <c r="BD92" s="970"/>
      <c r="BE92" s="971"/>
      <c r="BF92" s="733"/>
    </row>
    <row r="93" spans="1:58" ht="21.95" customHeight="1">
      <c r="A93" s="1071"/>
      <c r="B93" s="999"/>
      <c r="C93" s="1000"/>
      <c r="D93" s="1000"/>
      <c r="E93" s="1000"/>
      <c r="F93" s="1000"/>
      <c r="G93" s="1000"/>
      <c r="H93" s="1000"/>
      <c r="I93" s="1000"/>
      <c r="J93" s="1001"/>
      <c r="K93" s="999"/>
      <c r="L93" s="1000"/>
      <c r="M93" s="1000"/>
      <c r="N93" s="1001"/>
      <c r="O93" s="999"/>
      <c r="P93" s="1000"/>
      <c r="Q93" s="1000"/>
      <c r="R93" s="1000"/>
      <c r="S93" s="1000"/>
      <c r="T93" s="1001"/>
      <c r="U93" s="999"/>
      <c r="V93" s="1000"/>
      <c r="W93" s="1000"/>
      <c r="X93" s="1000"/>
      <c r="Y93" s="1000"/>
      <c r="Z93" s="1001"/>
      <c r="AA93" s="999"/>
      <c r="AB93" s="1000"/>
      <c r="AC93" s="1000"/>
      <c r="AD93" s="1000"/>
      <c r="AE93" s="1001"/>
      <c r="AF93" s="966" t="s">
        <v>184</v>
      </c>
      <c r="AG93" s="949"/>
      <c r="AH93" s="949"/>
      <c r="AI93" s="949"/>
      <c r="AJ93" s="949"/>
      <c r="AK93" s="950"/>
      <c r="AL93" s="967" t="s">
        <v>116</v>
      </c>
      <c r="AM93" s="968"/>
      <c r="AN93" s="968"/>
      <c r="AO93" s="968"/>
      <c r="AP93" s="968"/>
      <c r="AQ93" s="968"/>
      <c r="AR93" s="968"/>
      <c r="AS93" s="968"/>
      <c r="AT93" s="968"/>
      <c r="AU93" s="968"/>
      <c r="AV93" s="968"/>
      <c r="AW93" s="968"/>
      <c r="AX93" s="968"/>
      <c r="AY93" s="968"/>
      <c r="AZ93" s="969"/>
      <c r="BA93" s="954"/>
      <c r="BB93" s="970"/>
      <c r="BC93" s="970"/>
      <c r="BD93" s="970"/>
      <c r="BE93" s="971"/>
      <c r="BF93" s="733"/>
    </row>
    <row r="94" spans="1:58" ht="21.95" customHeight="1">
      <c r="A94" s="1071"/>
      <c r="B94" s="1002"/>
      <c r="C94" s="1003"/>
      <c r="D94" s="1003"/>
      <c r="E94" s="1003"/>
      <c r="F94" s="1003"/>
      <c r="G94" s="1003"/>
      <c r="H94" s="1003"/>
      <c r="I94" s="1003"/>
      <c r="J94" s="1004"/>
      <c r="K94" s="1002"/>
      <c r="L94" s="1003"/>
      <c r="M94" s="1003"/>
      <c r="N94" s="1004"/>
      <c r="O94" s="1002"/>
      <c r="P94" s="1003"/>
      <c r="Q94" s="1003"/>
      <c r="R94" s="1003"/>
      <c r="S94" s="1003"/>
      <c r="T94" s="1004"/>
      <c r="U94" s="1002"/>
      <c r="V94" s="1003"/>
      <c r="W94" s="1003"/>
      <c r="X94" s="1003"/>
      <c r="Y94" s="1003"/>
      <c r="Z94" s="1004"/>
      <c r="AA94" s="1002"/>
      <c r="AB94" s="1003"/>
      <c r="AC94" s="1003"/>
      <c r="AD94" s="1003"/>
      <c r="AE94" s="1004"/>
      <c r="AF94" s="966" t="s">
        <v>185</v>
      </c>
      <c r="AG94" s="949"/>
      <c r="AH94" s="949"/>
      <c r="AI94" s="949"/>
      <c r="AJ94" s="949"/>
      <c r="AK94" s="950"/>
      <c r="AL94" s="967" t="s">
        <v>116</v>
      </c>
      <c r="AM94" s="968"/>
      <c r="AN94" s="968"/>
      <c r="AO94" s="968"/>
      <c r="AP94" s="968"/>
      <c r="AQ94" s="968"/>
      <c r="AR94" s="968"/>
      <c r="AS94" s="968"/>
      <c r="AT94" s="968"/>
      <c r="AU94" s="968"/>
      <c r="AV94" s="968"/>
      <c r="AW94" s="968"/>
      <c r="AX94" s="968"/>
      <c r="AY94" s="968"/>
      <c r="AZ94" s="969"/>
      <c r="BA94" s="954"/>
      <c r="BB94" s="970"/>
      <c r="BC94" s="970"/>
      <c r="BD94" s="970"/>
      <c r="BE94" s="971"/>
      <c r="BF94" s="733"/>
    </row>
    <row r="95" spans="1:58" ht="21.95" customHeight="1">
      <c r="A95" s="1071"/>
      <c r="B95" s="981" t="s">
        <v>88</v>
      </c>
      <c r="C95" s="982"/>
      <c r="D95" s="982"/>
      <c r="E95" s="982"/>
      <c r="F95" s="982"/>
      <c r="G95" s="982"/>
      <c r="H95" s="982"/>
      <c r="I95" s="982"/>
      <c r="J95" s="983"/>
      <c r="K95" s="981"/>
      <c r="L95" s="982"/>
      <c r="M95" s="982"/>
      <c r="N95" s="983"/>
      <c r="O95" s="1029"/>
      <c r="P95" s="1030"/>
      <c r="Q95" s="1030"/>
      <c r="R95" s="1030"/>
      <c r="S95" s="1030"/>
      <c r="T95" s="1031"/>
      <c r="U95" s="1029"/>
      <c r="V95" s="1030"/>
      <c r="W95" s="1030"/>
      <c r="X95" s="1030"/>
      <c r="Y95" s="1030"/>
      <c r="Z95" s="1031"/>
      <c r="AA95" s="1029"/>
      <c r="AB95" s="1030"/>
      <c r="AC95" s="1030"/>
      <c r="AD95" s="1030"/>
      <c r="AE95" s="1031"/>
      <c r="AF95" s="954" t="s">
        <v>151</v>
      </c>
      <c r="AG95" s="954"/>
      <c r="AH95" s="954"/>
      <c r="AI95" s="954"/>
      <c r="AJ95" s="954"/>
      <c r="AK95" s="954"/>
      <c r="AL95" s="967" t="s">
        <v>186</v>
      </c>
      <c r="AM95" s="968"/>
      <c r="AN95" s="968"/>
      <c r="AO95" s="968"/>
      <c r="AP95" s="968"/>
      <c r="AQ95" s="968"/>
      <c r="AR95" s="968"/>
      <c r="AS95" s="968"/>
      <c r="AT95" s="968"/>
      <c r="AU95" s="968"/>
      <c r="AV95" s="968"/>
      <c r="AW95" s="968"/>
      <c r="AX95" s="968"/>
      <c r="AY95" s="968"/>
      <c r="AZ95" s="969"/>
      <c r="BA95" s="954"/>
      <c r="BB95" s="954"/>
      <c r="BC95" s="954"/>
      <c r="BD95" s="954"/>
      <c r="BE95" s="955"/>
      <c r="BF95" s="732"/>
    </row>
    <row r="96" spans="1:58" ht="21.95" customHeight="1">
      <c r="A96" s="1071"/>
      <c r="B96" s="984"/>
      <c r="C96" s="985"/>
      <c r="D96" s="985"/>
      <c r="E96" s="985"/>
      <c r="F96" s="985"/>
      <c r="G96" s="985"/>
      <c r="H96" s="985"/>
      <c r="I96" s="985"/>
      <c r="J96" s="986"/>
      <c r="K96" s="984"/>
      <c r="L96" s="985"/>
      <c r="M96" s="985"/>
      <c r="N96" s="986"/>
      <c r="O96" s="1032"/>
      <c r="P96" s="1033"/>
      <c r="Q96" s="1033"/>
      <c r="R96" s="1033"/>
      <c r="S96" s="1033"/>
      <c r="T96" s="1034"/>
      <c r="U96" s="1032"/>
      <c r="V96" s="1033"/>
      <c r="W96" s="1033"/>
      <c r="X96" s="1033"/>
      <c r="Y96" s="1033"/>
      <c r="Z96" s="1034"/>
      <c r="AA96" s="1032"/>
      <c r="AB96" s="1033"/>
      <c r="AC96" s="1033"/>
      <c r="AD96" s="1033"/>
      <c r="AE96" s="1034"/>
      <c r="AF96" s="950" t="s">
        <v>187</v>
      </c>
      <c r="AG96" s="954"/>
      <c r="AH96" s="954"/>
      <c r="AI96" s="954"/>
      <c r="AJ96" s="954"/>
      <c r="AK96" s="954"/>
      <c r="AL96" s="951" t="s">
        <v>118</v>
      </c>
      <c r="AM96" s="952"/>
      <c r="AN96" s="952"/>
      <c r="AO96" s="952"/>
      <c r="AP96" s="952"/>
      <c r="AQ96" s="952"/>
      <c r="AR96" s="952"/>
      <c r="AS96" s="952"/>
      <c r="AT96" s="952"/>
      <c r="AU96" s="952"/>
      <c r="AV96" s="952"/>
      <c r="AW96" s="952"/>
      <c r="AX96" s="952"/>
      <c r="AY96" s="952"/>
      <c r="AZ96" s="953"/>
      <c r="BA96" s="954"/>
      <c r="BB96" s="954"/>
      <c r="BC96" s="954"/>
      <c r="BD96" s="954"/>
      <c r="BE96" s="955"/>
      <c r="BF96" s="731"/>
    </row>
    <row r="97" spans="1:58" ht="21.95" customHeight="1">
      <c r="A97" s="1071"/>
      <c r="B97" s="984"/>
      <c r="C97" s="985"/>
      <c r="D97" s="985"/>
      <c r="E97" s="985"/>
      <c r="F97" s="985"/>
      <c r="G97" s="985"/>
      <c r="H97" s="985"/>
      <c r="I97" s="985"/>
      <c r="J97" s="986"/>
      <c r="K97" s="984"/>
      <c r="L97" s="985"/>
      <c r="M97" s="985"/>
      <c r="N97" s="986"/>
      <c r="O97" s="1032"/>
      <c r="P97" s="1033"/>
      <c r="Q97" s="1033"/>
      <c r="R97" s="1033"/>
      <c r="S97" s="1033"/>
      <c r="T97" s="1034"/>
      <c r="U97" s="1032"/>
      <c r="V97" s="1033"/>
      <c r="W97" s="1033"/>
      <c r="X97" s="1033"/>
      <c r="Y97" s="1033"/>
      <c r="Z97" s="1034"/>
      <c r="AA97" s="1032"/>
      <c r="AB97" s="1033"/>
      <c r="AC97" s="1033"/>
      <c r="AD97" s="1033"/>
      <c r="AE97" s="1034"/>
      <c r="AF97" s="949" t="s">
        <v>188</v>
      </c>
      <c r="AG97" s="949"/>
      <c r="AH97" s="949"/>
      <c r="AI97" s="949"/>
      <c r="AJ97" s="949"/>
      <c r="AK97" s="950"/>
      <c r="AL97" s="951" t="s">
        <v>118</v>
      </c>
      <c r="AM97" s="952"/>
      <c r="AN97" s="952"/>
      <c r="AO97" s="952"/>
      <c r="AP97" s="952"/>
      <c r="AQ97" s="952"/>
      <c r="AR97" s="952"/>
      <c r="AS97" s="952"/>
      <c r="AT97" s="952"/>
      <c r="AU97" s="952"/>
      <c r="AV97" s="952"/>
      <c r="AW97" s="952"/>
      <c r="AX97" s="952"/>
      <c r="AY97" s="952"/>
      <c r="AZ97" s="953"/>
      <c r="BA97" s="954"/>
      <c r="BB97" s="954"/>
      <c r="BC97" s="954"/>
      <c r="BD97" s="954"/>
      <c r="BE97" s="955"/>
      <c r="BF97" s="731"/>
    </row>
    <row r="98" spans="1:58" ht="21.95" customHeight="1">
      <c r="A98" s="1071"/>
      <c r="B98" s="984"/>
      <c r="C98" s="985"/>
      <c r="D98" s="985"/>
      <c r="E98" s="985"/>
      <c r="F98" s="985"/>
      <c r="G98" s="985"/>
      <c r="H98" s="985"/>
      <c r="I98" s="985"/>
      <c r="J98" s="986"/>
      <c r="K98" s="984"/>
      <c r="L98" s="985"/>
      <c r="M98" s="985"/>
      <c r="N98" s="986"/>
      <c r="O98" s="1032"/>
      <c r="P98" s="1033"/>
      <c r="Q98" s="1033"/>
      <c r="R98" s="1033"/>
      <c r="S98" s="1033"/>
      <c r="T98" s="1034"/>
      <c r="U98" s="1032"/>
      <c r="V98" s="1033"/>
      <c r="W98" s="1033"/>
      <c r="X98" s="1033"/>
      <c r="Y98" s="1033"/>
      <c r="Z98" s="1034"/>
      <c r="AA98" s="1032"/>
      <c r="AB98" s="1033"/>
      <c r="AC98" s="1033"/>
      <c r="AD98" s="1033"/>
      <c r="AE98" s="1034"/>
      <c r="AF98" s="966" t="s">
        <v>189</v>
      </c>
      <c r="AG98" s="949"/>
      <c r="AH98" s="949"/>
      <c r="AI98" s="949"/>
      <c r="AJ98" s="949"/>
      <c r="AK98" s="950"/>
      <c r="AL98" s="967" t="s">
        <v>118</v>
      </c>
      <c r="AM98" s="968"/>
      <c r="AN98" s="968"/>
      <c r="AO98" s="968"/>
      <c r="AP98" s="968"/>
      <c r="AQ98" s="968"/>
      <c r="AR98" s="968"/>
      <c r="AS98" s="968"/>
      <c r="AT98" s="968"/>
      <c r="AU98" s="968"/>
      <c r="AV98" s="968"/>
      <c r="AW98" s="968"/>
      <c r="AX98" s="968"/>
      <c r="AY98" s="968"/>
      <c r="AZ98" s="969"/>
      <c r="BA98" s="967"/>
      <c r="BB98" s="968"/>
      <c r="BC98" s="968"/>
      <c r="BD98" s="968"/>
      <c r="BE98" s="1038"/>
      <c r="BF98" s="732"/>
    </row>
    <row r="99" spans="1:58" ht="21.95" customHeight="1">
      <c r="A99" s="1071"/>
      <c r="B99" s="984"/>
      <c r="C99" s="985"/>
      <c r="D99" s="985"/>
      <c r="E99" s="985"/>
      <c r="F99" s="985"/>
      <c r="G99" s="985"/>
      <c r="H99" s="985"/>
      <c r="I99" s="985"/>
      <c r="J99" s="986"/>
      <c r="K99" s="984"/>
      <c r="L99" s="985"/>
      <c r="M99" s="985"/>
      <c r="N99" s="986"/>
      <c r="O99" s="1032"/>
      <c r="P99" s="1033"/>
      <c r="Q99" s="1033"/>
      <c r="R99" s="1033"/>
      <c r="S99" s="1033"/>
      <c r="T99" s="1034"/>
      <c r="U99" s="1032"/>
      <c r="V99" s="1033"/>
      <c r="W99" s="1033"/>
      <c r="X99" s="1033"/>
      <c r="Y99" s="1033"/>
      <c r="Z99" s="1034"/>
      <c r="AA99" s="1032"/>
      <c r="AB99" s="1033"/>
      <c r="AC99" s="1033"/>
      <c r="AD99" s="1033"/>
      <c r="AE99" s="1034"/>
      <c r="AF99" s="966" t="s">
        <v>132</v>
      </c>
      <c r="AG99" s="949"/>
      <c r="AH99" s="949"/>
      <c r="AI99" s="949"/>
      <c r="AJ99" s="949"/>
      <c r="AK99" s="950"/>
      <c r="AL99" s="967" t="s">
        <v>116</v>
      </c>
      <c r="AM99" s="968"/>
      <c r="AN99" s="968"/>
      <c r="AO99" s="968"/>
      <c r="AP99" s="968"/>
      <c r="AQ99" s="968"/>
      <c r="AR99" s="968"/>
      <c r="AS99" s="968"/>
      <c r="AT99" s="968"/>
      <c r="AU99" s="968"/>
      <c r="AV99" s="968"/>
      <c r="AW99" s="968"/>
      <c r="AX99" s="968"/>
      <c r="AY99" s="968"/>
      <c r="AZ99" s="969"/>
      <c r="BA99" s="1021"/>
      <c r="BB99" s="1022"/>
      <c r="BC99" s="1022"/>
      <c r="BD99" s="1022"/>
      <c r="BE99" s="1024"/>
      <c r="BF99" s="731"/>
    </row>
    <row r="100" spans="1:58" ht="21.95" customHeight="1">
      <c r="A100" s="1071"/>
      <c r="B100" s="984"/>
      <c r="C100" s="985"/>
      <c r="D100" s="985"/>
      <c r="E100" s="985"/>
      <c r="F100" s="985"/>
      <c r="G100" s="985"/>
      <c r="H100" s="985"/>
      <c r="I100" s="985"/>
      <c r="J100" s="986"/>
      <c r="K100" s="984"/>
      <c r="L100" s="985"/>
      <c r="M100" s="985"/>
      <c r="N100" s="986"/>
      <c r="O100" s="1032"/>
      <c r="P100" s="1033"/>
      <c r="Q100" s="1033"/>
      <c r="R100" s="1033"/>
      <c r="S100" s="1033"/>
      <c r="T100" s="1034"/>
      <c r="U100" s="1032"/>
      <c r="V100" s="1033"/>
      <c r="W100" s="1033"/>
      <c r="X100" s="1033"/>
      <c r="Y100" s="1033"/>
      <c r="Z100" s="1034"/>
      <c r="AA100" s="1032"/>
      <c r="AB100" s="1033"/>
      <c r="AC100" s="1033"/>
      <c r="AD100" s="1033"/>
      <c r="AE100" s="1034"/>
      <c r="AF100" s="966" t="s">
        <v>117</v>
      </c>
      <c r="AG100" s="949"/>
      <c r="AH100" s="949"/>
      <c r="AI100" s="949"/>
      <c r="AJ100" s="949"/>
      <c r="AK100" s="950"/>
      <c r="AL100" s="967" t="s">
        <v>118</v>
      </c>
      <c r="AM100" s="968"/>
      <c r="AN100" s="968"/>
      <c r="AO100" s="968"/>
      <c r="AP100" s="968"/>
      <c r="AQ100" s="968"/>
      <c r="AR100" s="968"/>
      <c r="AS100" s="968"/>
      <c r="AT100" s="968"/>
      <c r="AU100" s="968"/>
      <c r="AV100" s="968"/>
      <c r="AW100" s="968"/>
      <c r="AX100" s="968"/>
      <c r="AY100" s="968"/>
      <c r="AZ100" s="969"/>
      <c r="BA100" s="1021"/>
      <c r="BB100" s="1022"/>
      <c r="BC100" s="1022"/>
      <c r="BD100" s="1022"/>
      <c r="BE100" s="1024"/>
      <c r="BF100" s="731"/>
    </row>
    <row r="101" spans="1:58" ht="21.95" customHeight="1">
      <c r="A101" s="1071"/>
      <c r="B101" s="984"/>
      <c r="C101" s="985"/>
      <c r="D101" s="985"/>
      <c r="E101" s="985"/>
      <c r="F101" s="985"/>
      <c r="G101" s="985"/>
      <c r="H101" s="985"/>
      <c r="I101" s="985"/>
      <c r="J101" s="986"/>
      <c r="K101" s="984"/>
      <c r="L101" s="985"/>
      <c r="M101" s="985"/>
      <c r="N101" s="986"/>
      <c r="O101" s="1032"/>
      <c r="P101" s="1033"/>
      <c r="Q101" s="1033"/>
      <c r="R101" s="1033"/>
      <c r="S101" s="1033"/>
      <c r="T101" s="1034"/>
      <c r="U101" s="1032"/>
      <c r="V101" s="1033"/>
      <c r="W101" s="1033"/>
      <c r="X101" s="1033"/>
      <c r="Y101" s="1033"/>
      <c r="Z101" s="1034"/>
      <c r="AA101" s="1032"/>
      <c r="AB101" s="1033"/>
      <c r="AC101" s="1033"/>
      <c r="AD101" s="1033"/>
      <c r="AE101" s="1034"/>
      <c r="AF101" s="949" t="s">
        <v>139</v>
      </c>
      <c r="AG101" s="949"/>
      <c r="AH101" s="949"/>
      <c r="AI101" s="949"/>
      <c r="AJ101" s="949"/>
      <c r="AK101" s="950"/>
      <c r="AL101" s="951" t="s">
        <v>118</v>
      </c>
      <c r="AM101" s="952"/>
      <c r="AN101" s="952"/>
      <c r="AO101" s="952"/>
      <c r="AP101" s="952"/>
      <c r="AQ101" s="952"/>
      <c r="AR101" s="952"/>
      <c r="AS101" s="952"/>
      <c r="AT101" s="952"/>
      <c r="AU101" s="952"/>
      <c r="AV101" s="952"/>
      <c r="AW101" s="952"/>
      <c r="AX101" s="952"/>
      <c r="AY101" s="952"/>
      <c r="AZ101" s="953"/>
      <c r="BA101" s="954"/>
      <c r="BB101" s="954"/>
      <c r="BC101" s="954"/>
      <c r="BD101" s="954"/>
      <c r="BE101" s="955"/>
      <c r="BF101" s="731"/>
    </row>
    <row r="102" spans="1:58" ht="21.95" customHeight="1">
      <c r="A102" s="1071"/>
      <c r="B102" s="984"/>
      <c r="C102" s="985"/>
      <c r="D102" s="985"/>
      <c r="E102" s="985"/>
      <c r="F102" s="985"/>
      <c r="G102" s="985"/>
      <c r="H102" s="985"/>
      <c r="I102" s="985"/>
      <c r="J102" s="986"/>
      <c r="K102" s="984"/>
      <c r="L102" s="985"/>
      <c r="M102" s="985"/>
      <c r="N102" s="986"/>
      <c r="O102" s="1032"/>
      <c r="P102" s="1033"/>
      <c r="Q102" s="1033"/>
      <c r="R102" s="1033"/>
      <c r="S102" s="1033"/>
      <c r="T102" s="1034"/>
      <c r="U102" s="1032"/>
      <c r="V102" s="1033"/>
      <c r="W102" s="1033"/>
      <c r="X102" s="1033"/>
      <c r="Y102" s="1033"/>
      <c r="Z102" s="1034"/>
      <c r="AA102" s="1032"/>
      <c r="AB102" s="1033"/>
      <c r="AC102" s="1033"/>
      <c r="AD102" s="1033"/>
      <c r="AE102" s="1034"/>
      <c r="AF102" s="949" t="s">
        <v>120</v>
      </c>
      <c r="AG102" s="949"/>
      <c r="AH102" s="949"/>
      <c r="AI102" s="949"/>
      <c r="AJ102" s="949"/>
      <c r="AK102" s="950"/>
      <c r="AL102" s="951" t="s">
        <v>118</v>
      </c>
      <c r="AM102" s="952"/>
      <c r="AN102" s="952"/>
      <c r="AO102" s="952"/>
      <c r="AP102" s="952"/>
      <c r="AQ102" s="952"/>
      <c r="AR102" s="952"/>
      <c r="AS102" s="952"/>
      <c r="AT102" s="952"/>
      <c r="AU102" s="952"/>
      <c r="AV102" s="952"/>
      <c r="AW102" s="952"/>
      <c r="AX102" s="952"/>
      <c r="AY102" s="952"/>
      <c r="AZ102" s="953"/>
      <c r="BA102" s="954"/>
      <c r="BB102" s="954"/>
      <c r="BC102" s="954"/>
      <c r="BD102" s="954"/>
      <c r="BE102" s="955"/>
      <c r="BF102" s="731"/>
    </row>
    <row r="103" spans="1:58" ht="21.95" customHeight="1">
      <c r="A103" s="1071"/>
      <c r="B103" s="984"/>
      <c r="C103" s="985"/>
      <c r="D103" s="985"/>
      <c r="E103" s="985"/>
      <c r="F103" s="985"/>
      <c r="G103" s="985"/>
      <c r="H103" s="985"/>
      <c r="I103" s="985"/>
      <c r="J103" s="986"/>
      <c r="K103" s="984"/>
      <c r="L103" s="985"/>
      <c r="M103" s="985"/>
      <c r="N103" s="986"/>
      <c r="O103" s="1032"/>
      <c r="P103" s="1033"/>
      <c r="Q103" s="1033"/>
      <c r="R103" s="1033"/>
      <c r="S103" s="1033"/>
      <c r="T103" s="1034"/>
      <c r="U103" s="1032"/>
      <c r="V103" s="1033"/>
      <c r="W103" s="1033"/>
      <c r="X103" s="1033"/>
      <c r="Y103" s="1033"/>
      <c r="Z103" s="1034"/>
      <c r="AA103" s="1032"/>
      <c r="AB103" s="1033"/>
      <c r="AC103" s="1033"/>
      <c r="AD103" s="1033"/>
      <c r="AE103" s="1034"/>
      <c r="AF103" s="950" t="s">
        <v>163</v>
      </c>
      <c r="AG103" s="954"/>
      <c r="AH103" s="954"/>
      <c r="AI103" s="954"/>
      <c r="AJ103" s="954"/>
      <c r="AK103" s="954"/>
      <c r="AL103" s="1025" t="s">
        <v>118</v>
      </c>
      <c r="AM103" s="968"/>
      <c r="AN103" s="968"/>
      <c r="AO103" s="968"/>
      <c r="AP103" s="968"/>
      <c r="AQ103" s="968"/>
      <c r="AR103" s="968"/>
      <c r="AS103" s="968"/>
      <c r="AT103" s="968"/>
      <c r="AU103" s="968"/>
      <c r="AV103" s="968"/>
      <c r="AW103" s="968"/>
      <c r="AX103" s="968"/>
      <c r="AY103" s="968"/>
      <c r="AZ103" s="969"/>
      <c r="BA103" s="954"/>
      <c r="BB103" s="954"/>
      <c r="BC103" s="954"/>
      <c r="BD103" s="954"/>
      <c r="BE103" s="955"/>
      <c r="BF103" s="732"/>
    </row>
    <row r="104" spans="1:58" ht="21.95" customHeight="1">
      <c r="A104" s="1071"/>
      <c r="B104" s="984"/>
      <c r="C104" s="985"/>
      <c r="D104" s="985"/>
      <c r="E104" s="985"/>
      <c r="F104" s="985"/>
      <c r="G104" s="985"/>
      <c r="H104" s="985"/>
      <c r="I104" s="985"/>
      <c r="J104" s="986"/>
      <c r="K104" s="984"/>
      <c r="L104" s="985"/>
      <c r="M104" s="985"/>
      <c r="N104" s="986"/>
      <c r="O104" s="1032"/>
      <c r="P104" s="1033"/>
      <c r="Q104" s="1033"/>
      <c r="R104" s="1033"/>
      <c r="S104" s="1033"/>
      <c r="T104" s="1034"/>
      <c r="U104" s="1032"/>
      <c r="V104" s="1033"/>
      <c r="W104" s="1033"/>
      <c r="X104" s="1033"/>
      <c r="Y104" s="1033"/>
      <c r="Z104" s="1034"/>
      <c r="AA104" s="1032"/>
      <c r="AB104" s="1033"/>
      <c r="AC104" s="1033"/>
      <c r="AD104" s="1033"/>
      <c r="AE104" s="1034"/>
      <c r="AF104" s="949" t="s">
        <v>190</v>
      </c>
      <c r="AG104" s="949"/>
      <c r="AH104" s="949"/>
      <c r="AI104" s="949"/>
      <c r="AJ104" s="949"/>
      <c r="AK104" s="950"/>
      <c r="AL104" s="951" t="s">
        <v>118</v>
      </c>
      <c r="AM104" s="952"/>
      <c r="AN104" s="952"/>
      <c r="AO104" s="952"/>
      <c r="AP104" s="952"/>
      <c r="AQ104" s="952"/>
      <c r="AR104" s="952"/>
      <c r="AS104" s="952"/>
      <c r="AT104" s="952"/>
      <c r="AU104" s="952"/>
      <c r="AV104" s="952"/>
      <c r="AW104" s="952"/>
      <c r="AX104" s="952"/>
      <c r="AY104" s="952"/>
      <c r="AZ104" s="953"/>
      <c r="BA104" s="954"/>
      <c r="BB104" s="954"/>
      <c r="BC104" s="954"/>
      <c r="BD104" s="954"/>
      <c r="BE104" s="955"/>
      <c r="BF104" s="731"/>
    </row>
    <row r="105" spans="1:58" ht="21.95" customHeight="1">
      <c r="A105" s="1071"/>
      <c r="B105" s="984"/>
      <c r="C105" s="985"/>
      <c r="D105" s="985"/>
      <c r="E105" s="985"/>
      <c r="F105" s="985"/>
      <c r="G105" s="985"/>
      <c r="H105" s="985"/>
      <c r="I105" s="985"/>
      <c r="J105" s="986"/>
      <c r="K105" s="984"/>
      <c r="L105" s="985"/>
      <c r="M105" s="985"/>
      <c r="N105" s="986"/>
      <c r="O105" s="1032"/>
      <c r="P105" s="1033"/>
      <c r="Q105" s="1033"/>
      <c r="R105" s="1033"/>
      <c r="S105" s="1033"/>
      <c r="T105" s="1034"/>
      <c r="U105" s="1032"/>
      <c r="V105" s="1033"/>
      <c r="W105" s="1033"/>
      <c r="X105" s="1033"/>
      <c r="Y105" s="1033"/>
      <c r="Z105" s="1034"/>
      <c r="AA105" s="1032"/>
      <c r="AB105" s="1033"/>
      <c r="AC105" s="1033"/>
      <c r="AD105" s="1033"/>
      <c r="AE105" s="1034"/>
      <c r="AF105" s="950" t="s">
        <v>191</v>
      </c>
      <c r="AG105" s="954"/>
      <c r="AH105" s="954"/>
      <c r="AI105" s="954"/>
      <c r="AJ105" s="954"/>
      <c r="AK105" s="954"/>
      <c r="AL105" s="951" t="s">
        <v>118</v>
      </c>
      <c r="AM105" s="952"/>
      <c r="AN105" s="952"/>
      <c r="AO105" s="952"/>
      <c r="AP105" s="952"/>
      <c r="AQ105" s="952"/>
      <c r="AR105" s="952"/>
      <c r="AS105" s="952"/>
      <c r="AT105" s="952"/>
      <c r="AU105" s="952"/>
      <c r="AV105" s="952"/>
      <c r="AW105" s="952"/>
      <c r="AX105" s="952"/>
      <c r="AY105" s="952"/>
      <c r="AZ105" s="953"/>
      <c r="BA105" s="954"/>
      <c r="BB105" s="954"/>
      <c r="BC105" s="954"/>
      <c r="BD105" s="954"/>
      <c r="BE105" s="955"/>
      <c r="BF105" s="731"/>
    </row>
    <row r="106" spans="1:58" ht="21.95" customHeight="1">
      <c r="A106" s="1071"/>
      <c r="B106" s="984"/>
      <c r="C106" s="985"/>
      <c r="D106" s="985"/>
      <c r="E106" s="985"/>
      <c r="F106" s="985"/>
      <c r="G106" s="985"/>
      <c r="H106" s="985"/>
      <c r="I106" s="985"/>
      <c r="J106" s="986"/>
      <c r="K106" s="984"/>
      <c r="L106" s="985"/>
      <c r="M106" s="985"/>
      <c r="N106" s="986"/>
      <c r="O106" s="1032"/>
      <c r="P106" s="1033"/>
      <c r="Q106" s="1033"/>
      <c r="R106" s="1033"/>
      <c r="S106" s="1033"/>
      <c r="T106" s="1034"/>
      <c r="U106" s="1032"/>
      <c r="V106" s="1033"/>
      <c r="W106" s="1033"/>
      <c r="X106" s="1033"/>
      <c r="Y106" s="1033"/>
      <c r="Z106" s="1034"/>
      <c r="AA106" s="1032"/>
      <c r="AB106" s="1033"/>
      <c r="AC106" s="1033"/>
      <c r="AD106" s="1033"/>
      <c r="AE106" s="1034"/>
      <c r="AF106" s="950" t="s">
        <v>192</v>
      </c>
      <c r="AG106" s="954"/>
      <c r="AH106" s="954"/>
      <c r="AI106" s="954"/>
      <c r="AJ106" s="954"/>
      <c r="AK106" s="954"/>
      <c r="AL106" s="967" t="s">
        <v>118</v>
      </c>
      <c r="AM106" s="968"/>
      <c r="AN106" s="968"/>
      <c r="AO106" s="968"/>
      <c r="AP106" s="968"/>
      <c r="AQ106" s="968"/>
      <c r="AR106" s="968"/>
      <c r="AS106" s="968"/>
      <c r="AT106" s="968"/>
      <c r="AU106" s="968"/>
      <c r="AV106" s="968"/>
      <c r="AW106" s="968"/>
      <c r="AX106" s="968"/>
      <c r="AY106" s="968"/>
      <c r="AZ106" s="969"/>
      <c r="BA106" s="954"/>
      <c r="BB106" s="954"/>
      <c r="BC106" s="954"/>
      <c r="BD106" s="954"/>
      <c r="BE106" s="955"/>
      <c r="BF106" s="732"/>
    </row>
    <row r="107" spans="1:58" ht="21.95" customHeight="1">
      <c r="A107" s="1071"/>
      <c r="B107" s="984"/>
      <c r="C107" s="985"/>
      <c r="D107" s="985"/>
      <c r="E107" s="985"/>
      <c r="F107" s="985"/>
      <c r="G107" s="985"/>
      <c r="H107" s="985"/>
      <c r="I107" s="985"/>
      <c r="J107" s="986"/>
      <c r="K107" s="984"/>
      <c r="L107" s="985"/>
      <c r="M107" s="985"/>
      <c r="N107" s="986"/>
      <c r="O107" s="1032"/>
      <c r="P107" s="1033"/>
      <c r="Q107" s="1033"/>
      <c r="R107" s="1033"/>
      <c r="S107" s="1033"/>
      <c r="T107" s="1034"/>
      <c r="U107" s="1032"/>
      <c r="V107" s="1033"/>
      <c r="W107" s="1033"/>
      <c r="X107" s="1033"/>
      <c r="Y107" s="1033"/>
      <c r="Z107" s="1034"/>
      <c r="AA107" s="1032"/>
      <c r="AB107" s="1033"/>
      <c r="AC107" s="1033"/>
      <c r="AD107" s="1033"/>
      <c r="AE107" s="1034"/>
      <c r="AF107" s="950" t="s">
        <v>193</v>
      </c>
      <c r="AG107" s="954"/>
      <c r="AH107" s="954"/>
      <c r="AI107" s="954"/>
      <c r="AJ107" s="954"/>
      <c r="AK107" s="954"/>
      <c r="AL107" s="1039" t="s">
        <v>194</v>
      </c>
      <c r="AM107" s="1040"/>
      <c r="AN107" s="1040"/>
      <c r="AO107" s="1040"/>
      <c r="AP107" s="1040"/>
      <c r="AQ107" s="1040"/>
      <c r="AR107" s="1040"/>
      <c r="AS107" s="1040"/>
      <c r="AT107" s="1040"/>
      <c r="AU107" s="1040"/>
      <c r="AV107" s="1040"/>
      <c r="AW107" s="1040"/>
      <c r="AX107" s="1040"/>
      <c r="AY107" s="1040"/>
      <c r="AZ107" s="1041"/>
      <c r="BA107" s="954"/>
      <c r="BB107" s="954"/>
      <c r="BC107" s="954"/>
      <c r="BD107" s="954"/>
      <c r="BE107" s="955"/>
      <c r="BF107" s="731"/>
    </row>
    <row r="108" spans="1:58" ht="21.95" customHeight="1">
      <c r="A108" s="1071"/>
      <c r="B108" s="984"/>
      <c r="C108" s="985"/>
      <c r="D108" s="985"/>
      <c r="E108" s="985"/>
      <c r="F108" s="985"/>
      <c r="G108" s="985"/>
      <c r="H108" s="985"/>
      <c r="I108" s="985"/>
      <c r="J108" s="986"/>
      <c r="K108" s="984"/>
      <c r="L108" s="985"/>
      <c r="M108" s="985"/>
      <c r="N108" s="986"/>
      <c r="O108" s="1032"/>
      <c r="P108" s="1033"/>
      <c r="Q108" s="1033"/>
      <c r="R108" s="1033"/>
      <c r="S108" s="1033"/>
      <c r="T108" s="1034"/>
      <c r="U108" s="1032"/>
      <c r="V108" s="1033"/>
      <c r="W108" s="1033"/>
      <c r="X108" s="1033"/>
      <c r="Y108" s="1033"/>
      <c r="Z108" s="1034"/>
      <c r="AA108" s="1032"/>
      <c r="AB108" s="1033"/>
      <c r="AC108" s="1033"/>
      <c r="AD108" s="1033"/>
      <c r="AE108" s="1034"/>
      <c r="AF108" s="950" t="s">
        <v>171</v>
      </c>
      <c r="AG108" s="954"/>
      <c r="AH108" s="954"/>
      <c r="AI108" s="954"/>
      <c r="AJ108" s="954"/>
      <c r="AK108" s="954"/>
      <c r="AL108" s="951" t="s">
        <v>118</v>
      </c>
      <c r="AM108" s="952"/>
      <c r="AN108" s="952"/>
      <c r="AO108" s="952"/>
      <c r="AP108" s="952"/>
      <c r="AQ108" s="952"/>
      <c r="AR108" s="952"/>
      <c r="AS108" s="952"/>
      <c r="AT108" s="952"/>
      <c r="AU108" s="952"/>
      <c r="AV108" s="952"/>
      <c r="AW108" s="952"/>
      <c r="AX108" s="952"/>
      <c r="AY108" s="952"/>
      <c r="AZ108" s="953"/>
      <c r="BA108" s="954"/>
      <c r="BB108" s="954"/>
      <c r="BC108" s="954"/>
      <c r="BD108" s="954"/>
      <c r="BE108" s="955"/>
      <c r="BF108" s="731"/>
    </row>
    <row r="109" spans="1:58" ht="21.95" customHeight="1">
      <c r="A109" s="1071"/>
      <c r="B109" s="984"/>
      <c r="C109" s="985"/>
      <c r="D109" s="985"/>
      <c r="E109" s="985"/>
      <c r="F109" s="985"/>
      <c r="G109" s="985"/>
      <c r="H109" s="985"/>
      <c r="I109" s="985"/>
      <c r="J109" s="986"/>
      <c r="K109" s="984"/>
      <c r="L109" s="985"/>
      <c r="M109" s="985"/>
      <c r="N109" s="986"/>
      <c r="O109" s="1032"/>
      <c r="P109" s="1033"/>
      <c r="Q109" s="1033"/>
      <c r="R109" s="1033"/>
      <c r="S109" s="1033"/>
      <c r="T109" s="1034"/>
      <c r="U109" s="1032"/>
      <c r="V109" s="1033"/>
      <c r="W109" s="1033"/>
      <c r="X109" s="1033"/>
      <c r="Y109" s="1033"/>
      <c r="Z109" s="1034"/>
      <c r="AA109" s="1032"/>
      <c r="AB109" s="1033"/>
      <c r="AC109" s="1033"/>
      <c r="AD109" s="1033"/>
      <c r="AE109" s="1034"/>
      <c r="AF109" s="950" t="s">
        <v>173</v>
      </c>
      <c r="AG109" s="954"/>
      <c r="AH109" s="954"/>
      <c r="AI109" s="954"/>
      <c r="AJ109" s="954"/>
      <c r="AK109" s="954"/>
      <c r="AL109" s="967" t="s">
        <v>118</v>
      </c>
      <c r="AM109" s="968"/>
      <c r="AN109" s="968"/>
      <c r="AO109" s="968"/>
      <c r="AP109" s="968"/>
      <c r="AQ109" s="968"/>
      <c r="AR109" s="968"/>
      <c r="AS109" s="968"/>
      <c r="AT109" s="968"/>
      <c r="AU109" s="968"/>
      <c r="AV109" s="968"/>
      <c r="AW109" s="968"/>
      <c r="AX109" s="968"/>
      <c r="AY109" s="968"/>
      <c r="AZ109" s="969"/>
      <c r="BA109" s="954"/>
      <c r="BB109" s="954"/>
      <c r="BC109" s="954"/>
      <c r="BD109" s="954"/>
      <c r="BE109" s="955"/>
      <c r="BF109" s="731"/>
    </row>
    <row r="110" spans="1:58" ht="21.95" customHeight="1">
      <c r="A110" s="1071"/>
      <c r="B110" s="984"/>
      <c r="C110" s="985"/>
      <c r="D110" s="985"/>
      <c r="E110" s="985"/>
      <c r="F110" s="985"/>
      <c r="G110" s="985"/>
      <c r="H110" s="985"/>
      <c r="I110" s="985"/>
      <c r="J110" s="986"/>
      <c r="K110" s="984"/>
      <c r="L110" s="985"/>
      <c r="M110" s="985"/>
      <c r="N110" s="986"/>
      <c r="O110" s="1032"/>
      <c r="P110" s="1033"/>
      <c r="Q110" s="1033"/>
      <c r="R110" s="1033"/>
      <c r="S110" s="1033"/>
      <c r="T110" s="1034"/>
      <c r="U110" s="1032"/>
      <c r="V110" s="1033"/>
      <c r="W110" s="1033"/>
      <c r="X110" s="1033"/>
      <c r="Y110" s="1033"/>
      <c r="Z110" s="1034"/>
      <c r="AA110" s="1032"/>
      <c r="AB110" s="1033"/>
      <c r="AC110" s="1033"/>
      <c r="AD110" s="1033"/>
      <c r="AE110" s="1034"/>
      <c r="AF110" s="950" t="s">
        <v>195</v>
      </c>
      <c r="AG110" s="954"/>
      <c r="AH110" s="954"/>
      <c r="AI110" s="954"/>
      <c r="AJ110" s="954"/>
      <c r="AK110" s="954"/>
      <c r="AL110" s="967" t="s">
        <v>118</v>
      </c>
      <c r="AM110" s="968"/>
      <c r="AN110" s="968"/>
      <c r="AO110" s="968"/>
      <c r="AP110" s="968"/>
      <c r="AQ110" s="968"/>
      <c r="AR110" s="968"/>
      <c r="AS110" s="968"/>
      <c r="AT110" s="968"/>
      <c r="AU110" s="968"/>
      <c r="AV110" s="968"/>
      <c r="AW110" s="968"/>
      <c r="AX110" s="968"/>
      <c r="AY110" s="968"/>
      <c r="AZ110" s="969"/>
      <c r="BA110" s="954"/>
      <c r="BB110" s="954"/>
      <c r="BC110" s="954"/>
      <c r="BD110" s="954"/>
      <c r="BE110" s="955"/>
      <c r="BF110" s="731"/>
    </row>
    <row r="111" spans="1:58" ht="21.95" customHeight="1">
      <c r="A111" s="1071"/>
      <c r="B111" s="984"/>
      <c r="C111" s="985"/>
      <c r="D111" s="985"/>
      <c r="E111" s="985"/>
      <c r="F111" s="985"/>
      <c r="G111" s="985"/>
      <c r="H111" s="985"/>
      <c r="I111" s="985"/>
      <c r="J111" s="986"/>
      <c r="K111" s="984"/>
      <c r="L111" s="985"/>
      <c r="M111" s="985"/>
      <c r="N111" s="986"/>
      <c r="O111" s="1032"/>
      <c r="P111" s="1033"/>
      <c r="Q111" s="1033"/>
      <c r="R111" s="1033"/>
      <c r="S111" s="1033"/>
      <c r="T111" s="1034"/>
      <c r="U111" s="1032"/>
      <c r="V111" s="1033"/>
      <c r="W111" s="1033"/>
      <c r="X111" s="1033"/>
      <c r="Y111" s="1033"/>
      <c r="Z111" s="1034"/>
      <c r="AA111" s="1032"/>
      <c r="AB111" s="1033"/>
      <c r="AC111" s="1033"/>
      <c r="AD111" s="1033"/>
      <c r="AE111" s="1034"/>
      <c r="AF111" s="949" t="s">
        <v>125</v>
      </c>
      <c r="AG111" s="949"/>
      <c r="AH111" s="949"/>
      <c r="AI111" s="949"/>
      <c r="AJ111" s="949"/>
      <c r="AK111" s="950"/>
      <c r="AL111" s="951" t="s">
        <v>196</v>
      </c>
      <c r="AM111" s="952"/>
      <c r="AN111" s="952"/>
      <c r="AO111" s="952"/>
      <c r="AP111" s="952"/>
      <c r="AQ111" s="952"/>
      <c r="AR111" s="952"/>
      <c r="AS111" s="952"/>
      <c r="AT111" s="952"/>
      <c r="AU111" s="952"/>
      <c r="AV111" s="952"/>
      <c r="AW111" s="952"/>
      <c r="AX111" s="952"/>
      <c r="AY111" s="952"/>
      <c r="AZ111" s="953"/>
      <c r="BA111" s="954"/>
      <c r="BB111" s="954"/>
      <c r="BC111" s="954"/>
      <c r="BD111" s="954"/>
      <c r="BE111" s="955"/>
      <c r="BF111" s="731"/>
    </row>
    <row r="112" spans="1:58" ht="44.1" customHeight="1">
      <c r="A112" s="1071"/>
      <c r="B112" s="984"/>
      <c r="C112" s="985"/>
      <c r="D112" s="985"/>
      <c r="E112" s="985"/>
      <c r="F112" s="985"/>
      <c r="G112" s="985"/>
      <c r="H112" s="985"/>
      <c r="I112" s="985"/>
      <c r="J112" s="986"/>
      <c r="K112" s="984"/>
      <c r="L112" s="985"/>
      <c r="M112" s="985"/>
      <c r="N112" s="986"/>
      <c r="O112" s="1032"/>
      <c r="P112" s="1033"/>
      <c r="Q112" s="1033"/>
      <c r="R112" s="1033"/>
      <c r="S112" s="1033"/>
      <c r="T112" s="1034"/>
      <c r="U112" s="1032"/>
      <c r="V112" s="1033"/>
      <c r="W112" s="1033"/>
      <c r="X112" s="1033"/>
      <c r="Y112" s="1033"/>
      <c r="Z112" s="1034"/>
      <c r="AA112" s="1032"/>
      <c r="AB112" s="1033"/>
      <c r="AC112" s="1033"/>
      <c r="AD112" s="1033"/>
      <c r="AE112" s="1034"/>
      <c r="AF112" s="966" t="s">
        <v>127</v>
      </c>
      <c r="AG112" s="949"/>
      <c r="AH112" s="949"/>
      <c r="AI112" s="949"/>
      <c r="AJ112" s="949"/>
      <c r="AK112" s="950"/>
      <c r="AL112" s="972" t="s">
        <v>197</v>
      </c>
      <c r="AM112" s="952"/>
      <c r="AN112" s="952"/>
      <c r="AO112" s="952"/>
      <c r="AP112" s="952"/>
      <c r="AQ112" s="952"/>
      <c r="AR112" s="952"/>
      <c r="AS112" s="952"/>
      <c r="AT112" s="952"/>
      <c r="AU112" s="952"/>
      <c r="AV112" s="952"/>
      <c r="AW112" s="952"/>
      <c r="AX112" s="952"/>
      <c r="AY112" s="952"/>
      <c r="AZ112" s="953"/>
      <c r="BA112" s="966"/>
      <c r="BB112" s="949"/>
      <c r="BC112" s="949"/>
      <c r="BD112" s="949"/>
      <c r="BE112" s="973"/>
      <c r="BF112" s="731"/>
    </row>
    <row r="113" spans="1:58" ht="21.95" customHeight="1">
      <c r="A113" s="1071"/>
      <c r="B113" s="984"/>
      <c r="C113" s="985"/>
      <c r="D113" s="985"/>
      <c r="E113" s="985"/>
      <c r="F113" s="985"/>
      <c r="G113" s="985"/>
      <c r="H113" s="985"/>
      <c r="I113" s="985"/>
      <c r="J113" s="986"/>
      <c r="K113" s="984"/>
      <c r="L113" s="985"/>
      <c r="M113" s="985"/>
      <c r="N113" s="986"/>
      <c r="O113" s="1032"/>
      <c r="P113" s="1033"/>
      <c r="Q113" s="1033"/>
      <c r="R113" s="1033"/>
      <c r="S113" s="1033"/>
      <c r="T113" s="1034"/>
      <c r="U113" s="1032"/>
      <c r="V113" s="1033"/>
      <c r="W113" s="1033"/>
      <c r="X113" s="1033"/>
      <c r="Y113" s="1033"/>
      <c r="Z113" s="1034"/>
      <c r="AA113" s="1032"/>
      <c r="AB113" s="1033"/>
      <c r="AC113" s="1033"/>
      <c r="AD113" s="1033"/>
      <c r="AE113" s="1034"/>
      <c r="AF113" s="949" t="s">
        <v>146</v>
      </c>
      <c r="AG113" s="949"/>
      <c r="AH113" s="949"/>
      <c r="AI113" s="949"/>
      <c r="AJ113" s="949"/>
      <c r="AK113" s="950"/>
      <c r="AL113" s="951" t="s">
        <v>130</v>
      </c>
      <c r="AM113" s="952"/>
      <c r="AN113" s="952"/>
      <c r="AO113" s="952"/>
      <c r="AP113" s="952"/>
      <c r="AQ113" s="952"/>
      <c r="AR113" s="952"/>
      <c r="AS113" s="952"/>
      <c r="AT113" s="952"/>
      <c r="AU113" s="952"/>
      <c r="AV113" s="952"/>
      <c r="AW113" s="952"/>
      <c r="AX113" s="952"/>
      <c r="AY113" s="952"/>
      <c r="AZ113" s="953"/>
      <c r="BA113" s="954"/>
      <c r="BB113" s="954"/>
      <c r="BC113" s="954"/>
      <c r="BD113" s="954"/>
      <c r="BE113" s="955"/>
      <c r="BF113" s="731"/>
    </row>
    <row r="114" spans="1:58" ht="21.95" customHeight="1">
      <c r="A114" s="1071"/>
      <c r="B114" s="984"/>
      <c r="C114" s="985"/>
      <c r="D114" s="985"/>
      <c r="E114" s="985"/>
      <c r="F114" s="985"/>
      <c r="G114" s="985"/>
      <c r="H114" s="985"/>
      <c r="I114" s="985"/>
      <c r="J114" s="986"/>
      <c r="K114" s="984"/>
      <c r="L114" s="985"/>
      <c r="M114" s="985"/>
      <c r="N114" s="986"/>
      <c r="O114" s="1032"/>
      <c r="P114" s="1033"/>
      <c r="Q114" s="1033"/>
      <c r="R114" s="1033"/>
      <c r="S114" s="1033"/>
      <c r="T114" s="1034"/>
      <c r="U114" s="1032"/>
      <c r="V114" s="1033"/>
      <c r="W114" s="1033"/>
      <c r="X114" s="1033"/>
      <c r="Y114" s="1033"/>
      <c r="Z114" s="1034"/>
      <c r="AA114" s="1032"/>
      <c r="AB114" s="1033"/>
      <c r="AC114" s="1033"/>
      <c r="AD114" s="1033"/>
      <c r="AE114" s="1034"/>
      <c r="AF114" s="949" t="s">
        <v>129</v>
      </c>
      <c r="AG114" s="949"/>
      <c r="AH114" s="949"/>
      <c r="AI114" s="949"/>
      <c r="AJ114" s="949"/>
      <c r="AK114" s="950"/>
      <c r="AL114" s="951" t="s">
        <v>130</v>
      </c>
      <c r="AM114" s="952"/>
      <c r="AN114" s="952"/>
      <c r="AO114" s="952"/>
      <c r="AP114" s="952"/>
      <c r="AQ114" s="952"/>
      <c r="AR114" s="952"/>
      <c r="AS114" s="952"/>
      <c r="AT114" s="952"/>
      <c r="AU114" s="952"/>
      <c r="AV114" s="952"/>
      <c r="AW114" s="952"/>
      <c r="AX114" s="952"/>
      <c r="AY114" s="952"/>
      <c r="AZ114" s="953"/>
      <c r="BA114" s="954"/>
      <c r="BB114" s="954"/>
      <c r="BC114" s="954"/>
      <c r="BD114" s="954"/>
      <c r="BE114" s="955"/>
      <c r="BF114" s="732"/>
    </row>
    <row r="115" spans="1:58" ht="21.95" customHeight="1">
      <c r="A115" s="1071"/>
      <c r="B115" s="984"/>
      <c r="C115" s="985"/>
      <c r="D115" s="985"/>
      <c r="E115" s="985"/>
      <c r="F115" s="985"/>
      <c r="G115" s="985"/>
      <c r="H115" s="985"/>
      <c r="I115" s="985"/>
      <c r="J115" s="986"/>
      <c r="K115" s="984"/>
      <c r="L115" s="985"/>
      <c r="M115" s="985"/>
      <c r="N115" s="986"/>
      <c r="O115" s="1032"/>
      <c r="P115" s="1033"/>
      <c r="Q115" s="1033"/>
      <c r="R115" s="1033"/>
      <c r="S115" s="1033"/>
      <c r="T115" s="1034"/>
      <c r="U115" s="1032"/>
      <c r="V115" s="1033"/>
      <c r="W115" s="1033"/>
      <c r="X115" s="1033"/>
      <c r="Y115" s="1033"/>
      <c r="Z115" s="1034"/>
      <c r="AA115" s="1032"/>
      <c r="AB115" s="1033"/>
      <c r="AC115" s="1033"/>
      <c r="AD115" s="1033"/>
      <c r="AE115" s="1034"/>
      <c r="AF115" s="949" t="s">
        <v>198</v>
      </c>
      <c r="AG115" s="949"/>
      <c r="AH115" s="949"/>
      <c r="AI115" s="949"/>
      <c r="AJ115" s="949"/>
      <c r="AK115" s="950"/>
      <c r="AL115" s="951" t="s">
        <v>199</v>
      </c>
      <c r="AM115" s="952"/>
      <c r="AN115" s="952"/>
      <c r="AO115" s="952"/>
      <c r="AP115" s="952"/>
      <c r="AQ115" s="952"/>
      <c r="AR115" s="952"/>
      <c r="AS115" s="952"/>
      <c r="AT115" s="952"/>
      <c r="AU115" s="952"/>
      <c r="AV115" s="952"/>
      <c r="AW115" s="952"/>
      <c r="AX115" s="952"/>
      <c r="AY115" s="952"/>
      <c r="AZ115" s="953"/>
      <c r="BA115" s="954"/>
      <c r="BB115" s="954"/>
      <c r="BC115" s="954"/>
      <c r="BD115" s="954"/>
      <c r="BE115" s="955"/>
      <c r="BF115" s="732"/>
    </row>
    <row r="116" spans="1:58" ht="21.95" customHeight="1">
      <c r="A116" s="1071"/>
      <c r="B116" s="984"/>
      <c r="C116" s="985"/>
      <c r="D116" s="985"/>
      <c r="E116" s="985"/>
      <c r="F116" s="985"/>
      <c r="G116" s="985"/>
      <c r="H116" s="985"/>
      <c r="I116" s="985"/>
      <c r="J116" s="986"/>
      <c r="K116" s="984"/>
      <c r="L116" s="985"/>
      <c r="M116" s="985"/>
      <c r="N116" s="986"/>
      <c r="O116" s="1032"/>
      <c r="P116" s="1033"/>
      <c r="Q116" s="1033"/>
      <c r="R116" s="1033"/>
      <c r="S116" s="1033"/>
      <c r="T116" s="1034"/>
      <c r="U116" s="1032"/>
      <c r="V116" s="1033"/>
      <c r="W116" s="1033"/>
      <c r="X116" s="1033"/>
      <c r="Y116" s="1033"/>
      <c r="Z116" s="1034"/>
      <c r="AA116" s="1032"/>
      <c r="AB116" s="1033"/>
      <c r="AC116" s="1033"/>
      <c r="AD116" s="1033"/>
      <c r="AE116" s="1034"/>
      <c r="AF116" s="949" t="s">
        <v>131</v>
      </c>
      <c r="AG116" s="949"/>
      <c r="AH116" s="949"/>
      <c r="AI116" s="949"/>
      <c r="AJ116" s="949"/>
      <c r="AK116" s="950"/>
      <c r="AL116" s="951" t="s">
        <v>130</v>
      </c>
      <c r="AM116" s="952"/>
      <c r="AN116" s="952"/>
      <c r="AO116" s="952"/>
      <c r="AP116" s="952"/>
      <c r="AQ116" s="952"/>
      <c r="AR116" s="952"/>
      <c r="AS116" s="952"/>
      <c r="AT116" s="952"/>
      <c r="AU116" s="952"/>
      <c r="AV116" s="952"/>
      <c r="AW116" s="952"/>
      <c r="AX116" s="952"/>
      <c r="AY116" s="952"/>
      <c r="AZ116" s="953"/>
      <c r="BA116" s="954"/>
      <c r="BB116" s="970"/>
      <c r="BC116" s="970"/>
      <c r="BD116" s="970"/>
      <c r="BE116" s="971"/>
      <c r="BF116" s="733"/>
    </row>
    <row r="117" spans="1:58" ht="21.95" customHeight="1">
      <c r="A117" s="1071"/>
      <c r="B117" s="978"/>
      <c r="C117" s="979"/>
      <c r="D117" s="979"/>
      <c r="E117" s="979"/>
      <c r="F117" s="979"/>
      <c r="G117" s="979"/>
      <c r="H117" s="979"/>
      <c r="I117" s="979"/>
      <c r="J117" s="980"/>
      <c r="K117" s="1026"/>
      <c r="L117" s="1027"/>
      <c r="M117" s="1027"/>
      <c r="N117" s="1028"/>
      <c r="O117" s="1035"/>
      <c r="P117" s="1036"/>
      <c r="Q117" s="1036"/>
      <c r="R117" s="1036"/>
      <c r="S117" s="1036"/>
      <c r="T117" s="1037"/>
      <c r="U117" s="1035"/>
      <c r="V117" s="1036"/>
      <c r="W117" s="1036"/>
      <c r="X117" s="1036"/>
      <c r="Y117" s="1036"/>
      <c r="Z117" s="1037"/>
      <c r="AA117" s="1035"/>
      <c r="AB117" s="1036"/>
      <c r="AC117" s="1036"/>
      <c r="AD117" s="1036"/>
      <c r="AE117" s="1037"/>
      <c r="AF117" s="966" t="s">
        <v>184</v>
      </c>
      <c r="AG117" s="949"/>
      <c r="AH117" s="949"/>
      <c r="AI117" s="949"/>
      <c r="AJ117" s="949"/>
      <c r="AK117" s="950"/>
      <c r="AL117" s="967" t="s">
        <v>116</v>
      </c>
      <c r="AM117" s="968"/>
      <c r="AN117" s="968"/>
      <c r="AO117" s="968"/>
      <c r="AP117" s="968"/>
      <c r="AQ117" s="968"/>
      <c r="AR117" s="968"/>
      <c r="AS117" s="968"/>
      <c r="AT117" s="968"/>
      <c r="AU117" s="968"/>
      <c r="AV117" s="968"/>
      <c r="AW117" s="968"/>
      <c r="AX117" s="968"/>
      <c r="AY117" s="968"/>
      <c r="AZ117" s="969"/>
      <c r="BA117" s="954"/>
      <c r="BB117" s="970"/>
      <c r="BC117" s="970"/>
      <c r="BD117" s="970"/>
      <c r="BE117" s="971"/>
      <c r="BF117" s="733"/>
    </row>
    <row r="118" spans="1:58" ht="21.95" customHeight="1">
      <c r="A118" s="1071"/>
      <c r="B118" s="981" t="s">
        <v>89</v>
      </c>
      <c r="C118" s="988"/>
      <c r="D118" s="988"/>
      <c r="E118" s="988"/>
      <c r="F118" s="988"/>
      <c r="G118" s="988"/>
      <c r="H118" s="988"/>
      <c r="I118" s="988"/>
      <c r="J118" s="989"/>
      <c r="K118" s="1042"/>
      <c r="L118" s="1043"/>
      <c r="M118" s="1043"/>
      <c r="N118" s="1044"/>
      <c r="O118" s="1051"/>
      <c r="P118" s="1030"/>
      <c r="Q118" s="1030"/>
      <c r="R118" s="1030"/>
      <c r="S118" s="1030"/>
      <c r="T118" s="1031"/>
      <c r="U118" s="1029"/>
      <c r="V118" s="1030"/>
      <c r="W118" s="1030"/>
      <c r="X118" s="1030"/>
      <c r="Y118" s="1030"/>
      <c r="Z118" s="1031"/>
      <c r="AA118" s="1042"/>
      <c r="AB118" s="1043"/>
      <c r="AC118" s="1043"/>
      <c r="AD118" s="1043"/>
      <c r="AE118" s="1044"/>
      <c r="AF118" s="966" t="s">
        <v>132</v>
      </c>
      <c r="AG118" s="949"/>
      <c r="AH118" s="949"/>
      <c r="AI118" s="949"/>
      <c r="AJ118" s="949"/>
      <c r="AK118" s="950"/>
      <c r="AL118" s="967" t="s">
        <v>116</v>
      </c>
      <c r="AM118" s="968"/>
      <c r="AN118" s="968"/>
      <c r="AO118" s="968"/>
      <c r="AP118" s="968"/>
      <c r="AQ118" s="968"/>
      <c r="AR118" s="968"/>
      <c r="AS118" s="968"/>
      <c r="AT118" s="968"/>
      <c r="AU118" s="968"/>
      <c r="AV118" s="968"/>
      <c r="AW118" s="968"/>
      <c r="AX118" s="968"/>
      <c r="AY118" s="968"/>
      <c r="AZ118" s="969"/>
      <c r="BA118" s="966"/>
      <c r="BB118" s="949"/>
      <c r="BC118" s="949"/>
      <c r="BD118" s="949"/>
      <c r="BE118" s="973"/>
      <c r="BF118" s="731"/>
    </row>
    <row r="119" spans="1:58" ht="21.95" customHeight="1">
      <c r="A119" s="1071"/>
      <c r="B119" s="984"/>
      <c r="C119" s="991"/>
      <c r="D119" s="991"/>
      <c r="E119" s="991"/>
      <c r="F119" s="991"/>
      <c r="G119" s="991"/>
      <c r="H119" s="991"/>
      <c r="I119" s="991"/>
      <c r="J119" s="992"/>
      <c r="K119" s="1045"/>
      <c r="L119" s="1046"/>
      <c r="M119" s="1046"/>
      <c r="N119" s="1047"/>
      <c r="O119" s="1052"/>
      <c r="P119" s="1033"/>
      <c r="Q119" s="1033"/>
      <c r="R119" s="1033"/>
      <c r="S119" s="1033"/>
      <c r="T119" s="1034"/>
      <c r="U119" s="1032"/>
      <c r="V119" s="1033"/>
      <c r="W119" s="1033"/>
      <c r="X119" s="1033"/>
      <c r="Y119" s="1033"/>
      <c r="Z119" s="1034"/>
      <c r="AA119" s="1045"/>
      <c r="AB119" s="1046"/>
      <c r="AC119" s="1046"/>
      <c r="AD119" s="1046"/>
      <c r="AE119" s="1047"/>
      <c r="AF119" s="966" t="s">
        <v>200</v>
      </c>
      <c r="AG119" s="949"/>
      <c r="AH119" s="949"/>
      <c r="AI119" s="949"/>
      <c r="AJ119" s="949"/>
      <c r="AK119" s="950"/>
      <c r="AL119" s="967" t="s">
        <v>118</v>
      </c>
      <c r="AM119" s="968"/>
      <c r="AN119" s="968"/>
      <c r="AO119" s="968"/>
      <c r="AP119" s="968"/>
      <c r="AQ119" s="968"/>
      <c r="AR119" s="968"/>
      <c r="AS119" s="968"/>
      <c r="AT119" s="968"/>
      <c r="AU119" s="968"/>
      <c r="AV119" s="968"/>
      <c r="AW119" s="968"/>
      <c r="AX119" s="968"/>
      <c r="AY119" s="968"/>
      <c r="AZ119" s="969"/>
      <c r="BA119" s="954"/>
      <c r="BB119" s="954"/>
      <c r="BC119" s="954"/>
      <c r="BD119" s="954"/>
      <c r="BE119" s="955"/>
      <c r="BF119" s="731"/>
    </row>
    <row r="120" spans="1:58" ht="21.95" customHeight="1">
      <c r="A120" s="1071"/>
      <c r="B120" s="984"/>
      <c r="C120" s="991"/>
      <c r="D120" s="991"/>
      <c r="E120" s="991"/>
      <c r="F120" s="991"/>
      <c r="G120" s="991"/>
      <c r="H120" s="991"/>
      <c r="I120" s="991"/>
      <c r="J120" s="992"/>
      <c r="K120" s="1045"/>
      <c r="L120" s="1046"/>
      <c r="M120" s="1046"/>
      <c r="N120" s="1047"/>
      <c r="O120" s="1052"/>
      <c r="P120" s="1033"/>
      <c r="Q120" s="1033"/>
      <c r="R120" s="1033"/>
      <c r="S120" s="1033"/>
      <c r="T120" s="1034"/>
      <c r="U120" s="1032"/>
      <c r="V120" s="1033"/>
      <c r="W120" s="1033"/>
      <c r="X120" s="1033"/>
      <c r="Y120" s="1033"/>
      <c r="Z120" s="1034"/>
      <c r="AA120" s="1045"/>
      <c r="AB120" s="1046"/>
      <c r="AC120" s="1046"/>
      <c r="AD120" s="1046"/>
      <c r="AE120" s="1047"/>
      <c r="AF120" s="949" t="s">
        <v>119</v>
      </c>
      <c r="AG120" s="949"/>
      <c r="AH120" s="949"/>
      <c r="AI120" s="949"/>
      <c r="AJ120" s="949"/>
      <c r="AK120" s="950"/>
      <c r="AL120" s="951" t="s">
        <v>118</v>
      </c>
      <c r="AM120" s="952"/>
      <c r="AN120" s="952"/>
      <c r="AO120" s="952"/>
      <c r="AP120" s="952"/>
      <c r="AQ120" s="952"/>
      <c r="AR120" s="952"/>
      <c r="AS120" s="952"/>
      <c r="AT120" s="952"/>
      <c r="AU120" s="952"/>
      <c r="AV120" s="952"/>
      <c r="AW120" s="952"/>
      <c r="AX120" s="952"/>
      <c r="AY120" s="952"/>
      <c r="AZ120" s="953"/>
      <c r="BA120" s="954"/>
      <c r="BB120" s="954"/>
      <c r="BC120" s="954"/>
      <c r="BD120" s="954"/>
      <c r="BE120" s="955"/>
      <c r="BF120" s="731"/>
    </row>
    <row r="121" spans="1:58" ht="21.95" customHeight="1">
      <c r="A121" s="1071"/>
      <c r="B121" s="984"/>
      <c r="C121" s="991"/>
      <c r="D121" s="991"/>
      <c r="E121" s="991"/>
      <c r="F121" s="991"/>
      <c r="G121" s="991"/>
      <c r="H121" s="991"/>
      <c r="I121" s="991"/>
      <c r="J121" s="992"/>
      <c r="K121" s="1045"/>
      <c r="L121" s="1046"/>
      <c r="M121" s="1046"/>
      <c r="N121" s="1047"/>
      <c r="O121" s="1052"/>
      <c r="P121" s="1033"/>
      <c r="Q121" s="1033"/>
      <c r="R121" s="1033"/>
      <c r="S121" s="1033"/>
      <c r="T121" s="1034"/>
      <c r="U121" s="1032"/>
      <c r="V121" s="1033"/>
      <c r="W121" s="1033"/>
      <c r="X121" s="1033"/>
      <c r="Y121" s="1033"/>
      <c r="Z121" s="1034"/>
      <c r="AA121" s="1045"/>
      <c r="AB121" s="1046"/>
      <c r="AC121" s="1046"/>
      <c r="AD121" s="1046"/>
      <c r="AE121" s="1047"/>
      <c r="AF121" s="949" t="s">
        <v>120</v>
      </c>
      <c r="AG121" s="949"/>
      <c r="AH121" s="949"/>
      <c r="AI121" s="949"/>
      <c r="AJ121" s="949"/>
      <c r="AK121" s="950"/>
      <c r="AL121" s="951" t="s">
        <v>118</v>
      </c>
      <c r="AM121" s="952"/>
      <c r="AN121" s="952"/>
      <c r="AO121" s="952"/>
      <c r="AP121" s="952"/>
      <c r="AQ121" s="952"/>
      <c r="AR121" s="952"/>
      <c r="AS121" s="952"/>
      <c r="AT121" s="952"/>
      <c r="AU121" s="952"/>
      <c r="AV121" s="952"/>
      <c r="AW121" s="952"/>
      <c r="AX121" s="952"/>
      <c r="AY121" s="952"/>
      <c r="AZ121" s="953"/>
      <c r="BA121" s="954"/>
      <c r="BB121" s="954"/>
      <c r="BC121" s="954"/>
      <c r="BD121" s="954"/>
      <c r="BE121" s="955"/>
      <c r="BF121" s="731"/>
    </row>
    <row r="122" spans="1:58" ht="21.95" customHeight="1">
      <c r="A122" s="1071"/>
      <c r="B122" s="984"/>
      <c r="C122" s="991"/>
      <c r="D122" s="991"/>
      <c r="E122" s="991"/>
      <c r="F122" s="991"/>
      <c r="G122" s="991"/>
      <c r="H122" s="991"/>
      <c r="I122" s="991"/>
      <c r="J122" s="992"/>
      <c r="K122" s="1045"/>
      <c r="L122" s="1046"/>
      <c r="M122" s="1046"/>
      <c r="N122" s="1047"/>
      <c r="O122" s="1052"/>
      <c r="P122" s="1033"/>
      <c r="Q122" s="1033"/>
      <c r="R122" s="1033"/>
      <c r="S122" s="1033"/>
      <c r="T122" s="1034"/>
      <c r="U122" s="1032"/>
      <c r="V122" s="1033"/>
      <c r="W122" s="1033"/>
      <c r="X122" s="1033"/>
      <c r="Y122" s="1033"/>
      <c r="Z122" s="1034"/>
      <c r="AA122" s="1045"/>
      <c r="AB122" s="1046"/>
      <c r="AC122" s="1046"/>
      <c r="AD122" s="1046"/>
      <c r="AE122" s="1047"/>
      <c r="AF122" s="966" t="s">
        <v>201</v>
      </c>
      <c r="AG122" s="949"/>
      <c r="AH122" s="949"/>
      <c r="AI122" s="949"/>
      <c r="AJ122" s="949"/>
      <c r="AK122" s="950"/>
      <c r="AL122" s="967" t="s">
        <v>118</v>
      </c>
      <c r="AM122" s="968"/>
      <c r="AN122" s="968"/>
      <c r="AO122" s="968"/>
      <c r="AP122" s="968"/>
      <c r="AQ122" s="968"/>
      <c r="AR122" s="968"/>
      <c r="AS122" s="968"/>
      <c r="AT122" s="968"/>
      <c r="AU122" s="968"/>
      <c r="AV122" s="968"/>
      <c r="AW122" s="968"/>
      <c r="AX122" s="968"/>
      <c r="AY122" s="968"/>
      <c r="AZ122" s="969"/>
      <c r="BA122" s="966"/>
      <c r="BB122" s="949"/>
      <c r="BC122" s="949"/>
      <c r="BD122" s="949"/>
      <c r="BE122" s="973"/>
      <c r="BF122" s="731"/>
    </row>
    <row r="123" spans="1:58" ht="21.95" customHeight="1">
      <c r="A123" s="1071"/>
      <c r="B123" s="984"/>
      <c r="C123" s="991"/>
      <c r="D123" s="991"/>
      <c r="E123" s="991"/>
      <c r="F123" s="991"/>
      <c r="G123" s="991"/>
      <c r="H123" s="991"/>
      <c r="I123" s="991"/>
      <c r="J123" s="992"/>
      <c r="K123" s="1045"/>
      <c r="L123" s="1046"/>
      <c r="M123" s="1046"/>
      <c r="N123" s="1047"/>
      <c r="O123" s="1052"/>
      <c r="P123" s="1033"/>
      <c r="Q123" s="1033"/>
      <c r="R123" s="1033"/>
      <c r="S123" s="1033"/>
      <c r="T123" s="1034"/>
      <c r="U123" s="1032"/>
      <c r="V123" s="1033"/>
      <c r="W123" s="1033"/>
      <c r="X123" s="1033"/>
      <c r="Y123" s="1033"/>
      <c r="Z123" s="1034"/>
      <c r="AA123" s="1045"/>
      <c r="AB123" s="1046"/>
      <c r="AC123" s="1046"/>
      <c r="AD123" s="1046"/>
      <c r="AE123" s="1047"/>
      <c r="AF123" s="966" t="s">
        <v>202</v>
      </c>
      <c r="AG123" s="949"/>
      <c r="AH123" s="949"/>
      <c r="AI123" s="949"/>
      <c r="AJ123" s="949"/>
      <c r="AK123" s="950"/>
      <c r="AL123" s="967" t="s">
        <v>118</v>
      </c>
      <c r="AM123" s="968"/>
      <c r="AN123" s="968"/>
      <c r="AO123" s="968"/>
      <c r="AP123" s="968"/>
      <c r="AQ123" s="968"/>
      <c r="AR123" s="968"/>
      <c r="AS123" s="968"/>
      <c r="AT123" s="968"/>
      <c r="AU123" s="968"/>
      <c r="AV123" s="968"/>
      <c r="AW123" s="968"/>
      <c r="AX123" s="968"/>
      <c r="AY123" s="968"/>
      <c r="AZ123" s="969"/>
      <c r="BA123" s="966"/>
      <c r="BB123" s="949"/>
      <c r="BC123" s="949"/>
      <c r="BD123" s="949"/>
      <c r="BE123" s="973"/>
      <c r="BF123" s="731"/>
    </row>
    <row r="124" spans="1:58" ht="21.95" customHeight="1">
      <c r="A124" s="1071"/>
      <c r="B124" s="984"/>
      <c r="C124" s="991"/>
      <c r="D124" s="991"/>
      <c r="E124" s="991"/>
      <c r="F124" s="991"/>
      <c r="G124" s="991"/>
      <c r="H124" s="991"/>
      <c r="I124" s="991"/>
      <c r="J124" s="992"/>
      <c r="K124" s="1045"/>
      <c r="L124" s="1046"/>
      <c r="M124" s="1046"/>
      <c r="N124" s="1047"/>
      <c r="O124" s="1052"/>
      <c r="P124" s="1033"/>
      <c r="Q124" s="1033"/>
      <c r="R124" s="1033"/>
      <c r="S124" s="1033"/>
      <c r="T124" s="1034"/>
      <c r="U124" s="1032"/>
      <c r="V124" s="1033"/>
      <c r="W124" s="1033"/>
      <c r="X124" s="1033"/>
      <c r="Y124" s="1033"/>
      <c r="Z124" s="1034"/>
      <c r="AA124" s="1045"/>
      <c r="AB124" s="1046"/>
      <c r="AC124" s="1046"/>
      <c r="AD124" s="1046"/>
      <c r="AE124" s="1047"/>
      <c r="AF124" s="966" t="s">
        <v>203</v>
      </c>
      <c r="AG124" s="949"/>
      <c r="AH124" s="949"/>
      <c r="AI124" s="949"/>
      <c r="AJ124" s="949"/>
      <c r="AK124" s="950"/>
      <c r="AL124" s="967" t="s">
        <v>118</v>
      </c>
      <c r="AM124" s="968"/>
      <c r="AN124" s="968"/>
      <c r="AO124" s="968"/>
      <c r="AP124" s="968"/>
      <c r="AQ124" s="968"/>
      <c r="AR124" s="968"/>
      <c r="AS124" s="968"/>
      <c r="AT124" s="968"/>
      <c r="AU124" s="968"/>
      <c r="AV124" s="968"/>
      <c r="AW124" s="968"/>
      <c r="AX124" s="968"/>
      <c r="AY124" s="968"/>
      <c r="AZ124" s="969"/>
      <c r="BA124" s="966"/>
      <c r="BB124" s="949"/>
      <c r="BC124" s="949"/>
      <c r="BD124" s="949"/>
      <c r="BE124" s="973"/>
      <c r="BF124" s="731"/>
    </row>
    <row r="125" spans="1:58" ht="21.95" customHeight="1">
      <c r="A125" s="1071"/>
      <c r="B125" s="984"/>
      <c r="C125" s="991"/>
      <c r="D125" s="991"/>
      <c r="E125" s="991"/>
      <c r="F125" s="991"/>
      <c r="G125" s="991"/>
      <c r="H125" s="991"/>
      <c r="I125" s="991"/>
      <c r="J125" s="992"/>
      <c r="K125" s="1045"/>
      <c r="L125" s="1046"/>
      <c r="M125" s="1046"/>
      <c r="N125" s="1047"/>
      <c r="O125" s="1052"/>
      <c r="P125" s="1033"/>
      <c r="Q125" s="1033"/>
      <c r="R125" s="1033"/>
      <c r="S125" s="1033"/>
      <c r="T125" s="1034"/>
      <c r="U125" s="1032"/>
      <c r="V125" s="1033"/>
      <c r="W125" s="1033"/>
      <c r="X125" s="1033"/>
      <c r="Y125" s="1033"/>
      <c r="Z125" s="1034"/>
      <c r="AA125" s="1045"/>
      <c r="AB125" s="1046"/>
      <c r="AC125" s="1046"/>
      <c r="AD125" s="1046"/>
      <c r="AE125" s="1047"/>
      <c r="AF125" s="966" t="s">
        <v>204</v>
      </c>
      <c r="AG125" s="949"/>
      <c r="AH125" s="949"/>
      <c r="AI125" s="949"/>
      <c r="AJ125" s="949"/>
      <c r="AK125" s="950"/>
      <c r="AL125" s="967" t="s">
        <v>118</v>
      </c>
      <c r="AM125" s="968"/>
      <c r="AN125" s="968"/>
      <c r="AO125" s="968"/>
      <c r="AP125" s="968"/>
      <c r="AQ125" s="968"/>
      <c r="AR125" s="968"/>
      <c r="AS125" s="968"/>
      <c r="AT125" s="968"/>
      <c r="AU125" s="968"/>
      <c r="AV125" s="968"/>
      <c r="AW125" s="968"/>
      <c r="AX125" s="968"/>
      <c r="AY125" s="968"/>
      <c r="AZ125" s="969"/>
      <c r="BA125" s="966"/>
      <c r="BB125" s="949"/>
      <c r="BC125" s="949"/>
      <c r="BD125" s="949"/>
      <c r="BE125" s="973"/>
      <c r="BF125" s="731"/>
    </row>
    <row r="126" spans="1:58" ht="21.95" customHeight="1">
      <c r="A126" s="1071"/>
      <c r="B126" s="984"/>
      <c r="C126" s="991"/>
      <c r="D126" s="991"/>
      <c r="E126" s="991"/>
      <c r="F126" s="991"/>
      <c r="G126" s="991"/>
      <c r="H126" s="991"/>
      <c r="I126" s="991"/>
      <c r="J126" s="992"/>
      <c r="K126" s="1045"/>
      <c r="L126" s="1046"/>
      <c r="M126" s="1046"/>
      <c r="N126" s="1047"/>
      <c r="O126" s="1052"/>
      <c r="P126" s="1033"/>
      <c r="Q126" s="1033"/>
      <c r="R126" s="1033"/>
      <c r="S126" s="1033"/>
      <c r="T126" s="1034"/>
      <c r="U126" s="1032"/>
      <c r="V126" s="1033"/>
      <c r="W126" s="1033"/>
      <c r="X126" s="1033"/>
      <c r="Y126" s="1033"/>
      <c r="Z126" s="1034"/>
      <c r="AA126" s="1045"/>
      <c r="AB126" s="1046"/>
      <c r="AC126" s="1046"/>
      <c r="AD126" s="1046"/>
      <c r="AE126" s="1047"/>
      <c r="AF126" s="949" t="s">
        <v>125</v>
      </c>
      <c r="AG126" s="949"/>
      <c r="AH126" s="949"/>
      <c r="AI126" s="949"/>
      <c r="AJ126" s="949"/>
      <c r="AK126" s="950"/>
      <c r="AL126" s="951" t="s">
        <v>196</v>
      </c>
      <c r="AM126" s="952"/>
      <c r="AN126" s="952"/>
      <c r="AO126" s="952"/>
      <c r="AP126" s="952"/>
      <c r="AQ126" s="952"/>
      <c r="AR126" s="952"/>
      <c r="AS126" s="952"/>
      <c r="AT126" s="952"/>
      <c r="AU126" s="952"/>
      <c r="AV126" s="952"/>
      <c r="AW126" s="952"/>
      <c r="AX126" s="952"/>
      <c r="AY126" s="952"/>
      <c r="AZ126" s="953"/>
      <c r="BA126" s="954"/>
      <c r="BB126" s="954"/>
      <c r="BC126" s="954"/>
      <c r="BD126" s="954"/>
      <c r="BE126" s="955"/>
      <c r="BF126" s="731"/>
    </row>
    <row r="127" spans="1:58" ht="44.1" customHeight="1">
      <c r="A127" s="1071"/>
      <c r="B127" s="984"/>
      <c r="C127" s="991"/>
      <c r="D127" s="991"/>
      <c r="E127" s="991"/>
      <c r="F127" s="991"/>
      <c r="G127" s="991"/>
      <c r="H127" s="991"/>
      <c r="I127" s="991"/>
      <c r="J127" s="992"/>
      <c r="K127" s="1045"/>
      <c r="L127" s="1046"/>
      <c r="M127" s="1046"/>
      <c r="N127" s="1047"/>
      <c r="O127" s="1052"/>
      <c r="P127" s="1033"/>
      <c r="Q127" s="1033"/>
      <c r="R127" s="1033"/>
      <c r="S127" s="1033"/>
      <c r="T127" s="1034"/>
      <c r="U127" s="1032"/>
      <c r="V127" s="1033"/>
      <c r="W127" s="1033"/>
      <c r="X127" s="1033"/>
      <c r="Y127" s="1033"/>
      <c r="Z127" s="1034"/>
      <c r="AA127" s="1045"/>
      <c r="AB127" s="1046"/>
      <c r="AC127" s="1046"/>
      <c r="AD127" s="1046"/>
      <c r="AE127" s="1047"/>
      <c r="AF127" s="966" t="s">
        <v>127</v>
      </c>
      <c r="AG127" s="949"/>
      <c r="AH127" s="949"/>
      <c r="AI127" s="949"/>
      <c r="AJ127" s="949"/>
      <c r="AK127" s="950"/>
      <c r="AL127" s="972" t="s">
        <v>197</v>
      </c>
      <c r="AM127" s="952"/>
      <c r="AN127" s="952"/>
      <c r="AO127" s="952"/>
      <c r="AP127" s="952"/>
      <c r="AQ127" s="952"/>
      <c r="AR127" s="952"/>
      <c r="AS127" s="952"/>
      <c r="AT127" s="952"/>
      <c r="AU127" s="952"/>
      <c r="AV127" s="952"/>
      <c r="AW127" s="952"/>
      <c r="AX127" s="952"/>
      <c r="AY127" s="952"/>
      <c r="AZ127" s="953"/>
      <c r="BA127" s="966"/>
      <c r="BB127" s="949"/>
      <c r="BC127" s="949"/>
      <c r="BD127" s="949"/>
      <c r="BE127" s="973"/>
      <c r="BF127" s="731"/>
    </row>
    <row r="128" spans="1:58" ht="21.95" customHeight="1">
      <c r="A128" s="1071"/>
      <c r="B128" s="984"/>
      <c r="C128" s="991"/>
      <c r="D128" s="991"/>
      <c r="E128" s="991"/>
      <c r="F128" s="991"/>
      <c r="G128" s="991"/>
      <c r="H128" s="991"/>
      <c r="I128" s="991"/>
      <c r="J128" s="992"/>
      <c r="K128" s="1045"/>
      <c r="L128" s="1046"/>
      <c r="M128" s="1046"/>
      <c r="N128" s="1047"/>
      <c r="O128" s="1052"/>
      <c r="P128" s="1033"/>
      <c r="Q128" s="1033"/>
      <c r="R128" s="1033"/>
      <c r="S128" s="1033"/>
      <c r="T128" s="1034"/>
      <c r="U128" s="1032"/>
      <c r="V128" s="1033"/>
      <c r="W128" s="1033"/>
      <c r="X128" s="1033"/>
      <c r="Y128" s="1033"/>
      <c r="Z128" s="1034"/>
      <c r="AA128" s="1045"/>
      <c r="AB128" s="1046"/>
      <c r="AC128" s="1046"/>
      <c r="AD128" s="1046"/>
      <c r="AE128" s="1047"/>
      <c r="AF128" s="949" t="s">
        <v>146</v>
      </c>
      <c r="AG128" s="949"/>
      <c r="AH128" s="949"/>
      <c r="AI128" s="949"/>
      <c r="AJ128" s="949"/>
      <c r="AK128" s="950"/>
      <c r="AL128" s="951" t="s">
        <v>130</v>
      </c>
      <c r="AM128" s="952"/>
      <c r="AN128" s="952"/>
      <c r="AO128" s="952"/>
      <c r="AP128" s="952"/>
      <c r="AQ128" s="952"/>
      <c r="AR128" s="952"/>
      <c r="AS128" s="952"/>
      <c r="AT128" s="952"/>
      <c r="AU128" s="952"/>
      <c r="AV128" s="952"/>
      <c r="AW128" s="952"/>
      <c r="AX128" s="952"/>
      <c r="AY128" s="952"/>
      <c r="AZ128" s="953"/>
      <c r="BA128" s="954"/>
      <c r="BB128" s="954"/>
      <c r="BC128" s="954"/>
      <c r="BD128" s="954"/>
      <c r="BE128" s="955"/>
      <c r="BF128" s="731"/>
    </row>
    <row r="129" spans="1:58" ht="21.95" customHeight="1">
      <c r="A129" s="1071"/>
      <c r="B129" s="993"/>
      <c r="C129" s="994"/>
      <c r="D129" s="994"/>
      <c r="E129" s="994"/>
      <c r="F129" s="994"/>
      <c r="G129" s="994"/>
      <c r="H129" s="994"/>
      <c r="I129" s="994"/>
      <c r="J129" s="995"/>
      <c r="K129" s="1048"/>
      <c r="L129" s="1049"/>
      <c r="M129" s="1049"/>
      <c r="N129" s="1050"/>
      <c r="O129" s="1011"/>
      <c r="P129" s="1012"/>
      <c r="Q129" s="1012"/>
      <c r="R129" s="1012"/>
      <c r="S129" s="1012"/>
      <c r="T129" s="1013"/>
      <c r="U129" s="1011"/>
      <c r="V129" s="1012"/>
      <c r="W129" s="1012"/>
      <c r="X129" s="1012"/>
      <c r="Y129" s="1012"/>
      <c r="Z129" s="1013"/>
      <c r="AA129" s="1048"/>
      <c r="AB129" s="1049"/>
      <c r="AC129" s="1049"/>
      <c r="AD129" s="1049"/>
      <c r="AE129" s="1050"/>
      <c r="AF129" s="966" t="s">
        <v>131</v>
      </c>
      <c r="AG129" s="949"/>
      <c r="AH129" s="949"/>
      <c r="AI129" s="949"/>
      <c r="AJ129" s="949"/>
      <c r="AK129" s="950"/>
      <c r="AL129" s="967" t="s">
        <v>130</v>
      </c>
      <c r="AM129" s="968"/>
      <c r="AN129" s="968"/>
      <c r="AO129" s="968"/>
      <c r="AP129" s="968"/>
      <c r="AQ129" s="968"/>
      <c r="AR129" s="968"/>
      <c r="AS129" s="968"/>
      <c r="AT129" s="968"/>
      <c r="AU129" s="968"/>
      <c r="AV129" s="968"/>
      <c r="AW129" s="968"/>
      <c r="AX129" s="968"/>
      <c r="AY129" s="968"/>
      <c r="AZ129" s="969"/>
      <c r="BA129" s="954"/>
      <c r="BB129" s="970"/>
      <c r="BC129" s="970"/>
      <c r="BD129" s="970"/>
      <c r="BE129" s="971"/>
      <c r="BF129" s="733"/>
    </row>
    <row r="130" spans="1:58" ht="21.95" customHeight="1">
      <c r="A130" s="1071"/>
      <c r="B130" s="981" t="s">
        <v>90</v>
      </c>
      <c r="C130" s="982"/>
      <c r="D130" s="982"/>
      <c r="E130" s="982"/>
      <c r="F130" s="982"/>
      <c r="G130" s="982"/>
      <c r="H130" s="982"/>
      <c r="I130" s="982"/>
      <c r="J130" s="983"/>
      <c r="K130" s="981"/>
      <c r="L130" s="982"/>
      <c r="M130" s="982"/>
      <c r="N130" s="983"/>
      <c r="O130" s="996" t="s">
        <v>205</v>
      </c>
      <c r="P130" s="982"/>
      <c r="Q130" s="982"/>
      <c r="R130" s="982"/>
      <c r="S130" s="982"/>
      <c r="T130" s="983"/>
      <c r="U130" s="996" t="s">
        <v>205</v>
      </c>
      <c r="V130" s="982"/>
      <c r="W130" s="982"/>
      <c r="X130" s="982"/>
      <c r="Y130" s="982"/>
      <c r="Z130" s="983"/>
      <c r="AA130" s="1029"/>
      <c r="AB130" s="1030"/>
      <c r="AC130" s="1030"/>
      <c r="AD130" s="1030"/>
      <c r="AE130" s="1031"/>
      <c r="AF130" s="966" t="s">
        <v>140</v>
      </c>
      <c r="AG130" s="949"/>
      <c r="AH130" s="949"/>
      <c r="AI130" s="949"/>
      <c r="AJ130" s="949"/>
      <c r="AK130" s="950"/>
      <c r="AL130" s="967" t="s">
        <v>118</v>
      </c>
      <c r="AM130" s="968"/>
      <c r="AN130" s="968"/>
      <c r="AO130" s="968"/>
      <c r="AP130" s="968"/>
      <c r="AQ130" s="968"/>
      <c r="AR130" s="968"/>
      <c r="AS130" s="968"/>
      <c r="AT130" s="968"/>
      <c r="AU130" s="968"/>
      <c r="AV130" s="968"/>
      <c r="AW130" s="968"/>
      <c r="AX130" s="968"/>
      <c r="AY130" s="968"/>
      <c r="AZ130" s="969"/>
      <c r="BA130" s="954"/>
      <c r="BB130" s="954"/>
      <c r="BC130" s="954"/>
      <c r="BD130" s="954"/>
      <c r="BE130" s="955"/>
      <c r="BF130" s="731"/>
    </row>
    <row r="131" spans="1:58" ht="21.95" customHeight="1">
      <c r="A131" s="1071"/>
      <c r="B131" s="984"/>
      <c r="C131" s="985"/>
      <c r="D131" s="985"/>
      <c r="E131" s="985"/>
      <c r="F131" s="985"/>
      <c r="G131" s="985"/>
      <c r="H131" s="985"/>
      <c r="I131" s="985"/>
      <c r="J131" s="986"/>
      <c r="K131" s="984"/>
      <c r="L131" s="985"/>
      <c r="M131" s="985"/>
      <c r="N131" s="986"/>
      <c r="O131" s="984"/>
      <c r="P131" s="985"/>
      <c r="Q131" s="985"/>
      <c r="R131" s="985"/>
      <c r="S131" s="985"/>
      <c r="T131" s="986"/>
      <c r="U131" s="984"/>
      <c r="V131" s="985"/>
      <c r="W131" s="985"/>
      <c r="X131" s="985"/>
      <c r="Y131" s="985"/>
      <c r="Z131" s="986"/>
      <c r="AA131" s="1032"/>
      <c r="AB131" s="1033"/>
      <c r="AC131" s="1033"/>
      <c r="AD131" s="1033"/>
      <c r="AE131" s="1034"/>
      <c r="AF131" s="949" t="s">
        <v>141</v>
      </c>
      <c r="AG131" s="949"/>
      <c r="AH131" s="949"/>
      <c r="AI131" s="949"/>
      <c r="AJ131" s="949"/>
      <c r="AK131" s="950"/>
      <c r="AL131" s="967" t="s">
        <v>118</v>
      </c>
      <c r="AM131" s="968"/>
      <c r="AN131" s="968"/>
      <c r="AO131" s="968"/>
      <c r="AP131" s="968"/>
      <c r="AQ131" s="968"/>
      <c r="AR131" s="968"/>
      <c r="AS131" s="968"/>
      <c r="AT131" s="968"/>
      <c r="AU131" s="968"/>
      <c r="AV131" s="968"/>
      <c r="AW131" s="968"/>
      <c r="AX131" s="968"/>
      <c r="AY131" s="968"/>
      <c r="AZ131" s="969"/>
      <c r="BA131" s="967"/>
      <c r="BB131" s="968"/>
      <c r="BC131" s="968"/>
      <c r="BD131" s="968"/>
      <c r="BE131" s="1038"/>
      <c r="BF131" s="731"/>
    </row>
    <row r="132" spans="1:58" ht="21.95" customHeight="1">
      <c r="A132" s="1071"/>
      <c r="B132" s="984"/>
      <c r="C132" s="985"/>
      <c r="D132" s="985"/>
      <c r="E132" s="985"/>
      <c r="F132" s="985"/>
      <c r="G132" s="985"/>
      <c r="H132" s="985"/>
      <c r="I132" s="985"/>
      <c r="J132" s="986"/>
      <c r="K132" s="984"/>
      <c r="L132" s="985"/>
      <c r="M132" s="985"/>
      <c r="N132" s="986"/>
      <c r="O132" s="984"/>
      <c r="P132" s="985"/>
      <c r="Q132" s="985"/>
      <c r="R132" s="985"/>
      <c r="S132" s="985"/>
      <c r="T132" s="986"/>
      <c r="U132" s="984"/>
      <c r="V132" s="985"/>
      <c r="W132" s="985"/>
      <c r="X132" s="985"/>
      <c r="Y132" s="985"/>
      <c r="Z132" s="986"/>
      <c r="AA132" s="1032"/>
      <c r="AB132" s="1033"/>
      <c r="AC132" s="1033"/>
      <c r="AD132" s="1033"/>
      <c r="AE132" s="1034"/>
      <c r="AF132" s="1021" t="s">
        <v>206</v>
      </c>
      <c r="AG132" s="1022"/>
      <c r="AH132" s="1022"/>
      <c r="AI132" s="1022"/>
      <c r="AJ132" s="1022"/>
      <c r="AK132" s="1023"/>
      <c r="AL132" s="1039" t="s">
        <v>207</v>
      </c>
      <c r="AM132" s="1040"/>
      <c r="AN132" s="1040"/>
      <c r="AO132" s="1040"/>
      <c r="AP132" s="1040"/>
      <c r="AQ132" s="1040"/>
      <c r="AR132" s="1040"/>
      <c r="AS132" s="1040"/>
      <c r="AT132" s="1040"/>
      <c r="AU132" s="1040"/>
      <c r="AV132" s="1040"/>
      <c r="AW132" s="1040"/>
      <c r="AX132" s="1040"/>
      <c r="AY132" s="1040"/>
      <c r="AZ132" s="1041"/>
      <c r="BA132" s="966"/>
      <c r="BB132" s="949"/>
      <c r="BC132" s="949"/>
      <c r="BD132" s="949"/>
      <c r="BE132" s="973"/>
      <c r="BF132" s="731"/>
    </row>
    <row r="133" spans="1:58" ht="21.95" customHeight="1">
      <c r="A133" s="1071"/>
      <c r="B133" s="984"/>
      <c r="C133" s="985"/>
      <c r="D133" s="985"/>
      <c r="E133" s="985"/>
      <c r="F133" s="985"/>
      <c r="G133" s="985"/>
      <c r="H133" s="985"/>
      <c r="I133" s="985"/>
      <c r="J133" s="986"/>
      <c r="K133" s="984"/>
      <c r="L133" s="985"/>
      <c r="M133" s="985"/>
      <c r="N133" s="986"/>
      <c r="O133" s="984"/>
      <c r="P133" s="985"/>
      <c r="Q133" s="985"/>
      <c r="R133" s="985"/>
      <c r="S133" s="985"/>
      <c r="T133" s="986"/>
      <c r="U133" s="984"/>
      <c r="V133" s="985"/>
      <c r="W133" s="985"/>
      <c r="X133" s="985"/>
      <c r="Y133" s="985"/>
      <c r="Z133" s="986"/>
      <c r="AA133" s="1032"/>
      <c r="AB133" s="1033"/>
      <c r="AC133" s="1033"/>
      <c r="AD133" s="1033"/>
      <c r="AE133" s="1034"/>
      <c r="AF133" s="966" t="s">
        <v>132</v>
      </c>
      <c r="AG133" s="949"/>
      <c r="AH133" s="949"/>
      <c r="AI133" s="949"/>
      <c r="AJ133" s="949"/>
      <c r="AK133" s="950"/>
      <c r="AL133" s="967" t="s">
        <v>116</v>
      </c>
      <c r="AM133" s="968"/>
      <c r="AN133" s="968"/>
      <c r="AO133" s="968"/>
      <c r="AP133" s="968"/>
      <c r="AQ133" s="968"/>
      <c r="AR133" s="968"/>
      <c r="AS133" s="968"/>
      <c r="AT133" s="968"/>
      <c r="AU133" s="968"/>
      <c r="AV133" s="968"/>
      <c r="AW133" s="968"/>
      <c r="AX133" s="968"/>
      <c r="AY133" s="968"/>
      <c r="AZ133" s="969"/>
      <c r="BA133" s="1021"/>
      <c r="BB133" s="1022"/>
      <c r="BC133" s="1022"/>
      <c r="BD133" s="1022"/>
      <c r="BE133" s="1024"/>
      <c r="BF133" s="731"/>
    </row>
    <row r="134" spans="1:58" ht="21.95" customHeight="1">
      <c r="A134" s="1071"/>
      <c r="B134" s="984"/>
      <c r="C134" s="985"/>
      <c r="D134" s="985"/>
      <c r="E134" s="985"/>
      <c r="F134" s="985"/>
      <c r="G134" s="985"/>
      <c r="H134" s="985"/>
      <c r="I134" s="985"/>
      <c r="J134" s="986"/>
      <c r="K134" s="984"/>
      <c r="L134" s="985"/>
      <c r="M134" s="985"/>
      <c r="N134" s="986"/>
      <c r="O134" s="984"/>
      <c r="P134" s="985"/>
      <c r="Q134" s="985"/>
      <c r="R134" s="985"/>
      <c r="S134" s="985"/>
      <c r="T134" s="986"/>
      <c r="U134" s="984"/>
      <c r="V134" s="985"/>
      <c r="W134" s="985"/>
      <c r="X134" s="985"/>
      <c r="Y134" s="985"/>
      <c r="Z134" s="986"/>
      <c r="AA134" s="1032"/>
      <c r="AB134" s="1033"/>
      <c r="AC134" s="1033"/>
      <c r="AD134" s="1033"/>
      <c r="AE134" s="1034"/>
      <c r="AF134" s="966" t="s">
        <v>117</v>
      </c>
      <c r="AG134" s="949"/>
      <c r="AH134" s="949"/>
      <c r="AI134" s="949"/>
      <c r="AJ134" s="949"/>
      <c r="AK134" s="950"/>
      <c r="AL134" s="967" t="s">
        <v>118</v>
      </c>
      <c r="AM134" s="968"/>
      <c r="AN134" s="968"/>
      <c r="AO134" s="968"/>
      <c r="AP134" s="968"/>
      <c r="AQ134" s="968"/>
      <c r="AR134" s="968"/>
      <c r="AS134" s="968"/>
      <c r="AT134" s="968"/>
      <c r="AU134" s="968"/>
      <c r="AV134" s="968"/>
      <c r="AW134" s="968"/>
      <c r="AX134" s="968"/>
      <c r="AY134" s="968"/>
      <c r="AZ134" s="969"/>
      <c r="BA134" s="1021"/>
      <c r="BB134" s="1022"/>
      <c r="BC134" s="1022"/>
      <c r="BD134" s="1022"/>
      <c r="BE134" s="1024"/>
      <c r="BF134" s="731"/>
    </row>
    <row r="135" spans="1:58" ht="21.95" customHeight="1">
      <c r="A135" s="1071"/>
      <c r="B135" s="984"/>
      <c r="C135" s="985"/>
      <c r="D135" s="985"/>
      <c r="E135" s="985"/>
      <c r="F135" s="985"/>
      <c r="G135" s="985"/>
      <c r="H135" s="985"/>
      <c r="I135" s="985"/>
      <c r="J135" s="986"/>
      <c r="K135" s="984"/>
      <c r="L135" s="985"/>
      <c r="M135" s="985"/>
      <c r="N135" s="986"/>
      <c r="O135" s="984"/>
      <c r="P135" s="985"/>
      <c r="Q135" s="985"/>
      <c r="R135" s="985"/>
      <c r="S135" s="985"/>
      <c r="T135" s="986"/>
      <c r="U135" s="984"/>
      <c r="V135" s="985"/>
      <c r="W135" s="985"/>
      <c r="X135" s="985"/>
      <c r="Y135" s="985"/>
      <c r="Z135" s="986"/>
      <c r="AA135" s="1032"/>
      <c r="AB135" s="1033"/>
      <c r="AC135" s="1033"/>
      <c r="AD135" s="1033"/>
      <c r="AE135" s="1034"/>
      <c r="AF135" s="949" t="s">
        <v>139</v>
      </c>
      <c r="AG135" s="949"/>
      <c r="AH135" s="949"/>
      <c r="AI135" s="949"/>
      <c r="AJ135" s="949"/>
      <c r="AK135" s="950"/>
      <c r="AL135" s="951" t="s">
        <v>118</v>
      </c>
      <c r="AM135" s="952"/>
      <c r="AN135" s="952"/>
      <c r="AO135" s="952"/>
      <c r="AP135" s="952"/>
      <c r="AQ135" s="952"/>
      <c r="AR135" s="952"/>
      <c r="AS135" s="952"/>
      <c r="AT135" s="952"/>
      <c r="AU135" s="952"/>
      <c r="AV135" s="952"/>
      <c r="AW135" s="952"/>
      <c r="AX135" s="952"/>
      <c r="AY135" s="952"/>
      <c r="AZ135" s="953"/>
      <c r="BA135" s="954"/>
      <c r="BB135" s="954"/>
      <c r="BC135" s="954"/>
      <c r="BD135" s="954"/>
      <c r="BE135" s="955"/>
      <c r="BF135" s="731"/>
    </row>
    <row r="136" spans="1:58" ht="21.95" customHeight="1">
      <c r="A136" s="1071"/>
      <c r="B136" s="984"/>
      <c r="C136" s="985"/>
      <c r="D136" s="985"/>
      <c r="E136" s="985"/>
      <c r="F136" s="985"/>
      <c r="G136" s="985"/>
      <c r="H136" s="985"/>
      <c r="I136" s="985"/>
      <c r="J136" s="986"/>
      <c r="K136" s="984"/>
      <c r="L136" s="985"/>
      <c r="M136" s="985"/>
      <c r="N136" s="986"/>
      <c r="O136" s="984"/>
      <c r="P136" s="985"/>
      <c r="Q136" s="985"/>
      <c r="R136" s="985"/>
      <c r="S136" s="985"/>
      <c r="T136" s="986"/>
      <c r="U136" s="984"/>
      <c r="V136" s="985"/>
      <c r="W136" s="985"/>
      <c r="X136" s="985"/>
      <c r="Y136" s="985"/>
      <c r="Z136" s="986"/>
      <c r="AA136" s="1032"/>
      <c r="AB136" s="1033"/>
      <c r="AC136" s="1033"/>
      <c r="AD136" s="1033"/>
      <c r="AE136" s="1034"/>
      <c r="AF136" s="949" t="s">
        <v>120</v>
      </c>
      <c r="AG136" s="949"/>
      <c r="AH136" s="949"/>
      <c r="AI136" s="949"/>
      <c r="AJ136" s="949"/>
      <c r="AK136" s="950"/>
      <c r="AL136" s="951" t="s">
        <v>118</v>
      </c>
      <c r="AM136" s="952"/>
      <c r="AN136" s="952"/>
      <c r="AO136" s="952"/>
      <c r="AP136" s="952"/>
      <c r="AQ136" s="952"/>
      <c r="AR136" s="952"/>
      <c r="AS136" s="952"/>
      <c r="AT136" s="952"/>
      <c r="AU136" s="952"/>
      <c r="AV136" s="952"/>
      <c r="AW136" s="952"/>
      <c r="AX136" s="952"/>
      <c r="AY136" s="952"/>
      <c r="AZ136" s="953"/>
      <c r="BA136" s="954"/>
      <c r="BB136" s="954"/>
      <c r="BC136" s="954"/>
      <c r="BD136" s="954"/>
      <c r="BE136" s="955"/>
      <c r="BF136" s="731"/>
    </row>
    <row r="137" spans="1:58" ht="21.95" customHeight="1">
      <c r="A137" s="1071"/>
      <c r="B137" s="984"/>
      <c r="C137" s="985"/>
      <c r="D137" s="985"/>
      <c r="E137" s="985"/>
      <c r="F137" s="985"/>
      <c r="G137" s="985"/>
      <c r="H137" s="985"/>
      <c r="I137" s="985"/>
      <c r="J137" s="986"/>
      <c r="K137" s="984"/>
      <c r="L137" s="985"/>
      <c r="M137" s="985"/>
      <c r="N137" s="986"/>
      <c r="O137" s="984"/>
      <c r="P137" s="985"/>
      <c r="Q137" s="985"/>
      <c r="R137" s="985"/>
      <c r="S137" s="985"/>
      <c r="T137" s="986"/>
      <c r="U137" s="984"/>
      <c r="V137" s="985"/>
      <c r="W137" s="985"/>
      <c r="X137" s="985"/>
      <c r="Y137" s="985"/>
      <c r="Z137" s="986"/>
      <c r="AA137" s="1032"/>
      <c r="AB137" s="1033"/>
      <c r="AC137" s="1033"/>
      <c r="AD137" s="1033"/>
      <c r="AE137" s="1034"/>
      <c r="AF137" s="949" t="s">
        <v>208</v>
      </c>
      <c r="AG137" s="949"/>
      <c r="AH137" s="949"/>
      <c r="AI137" s="949"/>
      <c r="AJ137" s="949"/>
      <c r="AK137" s="950"/>
      <c r="AL137" s="951" t="s">
        <v>118</v>
      </c>
      <c r="AM137" s="952"/>
      <c r="AN137" s="952"/>
      <c r="AO137" s="952"/>
      <c r="AP137" s="952"/>
      <c r="AQ137" s="952"/>
      <c r="AR137" s="952"/>
      <c r="AS137" s="952"/>
      <c r="AT137" s="952"/>
      <c r="AU137" s="952"/>
      <c r="AV137" s="952"/>
      <c r="AW137" s="952"/>
      <c r="AX137" s="952"/>
      <c r="AY137" s="952"/>
      <c r="AZ137" s="953"/>
      <c r="BA137" s="954"/>
      <c r="BB137" s="954"/>
      <c r="BC137" s="954"/>
      <c r="BD137" s="954"/>
      <c r="BE137" s="955"/>
      <c r="BF137" s="731"/>
    </row>
    <row r="138" spans="1:58" ht="21.95" customHeight="1">
      <c r="A138" s="1071"/>
      <c r="B138" s="984"/>
      <c r="C138" s="985"/>
      <c r="D138" s="985"/>
      <c r="E138" s="985"/>
      <c r="F138" s="985"/>
      <c r="G138" s="985"/>
      <c r="H138" s="985"/>
      <c r="I138" s="985"/>
      <c r="J138" s="986"/>
      <c r="K138" s="984"/>
      <c r="L138" s="985"/>
      <c r="M138" s="985"/>
      <c r="N138" s="986"/>
      <c r="O138" s="984"/>
      <c r="P138" s="985"/>
      <c r="Q138" s="985"/>
      <c r="R138" s="985"/>
      <c r="S138" s="985"/>
      <c r="T138" s="986"/>
      <c r="U138" s="984"/>
      <c r="V138" s="985"/>
      <c r="W138" s="985"/>
      <c r="X138" s="985"/>
      <c r="Y138" s="985"/>
      <c r="Z138" s="986"/>
      <c r="AA138" s="1032"/>
      <c r="AB138" s="1033"/>
      <c r="AC138" s="1033"/>
      <c r="AD138" s="1033"/>
      <c r="AE138" s="1034"/>
      <c r="AF138" s="949" t="s">
        <v>209</v>
      </c>
      <c r="AG138" s="949"/>
      <c r="AH138" s="949"/>
      <c r="AI138" s="949"/>
      <c r="AJ138" s="949"/>
      <c r="AK138" s="950"/>
      <c r="AL138" s="951" t="s">
        <v>118</v>
      </c>
      <c r="AM138" s="952"/>
      <c r="AN138" s="952"/>
      <c r="AO138" s="952"/>
      <c r="AP138" s="952"/>
      <c r="AQ138" s="952"/>
      <c r="AR138" s="952"/>
      <c r="AS138" s="952"/>
      <c r="AT138" s="952"/>
      <c r="AU138" s="952"/>
      <c r="AV138" s="952"/>
      <c r="AW138" s="952"/>
      <c r="AX138" s="952"/>
      <c r="AY138" s="952"/>
      <c r="AZ138" s="953"/>
      <c r="BA138" s="954"/>
      <c r="BB138" s="954"/>
      <c r="BC138" s="954"/>
      <c r="BD138" s="954"/>
      <c r="BE138" s="955"/>
      <c r="BF138" s="731"/>
    </row>
    <row r="139" spans="1:58" ht="21.95" customHeight="1">
      <c r="A139" s="1071"/>
      <c r="B139" s="984"/>
      <c r="C139" s="985"/>
      <c r="D139" s="985"/>
      <c r="E139" s="985"/>
      <c r="F139" s="985"/>
      <c r="G139" s="985"/>
      <c r="H139" s="985"/>
      <c r="I139" s="985"/>
      <c r="J139" s="986"/>
      <c r="K139" s="984"/>
      <c r="L139" s="985"/>
      <c r="M139" s="985"/>
      <c r="N139" s="986"/>
      <c r="O139" s="984"/>
      <c r="P139" s="985"/>
      <c r="Q139" s="985"/>
      <c r="R139" s="985"/>
      <c r="S139" s="985"/>
      <c r="T139" s="986"/>
      <c r="U139" s="984"/>
      <c r="V139" s="985"/>
      <c r="W139" s="985"/>
      <c r="X139" s="985"/>
      <c r="Y139" s="985"/>
      <c r="Z139" s="986"/>
      <c r="AA139" s="1032"/>
      <c r="AB139" s="1033"/>
      <c r="AC139" s="1033"/>
      <c r="AD139" s="1033"/>
      <c r="AE139" s="1034"/>
      <c r="AF139" s="949" t="s">
        <v>168</v>
      </c>
      <c r="AG139" s="949"/>
      <c r="AH139" s="949"/>
      <c r="AI139" s="949"/>
      <c r="AJ139" s="949"/>
      <c r="AK139" s="950"/>
      <c r="AL139" s="951" t="s">
        <v>118</v>
      </c>
      <c r="AM139" s="952"/>
      <c r="AN139" s="952"/>
      <c r="AO139" s="952"/>
      <c r="AP139" s="952"/>
      <c r="AQ139" s="952"/>
      <c r="AR139" s="952"/>
      <c r="AS139" s="952"/>
      <c r="AT139" s="952"/>
      <c r="AU139" s="952"/>
      <c r="AV139" s="952"/>
      <c r="AW139" s="952"/>
      <c r="AX139" s="952"/>
      <c r="AY139" s="952"/>
      <c r="AZ139" s="953"/>
      <c r="BA139" s="954"/>
      <c r="BB139" s="954"/>
      <c r="BC139" s="954"/>
      <c r="BD139" s="954"/>
      <c r="BE139" s="955"/>
      <c r="BF139" s="731"/>
    </row>
    <row r="140" spans="1:58" ht="21.95" customHeight="1">
      <c r="A140" s="1071"/>
      <c r="B140" s="984"/>
      <c r="C140" s="985"/>
      <c r="D140" s="985"/>
      <c r="E140" s="985"/>
      <c r="F140" s="985"/>
      <c r="G140" s="985"/>
      <c r="H140" s="985"/>
      <c r="I140" s="985"/>
      <c r="J140" s="986"/>
      <c r="K140" s="984"/>
      <c r="L140" s="985"/>
      <c r="M140" s="985"/>
      <c r="N140" s="986"/>
      <c r="O140" s="984"/>
      <c r="P140" s="985"/>
      <c r="Q140" s="985"/>
      <c r="R140" s="985"/>
      <c r="S140" s="985"/>
      <c r="T140" s="986"/>
      <c r="U140" s="984"/>
      <c r="V140" s="985"/>
      <c r="W140" s="985"/>
      <c r="X140" s="985"/>
      <c r="Y140" s="985"/>
      <c r="Z140" s="986"/>
      <c r="AA140" s="1032"/>
      <c r="AB140" s="1033"/>
      <c r="AC140" s="1033"/>
      <c r="AD140" s="1033"/>
      <c r="AE140" s="1034"/>
      <c r="AF140" s="949" t="s">
        <v>210</v>
      </c>
      <c r="AG140" s="949"/>
      <c r="AH140" s="949"/>
      <c r="AI140" s="949"/>
      <c r="AJ140" s="949"/>
      <c r="AK140" s="950"/>
      <c r="AL140" s="951" t="s">
        <v>118</v>
      </c>
      <c r="AM140" s="952"/>
      <c r="AN140" s="952"/>
      <c r="AO140" s="952"/>
      <c r="AP140" s="952"/>
      <c r="AQ140" s="952"/>
      <c r="AR140" s="952"/>
      <c r="AS140" s="952"/>
      <c r="AT140" s="952"/>
      <c r="AU140" s="952"/>
      <c r="AV140" s="952"/>
      <c r="AW140" s="952"/>
      <c r="AX140" s="952"/>
      <c r="AY140" s="952"/>
      <c r="AZ140" s="953"/>
      <c r="BA140" s="954"/>
      <c r="BB140" s="954"/>
      <c r="BC140" s="954"/>
      <c r="BD140" s="954"/>
      <c r="BE140" s="955"/>
      <c r="BF140" s="731"/>
    </row>
    <row r="141" spans="1:58" ht="21.95" customHeight="1">
      <c r="A141" s="1071"/>
      <c r="B141" s="984"/>
      <c r="C141" s="985"/>
      <c r="D141" s="985"/>
      <c r="E141" s="985"/>
      <c r="F141" s="985"/>
      <c r="G141" s="985"/>
      <c r="H141" s="985"/>
      <c r="I141" s="985"/>
      <c r="J141" s="986"/>
      <c r="K141" s="984"/>
      <c r="L141" s="985"/>
      <c r="M141" s="985"/>
      <c r="N141" s="986"/>
      <c r="O141" s="984"/>
      <c r="P141" s="985"/>
      <c r="Q141" s="985"/>
      <c r="R141" s="985"/>
      <c r="S141" s="985"/>
      <c r="T141" s="986"/>
      <c r="U141" s="984"/>
      <c r="V141" s="985"/>
      <c r="W141" s="985"/>
      <c r="X141" s="985"/>
      <c r="Y141" s="985"/>
      <c r="Z141" s="986"/>
      <c r="AA141" s="1032"/>
      <c r="AB141" s="1033"/>
      <c r="AC141" s="1033"/>
      <c r="AD141" s="1033"/>
      <c r="AE141" s="1034"/>
      <c r="AF141" s="949" t="s">
        <v>169</v>
      </c>
      <c r="AG141" s="949"/>
      <c r="AH141" s="949"/>
      <c r="AI141" s="949"/>
      <c r="AJ141" s="949"/>
      <c r="AK141" s="950"/>
      <c r="AL141" s="951" t="s">
        <v>118</v>
      </c>
      <c r="AM141" s="952"/>
      <c r="AN141" s="952"/>
      <c r="AO141" s="952"/>
      <c r="AP141" s="952"/>
      <c r="AQ141" s="952"/>
      <c r="AR141" s="952"/>
      <c r="AS141" s="952"/>
      <c r="AT141" s="952"/>
      <c r="AU141" s="952"/>
      <c r="AV141" s="952"/>
      <c r="AW141" s="952"/>
      <c r="AX141" s="952"/>
      <c r="AY141" s="952"/>
      <c r="AZ141" s="953"/>
      <c r="BA141" s="954"/>
      <c r="BB141" s="954"/>
      <c r="BC141" s="954"/>
      <c r="BD141" s="954"/>
      <c r="BE141" s="955"/>
      <c r="BF141" s="731"/>
    </row>
    <row r="142" spans="1:58" ht="21.95" customHeight="1">
      <c r="A142" s="1071"/>
      <c r="B142" s="984"/>
      <c r="C142" s="985"/>
      <c r="D142" s="985"/>
      <c r="E142" s="985"/>
      <c r="F142" s="985"/>
      <c r="G142" s="985"/>
      <c r="H142" s="985"/>
      <c r="I142" s="985"/>
      <c r="J142" s="986"/>
      <c r="K142" s="984"/>
      <c r="L142" s="985"/>
      <c r="M142" s="985"/>
      <c r="N142" s="986"/>
      <c r="O142" s="984"/>
      <c r="P142" s="985"/>
      <c r="Q142" s="985"/>
      <c r="R142" s="985"/>
      <c r="S142" s="985"/>
      <c r="T142" s="986"/>
      <c r="U142" s="984"/>
      <c r="V142" s="985"/>
      <c r="W142" s="985"/>
      <c r="X142" s="985"/>
      <c r="Y142" s="985"/>
      <c r="Z142" s="986"/>
      <c r="AA142" s="1032"/>
      <c r="AB142" s="1033"/>
      <c r="AC142" s="1033"/>
      <c r="AD142" s="1033"/>
      <c r="AE142" s="1034"/>
      <c r="AF142" s="950" t="s">
        <v>166</v>
      </c>
      <c r="AG142" s="954"/>
      <c r="AH142" s="954"/>
      <c r="AI142" s="954"/>
      <c r="AJ142" s="954"/>
      <c r="AK142" s="954"/>
      <c r="AL142" s="967" t="s">
        <v>167</v>
      </c>
      <c r="AM142" s="968"/>
      <c r="AN142" s="968"/>
      <c r="AO142" s="968"/>
      <c r="AP142" s="968"/>
      <c r="AQ142" s="968"/>
      <c r="AR142" s="968"/>
      <c r="AS142" s="968"/>
      <c r="AT142" s="968"/>
      <c r="AU142" s="968"/>
      <c r="AV142" s="968"/>
      <c r="AW142" s="968"/>
      <c r="AX142" s="968"/>
      <c r="AY142" s="968"/>
      <c r="AZ142" s="969"/>
      <c r="BA142" s="954"/>
      <c r="BB142" s="954"/>
      <c r="BC142" s="954"/>
      <c r="BD142" s="954"/>
      <c r="BE142" s="955"/>
      <c r="BF142" s="731"/>
    </row>
    <row r="143" spans="1:58" ht="21.95" customHeight="1">
      <c r="A143" s="1071"/>
      <c r="B143" s="984"/>
      <c r="C143" s="985"/>
      <c r="D143" s="985"/>
      <c r="E143" s="985"/>
      <c r="F143" s="985"/>
      <c r="G143" s="985"/>
      <c r="H143" s="985"/>
      <c r="I143" s="985"/>
      <c r="J143" s="986"/>
      <c r="K143" s="984"/>
      <c r="L143" s="985"/>
      <c r="M143" s="985"/>
      <c r="N143" s="986"/>
      <c r="O143" s="984"/>
      <c r="P143" s="985"/>
      <c r="Q143" s="985"/>
      <c r="R143" s="985"/>
      <c r="S143" s="985"/>
      <c r="T143" s="986"/>
      <c r="U143" s="984"/>
      <c r="V143" s="985"/>
      <c r="W143" s="985"/>
      <c r="X143" s="985"/>
      <c r="Y143" s="985"/>
      <c r="Z143" s="986"/>
      <c r="AA143" s="1032"/>
      <c r="AB143" s="1033"/>
      <c r="AC143" s="1033"/>
      <c r="AD143" s="1033"/>
      <c r="AE143" s="1034"/>
      <c r="AF143" s="949" t="s">
        <v>211</v>
      </c>
      <c r="AG143" s="949"/>
      <c r="AH143" s="949"/>
      <c r="AI143" s="949"/>
      <c r="AJ143" s="949"/>
      <c r="AK143" s="950"/>
      <c r="AL143" s="951" t="s">
        <v>135</v>
      </c>
      <c r="AM143" s="952"/>
      <c r="AN143" s="952"/>
      <c r="AO143" s="952"/>
      <c r="AP143" s="952"/>
      <c r="AQ143" s="952"/>
      <c r="AR143" s="952"/>
      <c r="AS143" s="952"/>
      <c r="AT143" s="952"/>
      <c r="AU143" s="952"/>
      <c r="AV143" s="952"/>
      <c r="AW143" s="952"/>
      <c r="AX143" s="952"/>
      <c r="AY143" s="952"/>
      <c r="AZ143" s="953"/>
      <c r="BA143" s="954"/>
      <c r="BB143" s="954"/>
      <c r="BC143" s="954"/>
      <c r="BD143" s="954"/>
      <c r="BE143" s="955"/>
      <c r="BF143" s="731"/>
    </row>
    <row r="144" spans="1:58" ht="21.95" customHeight="1">
      <c r="A144" s="1071"/>
      <c r="B144" s="984"/>
      <c r="C144" s="985"/>
      <c r="D144" s="985"/>
      <c r="E144" s="985"/>
      <c r="F144" s="985"/>
      <c r="G144" s="985"/>
      <c r="H144" s="985"/>
      <c r="I144" s="985"/>
      <c r="J144" s="986"/>
      <c r="K144" s="984"/>
      <c r="L144" s="985"/>
      <c r="M144" s="985"/>
      <c r="N144" s="986"/>
      <c r="O144" s="984"/>
      <c r="P144" s="985"/>
      <c r="Q144" s="985"/>
      <c r="R144" s="985"/>
      <c r="S144" s="985"/>
      <c r="T144" s="986"/>
      <c r="U144" s="984"/>
      <c r="V144" s="985"/>
      <c r="W144" s="985"/>
      <c r="X144" s="985"/>
      <c r="Y144" s="985"/>
      <c r="Z144" s="986"/>
      <c r="AA144" s="1032"/>
      <c r="AB144" s="1033"/>
      <c r="AC144" s="1033"/>
      <c r="AD144" s="1033"/>
      <c r="AE144" s="1034"/>
      <c r="AF144" s="966" t="s">
        <v>212</v>
      </c>
      <c r="AG144" s="949"/>
      <c r="AH144" s="949"/>
      <c r="AI144" s="949"/>
      <c r="AJ144" s="949"/>
      <c r="AK144" s="950"/>
      <c r="AL144" s="967" t="s">
        <v>213</v>
      </c>
      <c r="AM144" s="968"/>
      <c r="AN144" s="968"/>
      <c r="AO144" s="968"/>
      <c r="AP144" s="968"/>
      <c r="AQ144" s="968"/>
      <c r="AR144" s="968"/>
      <c r="AS144" s="968"/>
      <c r="AT144" s="968"/>
      <c r="AU144" s="968"/>
      <c r="AV144" s="968"/>
      <c r="AW144" s="968"/>
      <c r="AX144" s="968"/>
      <c r="AY144" s="968"/>
      <c r="AZ144" s="969"/>
      <c r="BA144" s="967"/>
      <c r="BB144" s="968"/>
      <c r="BC144" s="968"/>
      <c r="BD144" s="968"/>
      <c r="BE144" s="1038"/>
      <c r="BF144" s="731"/>
    </row>
    <row r="145" spans="1:58" ht="21.95" customHeight="1">
      <c r="A145" s="1071"/>
      <c r="B145" s="984"/>
      <c r="C145" s="985"/>
      <c r="D145" s="985"/>
      <c r="E145" s="985"/>
      <c r="F145" s="985"/>
      <c r="G145" s="985"/>
      <c r="H145" s="985"/>
      <c r="I145" s="985"/>
      <c r="J145" s="986"/>
      <c r="K145" s="984"/>
      <c r="L145" s="985"/>
      <c r="M145" s="985"/>
      <c r="N145" s="986"/>
      <c r="O145" s="984"/>
      <c r="P145" s="985"/>
      <c r="Q145" s="985"/>
      <c r="R145" s="985"/>
      <c r="S145" s="985"/>
      <c r="T145" s="986"/>
      <c r="U145" s="984"/>
      <c r="V145" s="985"/>
      <c r="W145" s="985"/>
      <c r="X145" s="985"/>
      <c r="Y145" s="985"/>
      <c r="Z145" s="986"/>
      <c r="AA145" s="1032"/>
      <c r="AB145" s="1033"/>
      <c r="AC145" s="1033"/>
      <c r="AD145" s="1033"/>
      <c r="AE145" s="1034"/>
      <c r="AF145" s="949" t="s">
        <v>214</v>
      </c>
      <c r="AG145" s="949"/>
      <c r="AH145" s="949"/>
      <c r="AI145" s="949"/>
      <c r="AJ145" s="949"/>
      <c r="AK145" s="950"/>
      <c r="AL145" s="951" t="s">
        <v>118</v>
      </c>
      <c r="AM145" s="952"/>
      <c r="AN145" s="952"/>
      <c r="AO145" s="952"/>
      <c r="AP145" s="952"/>
      <c r="AQ145" s="952"/>
      <c r="AR145" s="952"/>
      <c r="AS145" s="952"/>
      <c r="AT145" s="952"/>
      <c r="AU145" s="952"/>
      <c r="AV145" s="952"/>
      <c r="AW145" s="952"/>
      <c r="AX145" s="952"/>
      <c r="AY145" s="952"/>
      <c r="AZ145" s="953"/>
      <c r="BA145" s="954"/>
      <c r="BB145" s="954"/>
      <c r="BC145" s="954"/>
      <c r="BD145" s="954"/>
      <c r="BE145" s="955"/>
      <c r="BF145" s="731"/>
    </row>
    <row r="146" spans="1:58" ht="21.95" customHeight="1">
      <c r="A146" s="1071"/>
      <c r="B146" s="984"/>
      <c r="C146" s="985"/>
      <c r="D146" s="985"/>
      <c r="E146" s="985"/>
      <c r="F146" s="985"/>
      <c r="G146" s="985"/>
      <c r="H146" s="985"/>
      <c r="I146" s="985"/>
      <c r="J146" s="986"/>
      <c r="K146" s="984"/>
      <c r="L146" s="985"/>
      <c r="M146" s="985"/>
      <c r="N146" s="986"/>
      <c r="O146" s="984"/>
      <c r="P146" s="985"/>
      <c r="Q146" s="985"/>
      <c r="R146" s="985"/>
      <c r="S146" s="985"/>
      <c r="T146" s="986"/>
      <c r="U146" s="984"/>
      <c r="V146" s="985"/>
      <c r="W146" s="985"/>
      <c r="X146" s="985"/>
      <c r="Y146" s="985"/>
      <c r="Z146" s="986"/>
      <c r="AA146" s="1032"/>
      <c r="AB146" s="1033"/>
      <c r="AC146" s="1033"/>
      <c r="AD146" s="1033"/>
      <c r="AE146" s="1034"/>
      <c r="AF146" s="949" t="s">
        <v>215</v>
      </c>
      <c r="AG146" s="949"/>
      <c r="AH146" s="949"/>
      <c r="AI146" s="949"/>
      <c r="AJ146" s="949"/>
      <c r="AK146" s="950"/>
      <c r="AL146" s="951" t="s">
        <v>118</v>
      </c>
      <c r="AM146" s="952"/>
      <c r="AN146" s="952"/>
      <c r="AO146" s="952"/>
      <c r="AP146" s="952"/>
      <c r="AQ146" s="952"/>
      <c r="AR146" s="952"/>
      <c r="AS146" s="952"/>
      <c r="AT146" s="952"/>
      <c r="AU146" s="952"/>
      <c r="AV146" s="952"/>
      <c r="AW146" s="952"/>
      <c r="AX146" s="952"/>
      <c r="AY146" s="952"/>
      <c r="AZ146" s="953"/>
      <c r="BA146" s="954"/>
      <c r="BB146" s="954"/>
      <c r="BC146" s="954"/>
      <c r="BD146" s="954"/>
      <c r="BE146" s="955"/>
      <c r="BF146" s="731"/>
    </row>
    <row r="147" spans="1:58" ht="21.95" customHeight="1">
      <c r="A147" s="1071"/>
      <c r="B147" s="984"/>
      <c r="C147" s="985"/>
      <c r="D147" s="985"/>
      <c r="E147" s="985"/>
      <c r="F147" s="985"/>
      <c r="G147" s="985"/>
      <c r="H147" s="985"/>
      <c r="I147" s="985"/>
      <c r="J147" s="986"/>
      <c r="K147" s="984"/>
      <c r="L147" s="985"/>
      <c r="M147" s="985"/>
      <c r="N147" s="986"/>
      <c r="O147" s="984"/>
      <c r="P147" s="985"/>
      <c r="Q147" s="985"/>
      <c r="R147" s="985"/>
      <c r="S147" s="985"/>
      <c r="T147" s="986"/>
      <c r="U147" s="984"/>
      <c r="V147" s="985"/>
      <c r="W147" s="985"/>
      <c r="X147" s="985"/>
      <c r="Y147" s="985"/>
      <c r="Z147" s="986"/>
      <c r="AA147" s="1032"/>
      <c r="AB147" s="1033"/>
      <c r="AC147" s="1033"/>
      <c r="AD147" s="1033"/>
      <c r="AE147" s="1034"/>
      <c r="AF147" s="949" t="s">
        <v>125</v>
      </c>
      <c r="AG147" s="949"/>
      <c r="AH147" s="949"/>
      <c r="AI147" s="949"/>
      <c r="AJ147" s="949"/>
      <c r="AK147" s="950"/>
      <c r="AL147" s="951" t="s">
        <v>196</v>
      </c>
      <c r="AM147" s="952"/>
      <c r="AN147" s="952"/>
      <c r="AO147" s="952"/>
      <c r="AP147" s="952"/>
      <c r="AQ147" s="952"/>
      <c r="AR147" s="952"/>
      <c r="AS147" s="952"/>
      <c r="AT147" s="952"/>
      <c r="AU147" s="952"/>
      <c r="AV147" s="952"/>
      <c r="AW147" s="952"/>
      <c r="AX147" s="952"/>
      <c r="AY147" s="952"/>
      <c r="AZ147" s="953"/>
      <c r="BA147" s="954"/>
      <c r="BB147" s="954"/>
      <c r="BC147" s="954"/>
      <c r="BD147" s="954"/>
      <c r="BE147" s="955"/>
      <c r="BF147" s="731"/>
    </row>
    <row r="148" spans="1:58" ht="44.1" customHeight="1">
      <c r="A148" s="1071"/>
      <c r="B148" s="984"/>
      <c r="C148" s="985"/>
      <c r="D148" s="985"/>
      <c r="E148" s="985"/>
      <c r="F148" s="985"/>
      <c r="G148" s="985"/>
      <c r="H148" s="985"/>
      <c r="I148" s="985"/>
      <c r="J148" s="986"/>
      <c r="K148" s="984"/>
      <c r="L148" s="985"/>
      <c r="M148" s="985"/>
      <c r="N148" s="986"/>
      <c r="O148" s="984"/>
      <c r="P148" s="985"/>
      <c r="Q148" s="985"/>
      <c r="R148" s="985"/>
      <c r="S148" s="985"/>
      <c r="T148" s="986"/>
      <c r="U148" s="984"/>
      <c r="V148" s="985"/>
      <c r="W148" s="985"/>
      <c r="X148" s="985"/>
      <c r="Y148" s="985"/>
      <c r="Z148" s="986"/>
      <c r="AA148" s="1032"/>
      <c r="AB148" s="1033"/>
      <c r="AC148" s="1033"/>
      <c r="AD148" s="1033"/>
      <c r="AE148" s="1034"/>
      <c r="AF148" s="966" t="s">
        <v>127</v>
      </c>
      <c r="AG148" s="949"/>
      <c r="AH148" s="949"/>
      <c r="AI148" s="949"/>
      <c r="AJ148" s="949"/>
      <c r="AK148" s="950"/>
      <c r="AL148" s="972" t="s">
        <v>197</v>
      </c>
      <c r="AM148" s="952"/>
      <c r="AN148" s="952"/>
      <c r="AO148" s="952"/>
      <c r="AP148" s="952"/>
      <c r="AQ148" s="952"/>
      <c r="AR148" s="952"/>
      <c r="AS148" s="952"/>
      <c r="AT148" s="952"/>
      <c r="AU148" s="952"/>
      <c r="AV148" s="952"/>
      <c r="AW148" s="952"/>
      <c r="AX148" s="952"/>
      <c r="AY148" s="952"/>
      <c r="AZ148" s="953"/>
      <c r="BA148" s="966"/>
      <c r="BB148" s="949"/>
      <c r="BC148" s="949"/>
      <c r="BD148" s="949"/>
      <c r="BE148" s="973"/>
      <c r="BF148" s="731"/>
    </row>
    <row r="149" spans="1:58" ht="21.95" customHeight="1">
      <c r="A149" s="1071"/>
      <c r="B149" s="984"/>
      <c r="C149" s="985"/>
      <c r="D149" s="985"/>
      <c r="E149" s="985"/>
      <c r="F149" s="985"/>
      <c r="G149" s="985"/>
      <c r="H149" s="985"/>
      <c r="I149" s="985"/>
      <c r="J149" s="986"/>
      <c r="K149" s="990"/>
      <c r="L149" s="991"/>
      <c r="M149" s="991"/>
      <c r="N149" s="992"/>
      <c r="O149" s="984"/>
      <c r="P149" s="985"/>
      <c r="Q149" s="985"/>
      <c r="R149" s="985"/>
      <c r="S149" s="985"/>
      <c r="T149" s="986"/>
      <c r="U149" s="984"/>
      <c r="V149" s="985"/>
      <c r="W149" s="985"/>
      <c r="X149" s="985"/>
      <c r="Y149" s="985"/>
      <c r="Z149" s="986"/>
      <c r="AA149" s="1032"/>
      <c r="AB149" s="1033"/>
      <c r="AC149" s="1033"/>
      <c r="AD149" s="1033"/>
      <c r="AE149" s="1034"/>
      <c r="AF149" s="966" t="s">
        <v>146</v>
      </c>
      <c r="AG149" s="949"/>
      <c r="AH149" s="949"/>
      <c r="AI149" s="949"/>
      <c r="AJ149" s="949"/>
      <c r="AK149" s="950"/>
      <c r="AL149" s="967" t="s">
        <v>130</v>
      </c>
      <c r="AM149" s="968"/>
      <c r="AN149" s="968"/>
      <c r="AO149" s="968"/>
      <c r="AP149" s="968"/>
      <c r="AQ149" s="968"/>
      <c r="AR149" s="968"/>
      <c r="AS149" s="968"/>
      <c r="AT149" s="968"/>
      <c r="AU149" s="968"/>
      <c r="AV149" s="968"/>
      <c r="AW149" s="968"/>
      <c r="AX149" s="968"/>
      <c r="AY149" s="968"/>
      <c r="AZ149" s="969"/>
      <c r="BA149" s="966"/>
      <c r="BB149" s="949"/>
      <c r="BC149" s="949"/>
      <c r="BD149" s="949"/>
      <c r="BE149" s="973"/>
      <c r="BF149" s="731"/>
    </row>
    <row r="150" spans="1:58" ht="21.95" customHeight="1">
      <c r="A150" s="1071"/>
      <c r="B150" s="984"/>
      <c r="C150" s="985"/>
      <c r="D150" s="985"/>
      <c r="E150" s="985"/>
      <c r="F150" s="985"/>
      <c r="G150" s="985"/>
      <c r="H150" s="985"/>
      <c r="I150" s="985"/>
      <c r="J150" s="986"/>
      <c r="K150" s="990"/>
      <c r="L150" s="991"/>
      <c r="M150" s="991"/>
      <c r="N150" s="992"/>
      <c r="O150" s="984"/>
      <c r="P150" s="985"/>
      <c r="Q150" s="985"/>
      <c r="R150" s="985"/>
      <c r="S150" s="985"/>
      <c r="T150" s="986"/>
      <c r="U150" s="984"/>
      <c r="V150" s="985"/>
      <c r="W150" s="985"/>
      <c r="X150" s="985"/>
      <c r="Y150" s="985"/>
      <c r="Z150" s="986"/>
      <c r="AA150" s="1032"/>
      <c r="AB150" s="1033"/>
      <c r="AC150" s="1033"/>
      <c r="AD150" s="1033"/>
      <c r="AE150" s="1034"/>
      <c r="AF150" s="966" t="s">
        <v>131</v>
      </c>
      <c r="AG150" s="949"/>
      <c r="AH150" s="949"/>
      <c r="AI150" s="949"/>
      <c r="AJ150" s="949"/>
      <c r="AK150" s="950"/>
      <c r="AL150" s="967" t="s">
        <v>130</v>
      </c>
      <c r="AM150" s="968"/>
      <c r="AN150" s="968"/>
      <c r="AO150" s="968"/>
      <c r="AP150" s="968"/>
      <c r="AQ150" s="968"/>
      <c r="AR150" s="968"/>
      <c r="AS150" s="968"/>
      <c r="AT150" s="968"/>
      <c r="AU150" s="968"/>
      <c r="AV150" s="968"/>
      <c r="AW150" s="968"/>
      <c r="AX150" s="968"/>
      <c r="AY150" s="968"/>
      <c r="AZ150" s="969"/>
      <c r="BA150" s="954"/>
      <c r="BB150" s="970"/>
      <c r="BC150" s="970"/>
      <c r="BD150" s="970"/>
      <c r="BE150" s="971"/>
      <c r="BF150" s="733"/>
    </row>
    <row r="151" spans="1:58" ht="21.95" customHeight="1">
      <c r="A151" s="1071"/>
      <c r="B151" s="984"/>
      <c r="C151" s="985"/>
      <c r="D151" s="985"/>
      <c r="E151" s="985"/>
      <c r="F151" s="985"/>
      <c r="G151" s="985"/>
      <c r="H151" s="985"/>
      <c r="I151" s="985"/>
      <c r="J151" s="986"/>
      <c r="K151" s="990"/>
      <c r="L151" s="991"/>
      <c r="M151" s="991"/>
      <c r="N151" s="992"/>
      <c r="O151" s="984"/>
      <c r="P151" s="985"/>
      <c r="Q151" s="985"/>
      <c r="R151" s="985"/>
      <c r="S151" s="985"/>
      <c r="T151" s="986"/>
      <c r="U151" s="984"/>
      <c r="V151" s="985"/>
      <c r="W151" s="985"/>
      <c r="X151" s="985"/>
      <c r="Y151" s="985"/>
      <c r="Z151" s="986"/>
      <c r="AA151" s="1032"/>
      <c r="AB151" s="1033"/>
      <c r="AC151" s="1033"/>
      <c r="AD151" s="1033"/>
      <c r="AE151" s="1034"/>
      <c r="AF151" s="966" t="s">
        <v>216</v>
      </c>
      <c r="AG151" s="949"/>
      <c r="AH151" s="949"/>
      <c r="AI151" s="949"/>
      <c r="AJ151" s="949"/>
      <c r="AK151" s="950"/>
      <c r="AL151" s="967" t="s">
        <v>116</v>
      </c>
      <c r="AM151" s="968"/>
      <c r="AN151" s="968"/>
      <c r="AO151" s="968"/>
      <c r="AP151" s="968"/>
      <c r="AQ151" s="968"/>
      <c r="AR151" s="968"/>
      <c r="AS151" s="968"/>
      <c r="AT151" s="968"/>
      <c r="AU151" s="968"/>
      <c r="AV151" s="968"/>
      <c r="AW151" s="968"/>
      <c r="AX151" s="968"/>
      <c r="AY151" s="968"/>
      <c r="AZ151" s="969"/>
      <c r="BA151" s="954"/>
      <c r="BB151" s="970"/>
      <c r="BC151" s="970"/>
      <c r="BD151" s="970"/>
      <c r="BE151" s="971"/>
      <c r="BF151" s="733"/>
    </row>
    <row r="152" spans="1:58" ht="21.95" customHeight="1">
      <c r="A152" s="1071"/>
      <c r="B152" s="984"/>
      <c r="C152" s="985"/>
      <c r="D152" s="985"/>
      <c r="E152" s="985"/>
      <c r="F152" s="985"/>
      <c r="G152" s="985"/>
      <c r="H152" s="985"/>
      <c r="I152" s="985"/>
      <c r="J152" s="986"/>
      <c r="K152" s="990"/>
      <c r="L152" s="991"/>
      <c r="M152" s="991"/>
      <c r="N152" s="992"/>
      <c r="O152" s="984"/>
      <c r="P152" s="985"/>
      <c r="Q152" s="985"/>
      <c r="R152" s="985"/>
      <c r="S152" s="985"/>
      <c r="T152" s="986"/>
      <c r="U152" s="984"/>
      <c r="V152" s="985"/>
      <c r="W152" s="985"/>
      <c r="X152" s="985"/>
      <c r="Y152" s="985"/>
      <c r="Z152" s="986"/>
      <c r="AA152" s="1032"/>
      <c r="AB152" s="1033"/>
      <c r="AC152" s="1033"/>
      <c r="AD152" s="1033"/>
      <c r="AE152" s="1034"/>
      <c r="AF152" s="1021" t="s">
        <v>217</v>
      </c>
      <c r="AG152" s="1022"/>
      <c r="AH152" s="1022"/>
      <c r="AI152" s="1022"/>
      <c r="AJ152" s="1022"/>
      <c r="AK152" s="1023"/>
      <c r="AL152" s="967" t="s">
        <v>218</v>
      </c>
      <c r="AM152" s="968"/>
      <c r="AN152" s="968"/>
      <c r="AO152" s="968"/>
      <c r="AP152" s="968"/>
      <c r="AQ152" s="968"/>
      <c r="AR152" s="968"/>
      <c r="AS152" s="968"/>
      <c r="AT152" s="968"/>
      <c r="AU152" s="968"/>
      <c r="AV152" s="968"/>
      <c r="AW152" s="968"/>
      <c r="AX152" s="968"/>
      <c r="AY152" s="968"/>
      <c r="AZ152" s="969"/>
      <c r="BA152" s="1021"/>
      <c r="BB152" s="1022"/>
      <c r="BC152" s="1022"/>
      <c r="BD152" s="1022"/>
      <c r="BE152" s="1024"/>
      <c r="BF152" s="732"/>
    </row>
    <row r="153" spans="1:58" ht="21.95" customHeight="1">
      <c r="A153" s="1071"/>
      <c r="B153" s="984"/>
      <c r="C153" s="985"/>
      <c r="D153" s="985"/>
      <c r="E153" s="985"/>
      <c r="F153" s="985"/>
      <c r="G153" s="985"/>
      <c r="H153" s="985"/>
      <c r="I153" s="985"/>
      <c r="J153" s="986"/>
      <c r="K153" s="990"/>
      <c r="L153" s="991"/>
      <c r="M153" s="991"/>
      <c r="N153" s="992"/>
      <c r="O153" s="984"/>
      <c r="P153" s="985"/>
      <c r="Q153" s="985"/>
      <c r="R153" s="985"/>
      <c r="S153" s="985"/>
      <c r="T153" s="986"/>
      <c r="U153" s="984"/>
      <c r="V153" s="985"/>
      <c r="W153" s="985"/>
      <c r="X153" s="985"/>
      <c r="Y153" s="985"/>
      <c r="Z153" s="986"/>
      <c r="AA153" s="1032"/>
      <c r="AB153" s="1033"/>
      <c r="AC153" s="1033"/>
      <c r="AD153" s="1033"/>
      <c r="AE153" s="1034"/>
      <c r="AF153" s="1021" t="s">
        <v>219</v>
      </c>
      <c r="AG153" s="1022"/>
      <c r="AH153" s="1022"/>
      <c r="AI153" s="1022"/>
      <c r="AJ153" s="1022"/>
      <c r="AK153" s="1023"/>
      <c r="AL153" s="967" t="s">
        <v>220</v>
      </c>
      <c r="AM153" s="968"/>
      <c r="AN153" s="968"/>
      <c r="AO153" s="968"/>
      <c r="AP153" s="968"/>
      <c r="AQ153" s="968"/>
      <c r="AR153" s="968"/>
      <c r="AS153" s="968"/>
      <c r="AT153" s="968"/>
      <c r="AU153" s="968"/>
      <c r="AV153" s="968"/>
      <c r="AW153" s="968"/>
      <c r="AX153" s="968"/>
      <c r="AY153" s="968"/>
      <c r="AZ153" s="969"/>
      <c r="BA153" s="1021"/>
      <c r="BB153" s="1022"/>
      <c r="BC153" s="1022"/>
      <c r="BD153" s="1022"/>
      <c r="BE153" s="1024"/>
      <c r="BF153" s="732"/>
    </row>
    <row r="154" spans="1:58" ht="21.95" customHeight="1">
      <c r="A154" s="1071"/>
      <c r="B154" s="984"/>
      <c r="C154" s="985"/>
      <c r="D154" s="985"/>
      <c r="E154" s="985"/>
      <c r="F154" s="985"/>
      <c r="G154" s="985"/>
      <c r="H154" s="985"/>
      <c r="I154" s="985"/>
      <c r="J154" s="986"/>
      <c r="K154" s="990"/>
      <c r="L154" s="991"/>
      <c r="M154" s="991"/>
      <c r="N154" s="992"/>
      <c r="O154" s="984"/>
      <c r="P154" s="985"/>
      <c r="Q154" s="985"/>
      <c r="R154" s="985"/>
      <c r="S154" s="985"/>
      <c r="T154" s="986"/>
      <c r="U154" s="984"/>
      <c r="V154" s="985"/>
      <c r="W154" s="985"/>
      <c r="X154" s="985"/>
      <c r="Y154" s="985"/>
      <c r="Z154" s="986"/>
      <c r="AA154" s="1032"/>
      <c r="AB154" s="1033"/>
      <c r="AC154" s="1033"/>
      <c r="AD154" s="1033"/>
      <c r="AE154" s="1034"/>
      <c r="AF154" s="966" t="s">
        <v>184</v>
      </c>
      <c r="AG154" s="949"/>
      <c r="AH154" s="949"/>
      <c r="AI154" s="949"/>
      <c r="AJ154" s="949"/>
      <c r="AK154" s="950"/>
      <c r="AL154" s="967" t="s">
        <v>116</v>
      </c>
      <c r="AM154" s="968"/>
      <c r="AN154" s="968"/>
      <c r="AO154" s="968"/>
      <c r="AP154" s="968"/>
      <c r="AQ154" s="968"/>
      <c r="AR154" s="968"/>
      <c r="AS154" s="968"/>
      <c r="AT154" s="968"/>
      <c r="AU154" s="968"/>
      <c r="AV154" s="968"/>
      <c r="AW154" s="968"/>
      <c r="AX154" s="968"/>
      <c r="AY154" s="968"/>
      <c r="AZ154" s="969"/>
      <c r="BA154" s="954"/>
      <c r="BB154" s="970"/>
      <c r="BC154" s="970"/>
      <c r="BD154" s="970"/>
      <c r="BE154" s="971"/>
      <c r="BF154" s="733"/>
    </row>
    <row r="155" spans="1:58" ht="21.95" customHeight="1">
      <c r="A155" s="1072"/>
      <c r="B155" s="978"/>
      <c r="C155" s="979"/>
      <c r="D155" s="979"/>
      <c r="E155" s="979"/>
      <c r="F155" s="979"/>
      <c r="G155" s="979"/>
      <c r="H155" s="979"/>
      <c r="I155" s="979"/>
      <c r="J155" s="980"/>
      <c r="K155" s="1026"/>
      <c r="L155" s="1027"/>
      <c r="M155" s="1027"/>
      <c r="N155" s="1028"/>
      <c r="O155" s="978"/>
      <c r="P155" s="979"/>
      <c r="Q155" s="979"/>
      <c r="R155" s="979"/>
      <c r="S155" s="979"/>
      <c r="T155" s="980"/>
      <c r="U155" s="978"/>
      <c r="V155" s="979"/>
      <c r="W155" s="979"/>
      <c r="X155" s="979"/>
      <c r="Y155" s="979"/>
      <c r="Z155" s="980"/>
      <c r="AA155" s="1053"/>
      <c r="AB155" s="1054"/>
      <c r="AC155" s="1054"/>
      <c r="AD155" s="1054"/>
      <c r="AE155" s="1055"/>
      <c r="AF155" s="966" t="s">
        <v>185</v>
      </c>
      <c r="AG155" s="949"/>
      <c r="AH155" s="949"/>
      <c r="AI155" s="949"/>
      <c r="AJ155" s="949"/>
      <c r="AK155" s="950"/>
      <c r="AL155" s="967" t="s">
        <v>116</v>
      </c>
      <c r="AM155" s="968"/>
      <c r="AN155" s="968"/>
      <c r="AO155" s="968"/>
      <c r="AP155" s="968"/>
      <c r="AQ155" s="968"/>
      <c r="AR155" s="968"/>
      <c r="AS155" s="968"/>
      <c r="AT155" s="968"/>
      <c r="AU155" s="968"/>
      <c r="AV155" s="968"/>
      <c r="AW155" s="968"/>
      <c r="AX155" s="968"/>
      <c r="AY155" s="968"/>
      <c r="AZ155" s="969"/>
      <c r="BA155" s="954"/>
      <c r="BB155" s="970"/>
      <c r="BC155" s="970"/>
      <c r="BD155" s="970"/>
      <c r="BE155" s="971"/>
      <c r="BF155" s="733"/>
    </row>
    <row r="156" spans="1:58" ht="21.95" customHeight="1">
      <c r="A156" s="1058" t="s">
        <v>91</v>
      </c>
      <c r="B156" s="981" t="s">
        <v>221</v>
      </c>
      <c r="C156" s="982"/>
      <c r="D156" s="982"/>
      <c r="E156" s="982"/>
      <c r="F156" s="982"/>
      <c r="G156" s="982"/>
      <c r="H156" s="982"/>
      <c r="I156" s="982"/>
      <c r="J156" s="983"/>
      <c r="K156" s="1061"/>
      <c r="L156" s="1062"/>
      <c r="M156" s="1062"/>
      <c r="N156" s="1063"/>
      <c r="O156" s="996" t="s">
        <v>222</v>
      </c>
      <c r="P156" s="997"/>
      <c r="Q156" s="997"/>
      <c r="R156" s="997"/>
      <c r="S156" s="997"/>
      <c r="T156" s="998"/>
      <c r="U156" s="996" t="s">
        <v>222</v>
      </c>
      <c r="V156" s="997"/>
      <c r="W156" s="997"/>
      <c r="X156" s="997"/>
      <c r="Y156" s="997"/>
      <c r="Z156" s="998"/>
      <c r="AA156" s="1042"/>
      <c r="AB156" s="1043"/>
      <c r="AC156" s="1043"/>
      <c r="AD156" s="1043"/>
      <c r="AE156" s="1044"/>
      <c r="AF156" s="954" t="s">
        <v>151</v>
      </c>
      <c r="AG156" s="954"/>
      <c r="AH156" s="954"/>
      <c r="AI156" s="954"/>
      <c r="AJ156" s="954"/>
      <c r="AK156" s="954"/>
      <c r="AL156" s="967" t="s">
        <v>223</v>
      </c>
      <c r="AM156" s="968"/>
      <c r="AN156" s="968"/>
      <c r="AO156" s="968"/>
      <c r="AP156" s="968"/>
      <c r="AQ156" s="968"/>
      <c r="AR156" s="968"/>
      <c r="AS156" s="968"/>
      <c r="AT156" s="968"/>
      <c r="AU156" s="968"/>
      <c r="AV156" s="968"/>
      <c r="AW156" s="968"/>
      <c r="AX156" s="968"/>
      <c r="AY156" s="968"/>
      <c r="AZ156" s="969"/>
      <c r="BA156" s="954"/>
      <c r="BB156" s="954"/>
      <c r="BC156" s="954"/>
      <c r="BD156" s="954"/>
      <c r="BE156" s="955"/>
      <c r="BF156" s="731"/>
    </row>
    <row r="157" spans="1:58" ht="21.95" customHeight="1">
      <c r="A157" s="1059"/>
      <c r="B157" s="984"/>
      <c r="C157" s="985"/>
      <c r="D157" s="985"/>
      <c r="E157" s="985"/>
      <c r="F157" s="985"/>
      <c r="G157" s="985"/>
      <c r="H157" s="985"/>
      <c r="I157" s="985"/>
      <c r="J157" s="986"/>
      <c r="K157" s="1064"/>
      <c r="L157" s="1065"/>
      <c r="M157" s="1065"/>
      <c r="N157" s="1066"/>
      <c r="O157" s="999"/>
      <c r="P157" s="1000"/>
      <c r="Q157" s="1000"/>
      <c r="R157" s="1000"/>
      <c r="S157" s="1000"/>
      <c r="T157" s="1001"/>
      <c r="U157" s="999"/>
      <c r="V157" s="1000"/>
      <c r="W157" s="1000"/>
      <c r="X157" s="1000"/>
      <c r="Y157" s="1000"/>
      <c r="Z157" s="1001"/>
      <c r="AA157" s="1045"/>
      <c r="AB157" s="1046"/>
      <c r="AC157" s="1046"/>
      <c r="AD157" s="1046"/>
      <c r="AE157" s="1047"/>
      <c r="AF157" s="950" t="s">
        <v>224</v>
      </c>
      <c r="AG157" s="954"/>
      <c r="AH157" s="954"/>
      <c r="AI157" s="954"/>
      <c r="AJ157" s="954"/>
      <c r="AK157" s="954"/>
      <c r="AL157" s="951" t="s">
        <v>225</v>
      </c>
      <c r="AM157" s="952"/>
      <c r="AN157" s="952"/>
      <c r="AO157" s="952"/>
      <c r="AP157" s="952"/>
      <c r="AQ157" s="952"/>
      <c r="AR157" s="952"/>
      <c r="AS157" s="952"/>
      <c r="AT157" s="952"/>
      <c r="AU157" s="952"/>
      <c r="AV157" s="952"/>
      <c r="AW157" s="952"/>
      <c r="AX157" s="952"/>
      <c r="AY157" s="952"/>
      <c r="AZ157" s="953"/>
      <c r="BA157" s="954"/>
      <c r="BB157" s="954"/>
      <c r="BC157" s="954"/>
      <c r="BD157" s="954"/>
      <c r="BE157" s="955"/>
      <c r="BF157" s="731"/>
    </row>
    <row r="158" spans="1:58" ht="21.95" customHeight="1">
      <c r="A158" s="1059"/>
      <c r="B158" s="984"/>
      <c r="C158" s="985"/>
      <c r="D158" s="985"/>
      <c r="E158" s="985"/>
      <c r="F158" s="985"/>
      <c r="G158" s="985"/>
      <c r="H158" s="985"/>
      <c r="I158" s="985"/>
      <c r="J158" s="986"/>
      <c r="K158" s="1064"/>
      <c r="L158" s="1065"/>
      <c r="M158" s="1065"/>
      <c r="N158" s="1066"/>
      <c r="O158" s="999"/>
      <c r="P158" s="1000"/>
      <c r="Q158" s="1000"/>
      <c r="R158" s="1000"/>
      <c r="S158" s="1000"/>
      <c r="T158" s="1001"/>
      <c r="U158" s="999"/>
      <c r="V158" s="1000"/>
      <c r="W158" s="1000"/>
      <c r="X158" s="1000"/>
      <c r="Y158" s="1000"/>
      <c r="Z158" s="1001"/>
      <c r="AA158" s="1045"/>
      <c r="AB158" s="1046"/>
      <c r="AC158" s="1046"/>
      <c r="AD158" s="1046"/>
      <c r="AE158" s="1047"/>
      <c r="AF158" s="1056" t="s">
        <v>226</v>
      </c>
      <c r="AG158" s="1056"/>
      <c r="AH158" s="1056"/>
      <c r="AI158" s="1056"/>
      <c r="AJ158" s="1056"/>
      <c r="AK158" s="1057"/>
      <c r="AL158" s="951" t="s">
        <v>225</v>
      </c>
      <c r="AM158" s="952"/>
      <c r="AN158" s="952"/>
      <c r="AO158" s="952"/>
      <c r="AP158" s="952"/>
      <c r="AQ158" s="952"/>
      <c r="AR158" s="952"/>
      <c r="AS158" s="952"/>
      <c r="AT158" s="952"/>
      <c r="AU158" s="952"/>
      <c r="AV158" s="952"/>
      <c r="AW158" s="952"/>
      <c r="AX158" s="952"/>
      <c r="AY158" s="952"/>
      <c r="AZ158" s="953"/>
      <c r="BA158" s="954"/>
      <c r="BB158" s="970"/>
      <c r="BC158" s="970"/>
      <c r="BD158" s="970"/>
      <c r="BE158" s="971"/>
      <c r="BF158" s="731"/>
    </row>
    <row r="159" spans="1:58" ht="21.95" customHeight="1">
      <c r="A159" s="1059"/>
      <c r="B159" s="984"/>
      <c r="C159" s="985"/>
      <c r="D159" s="985"/>
      <c r="E159" s="985"/>
      <c r="F159" s="985"/>
      <c r="G159" s="985"/>
      <c r="H159" s="985"/>
      <c r="I159" s="985"/>
      <c r="J159" s="986"/>
      <c r="K159" s="1064"/>
      <c r="L159" s="1065"/>
      <c r="M159" s="1065"/>
      <c r="N159" s="1066"/>
      <c r="O159" s="999"/>
      <c r="P159" s="1000"/>
      <c r="Q159" s="1000"/>
      <c r="R159" s="1000"/>
      <c r="S159" s="1000"/>
      <c r="T159" s="1001"/>
      <c r="U159" s="999"/>
      <c r="V159" s="1000"/>
      <c r="W159" s="1000"/>
      <c r="X159" s="1000"/>
      <c r="Y159" s="1000"/>
      <c r="Z159" s="1001"/>
      <c r="AA159" s="1045"/>
      <c r="AB159" s="1046"/>
      <c r="AC159" s="1046"/>
      <c r="AD159" s="1046"/>
      <c r="AE159" s="1047"/>
      <c r="AF159" s="949" t="s">
        <v>140</v>
      </c>
      <c r="AG159" s="949"/>
      <c r="AH159" s="949"/>
      <c r="AI159" s="949"/>
      <c r="AJ159" s="949"/>
      <c r="AK159" s="950"/>
      <c r="AL159" s="951" t="s">
        <v>118</v>
      </c>
      <c r="AM159" s="952"/>
      <c r="AN159" s="952"/>
      <c r="AO159" s="952"/>
      <c r="AP159" s="952"/>
      <c r="AQ159" s="952"/>
      <c r="AR159" s="952"/>
      <c r="AS159" s="952"/>
      <c r="AT159" s="952"/>
      <c r="AU159" s="952"/>
      <c r="AV159" s="952"/>
      <c r="AW159" s="952"/>
      <c r="AX159" s="952"/>
      <c r="AY159" s="952"/>
      <c r="AZ159" s="953"/>
      <c r="BA159" s="954"/>
      <c r="BB159" s="954"/>
      <c r="BC159" s="954"/>
      <c r="BD159" s="954"/>
      <c r="BE159" s="955"/>
      <c r="BF159" s="731"/>
    </row>
    <row r="160" spans="1:58" ht="21.95" customHeight="1">
      <c r="A160" s="1059"/>
      <c r="B160" s="984"/>
      <c r="C160" s="985"/>
      <c r="D160" s="985"/>
      <c r="E160" s="985"/>
      <c r="F160" s="985"/>
      <c r="G160" s="985"/>
      <c r="H160" s="985"/>
      <c r="I160" s="985"/>
      <c r="J160" s="986"/>
      <c r="K160" s="1064"/>
      <c r="L160" s="1065"/>
      <c r="M160" s="1065"/>
      <c r="N160" s="1066"/>
      <c r="O160" s="999"/>
      <c r="P160" s="1000"/>
      <c r="Q160" s="1000"/>
      <c r="R160" s="1000"/>
      <c r="S160" s="1000"/>
      <c r="T160" s="1001"/>
      <c r="U160" s="999"/>
      <c r="V160" s="1000"/>
      <c r="W160" s="1000"/>
      <c r="X160" s="1000"/>
      <c r="Y160" s="1000"/>
      <c r="Z160" s="1001"/>
      <c r="AA160" s="1045"/>
      <c r="AB160" s="1046"/>
      <c r="AC160" s="1046"/>
      <c r="AD160" s="1046"/>
      <c r="AE160" s="1047"/>
      <c r="AF160" s="950" t="s">
        <v>141</v>
      </c>
      <c r="AG160" s="954"/>
      <c r="AH160" s="954"/>
      <c r="AI160" s="954"/>
      <c r="AJ160" s="954"/>
      <c r="AK160" s="954"/>
      <c r="AL160" s="951" t="s">
        <v>118</v>
      </c>
      <c r="AM160" s="952"/>
      <c r="AN160" s="952"/>
      <c r="AO160" s="952"/>
      <c r="AP160" s="952"/>
      <c r="AQ160" s="952"/>
      <c r="AR160" s="952"/>
      <c r="AS160" s="952"/>
      <c r="AT160" s="952"/>
      <c r="AU160" s="952"/>
      <c r="AV160" s="952"/>
      <c r="AW160" s="952"/>
      <c r="AX160" s="952"/>
      <c r="AY160" s="952"/>
      <c r="AZ160" s="953"/>
      <c r="BA160" s="954"/>
      <c r="BB160" s="954"/>
      <c r="BC160" s="954"/>
      <c r="BD160" s="954"/>
      <c r="BE160" s="955"/>
      <c r="BF160" s="731"/>
    </row>
    <row r="161" spans="1:58" ht="21.95" customHeight="1">
      <c r="A161" s="1059"/>
      <c r="B161" s="984"/>
      <c r="C161" s="985"/>
      <c r="D161" s="985"/>
      <c r="E161" s="985"/>
      <c r="F161" s="985"/>
      <c r="G161" s="985"/>
      <c r="H161" s="985"/>
      <c r="I161" s="985"/>
      <c r="J161" s="986"/>
      <c r="K161" s="1064"/>
      <c r="L161" s="1065"/>
      <c r="M161" s="1065"/>
      <c r="N161" s="1066"/>
      <c r="O161" s="999"/>
      <c r="P161" s="1000"/>
      <c r="Q161" s="1000"/>
      <c r="R161" s="1000"/>
      <c r="S161" s="1000"/>
      <c r="T161" s="1001"/>
      <c r="U161" s="999"/>
      <c r="V161" s="1000"/>
      <c r="W161" s="1000"/>
      <c r="X161" s="1000"/>
      <c r="Y161" s="1000"/>
      <c r="Z161" s="1001"/>
      <c r="AA161" s="1045"/>
      <c r="AB161" s="1046"/>
      <c r="AC161" s="1046"/>
      <c r="AD161" s="1046"/>
      <c r="AE161" s="1047"/>
      <c r="AF161" s="950" t="s">
        <v>142</v>
      </c>
      <c r="AG161" s="954"/>
      <c r="AH161" s="954"/>
      <c r="AI161" s="954"/>
      <c r="AJ161" s="954"/>
      <c r="AK161" s="954"/>
      <c r="AL161" s="967" t="s">
        <v>118</v>
      </c>
      <c r="AM161" s="968"/>
      <c r="AN161" s="968"/>
      <c r="AO161" s="968"/>
      <c r="AP161" s="968"/>
      <c r="AQ161" s="968"/>
      <c r="AR161" s="968"/>
      <c r="AS161" s="968"/>
      <c r="AT161" s="968"/>
      <c r="AU161" s="968"/>
      <c r="AV161" s="968"/>
      <c r="AW161" s="968"/>
      <c r="AX161" s="968"/>
      <c r="AY161" s="968"/>
      <c r="AZ161" s="969"/>
      <c r="BA161" s="954"/>
      <c r="BB161" s="954"/>
      <c r="BC161" s="954"/>
      <c r="BD161" s="954"/>
      <c r="BE161" s="955"/>
      <c r="BF161" s="733"/>
    </row>
    <row r="162" spans="1:58" ht="21.95" customHeight="1">
      <c r="A162" s="1059"/>
      <c r="B162" s="984"/>
      <c r="C162" s="985"/>
      <c r="D162" s="985"/>
      <c r="E162" s="985"/>
      <c r="F162" s="985"/>
      <c r="G162" s="985"/>
      <c r="H162" s="985"/>
      <c r="I162" s="985"/>
      <c r="J162" s="986"/>
      <c r="K162" s="1064"/>
      <c r="L162" s="1065"/>
      <c r="M162" s="1065"/>
      <c r="N162" s="1066"/>
      <c r="O162" s="999"/>
      <c r="P162" s="1000"/>
      <c r="Q162" s="1000"/>
      <c r="R162" s="1000"/>
      <c r="S162" s="1000"/>
      <c r="T162" s="1001"/>
      <c r="U162" s="999"/>
      <c r="V162" s="1000"/>
      <c r="W162" s="1000"/>
      <c r="X162" s="1000"/>
      <c r="Y162" s="1000"/>
      <c r="Z162" s="1001"/>
      <c r="AA162" s="1045"/>
      <c r="AB162" s="1046"/>
      <c r="AC162" s="1046"/>
      <c r="AD162" s="1046"/>
      <c r="AE162" s="1047"/>
      <c r="AF162" s="950" t="s">
        <v>227</v>
      </c>
      <c r="AG162" s="954"/>
      <c r="AH162" s="954"/>
      <c r="AI162" s="954"/>
      <c r="AJ162" s="954"/>
      <c r="AK162" s="954"/>
      <c r="AL162" s="967" t="s">
        <v>228</v>
      </c>
      <c r="AM162" s="968"/>
      <c r="AN162" s="968"/>
      <c r="AO162" s="968"/>
      <c r="AP162" s="968"/>
      <c r="AQ162" s="968"/>
      <c r="AR162" s="968"/>
      <c r="AS162" s="968"/>
      <c r="AT162" s="968"/>
      <c r="AU162" s="968"/>
      <c r="AV162" s="968"/>
      <c r="AW162" s="968"/>
      <c r="AX162" s="968"/>
      <c r="AY162" s="968"/>
      <c r="AZ162" s="969"/>
      <c r="BA162" s="954"/>
      <c r="BB162" s="954"/>
      <c r="BC162" s="954"/>
      <c r="BD162" s="954"/>
      <c r="BE162" s="955"/>
      <c r="BF162" s="731"/>
    </row>
    <row r="163" spans="1:58" ht="21.95" customHeight="1">
      <c r="A163" s="1059"/>
      <c r="B163" s="984"/>
      <c r="C163" s="985"/>
      <c r="D163" s="985"/>
      <c r="E163" s="985"/>
      <c r="F163" s="985"/>
      <c r="G163" s="985"/>
      <c r="H163" s="985"/>
      <c r="I163" s="985"/>
      <c r="J163" s="986"/>
      <c r="K163" s="1064"/>
      <c r="L163" s="1065"/>
      <c r="M163" s="1065"/>
      <c r="N163" s="1066"/>
      <c r="O163" s="999"/>
      <c r="P163" s="1000"/>
      <c r="Q163" s="1000"/>
      <c r="R163" s="1000"/>
      <c r="S163" s="1000"/>
      <c r="T163" s="1001"/>
      <c r="U163" s="999"/>
      <c r="V163" s="1000"/>
      <c r="W163" s="1000"/>
      <c r="X163" s="1000"/>
      <c r="Y163" s="1000"/>
      <c r="Z163" s="1001"/>
      <c r="AA163" s="1045"/>
      <c r="AB163" s="1046"/>
      <c r="AC163" s="1046"/>
      <c r="AD163" s="1046"/>
      <c r="AE163" s="1047"/>
      <c r="AF163" s="966" t="s">
        <v>229</v>
      </c>
      <c r="AG163" s="949"/>
      <c r="AH163" s="949"/>
      <c r="AI163" s="949"/>
      <c r="AJ163" s="949"/>
      <c r="AK163" s="950"/>
      <c r="AL163" s="967" t="s">
        <v>160</v>
      </c>
      <c r="AM163" s="968"/>
      <c r="AN163" s="968"/>
      <c r="AO163" s="968"/>
      <c r="AP163" s="968"/>
      <c r="AQ163" s="968"/>
      <c r="AR163" s="968"/>
      <c r="AS163" s="968"/>
      <c r="AT163" s="968"/>
      <c r="AU163" s="968"/>
      <c r="AV163" s="968"/>
      <c r="AW163" s="968"/>
      <c r="AX163" s="968"/>
      <c r="AY163" s="968"/>
      <c r="AZ163" s="969"/>
      <c r="BA163" s="1021"/>
      <c r="BB163" s="1022"/>
      <c r="BC163" s="1022"/>
      <c r="BD163" s="1022"/>
      <c r="BE163" s="1024"/>
      <c r="BF163" s="731"/>
    </row>
    <row r="164" spans="1:58" ht="21.95" customHeight="1">
      <c r="A164" s="1059"/>
      <c r="B164" s="984"/>
      <c r="C164" s="985"/>
      <c r="D164" s="985"/>
      <c r="E164" s="985"/>
      <c r="F164" s="985"/>
      <c r="G164" s="985"/>
      <c r="H164" s="985"/>
      <c r="I164" s="985"/>
      <c r="J164" s="986"/>
      <c r="K164" s="1064"/>
      <c r="L164" s="1065"/>
      <c r="M164" s="1065"/>
      <c r="N164" s="1066"/>
      <c r="O164" s="999"/>
      <c r="P164" s="1000"/>
      <c r="Q164" s="1000"/>
      <c r="R164" s="1000"/>
      <c r="S164" s="1000"/>
      <c r="T164" s="1001"/>
      <c r="U164" s="999"/>
      <c r="V164" s="1000"/>
      <c r="W164" s="1000"/>
      <c r="X164" s="1000"/>
      <c r="Y164" s="1000"/>
      <c r="Z164" s="1001"/>
      <c r="AA164" s="1045"/>
      <c r="AB164" s="1046"/>
      <c r="AC164" s="1046"/>
      <c r="AD164" s="1046"/>
      <c r="AE164" s="1047"/>
      <c r="AF164" s="966" t="s">
        <v>117</v>
      </c>
      <c r="AG164" s="949"/>
      <c r="AH164" s="949"/>
      <c r="AI164" s="949"/>
      <c r="AJ164" s="949"/>
      <c r="AK164" s="950"/>
      <c r="AL164" s="967" t="s">
        <v>118</v>
      </c>
      <c r="AM164" s="968"/>
      <c r="AN164" s="968"/>
      <c r="AO164" s="968"/>
      <c r="AP164" s="968"/>
      <c r="AQ164" s="968"/>
      <c r="AR164" s="968"/>
      <c r="AS164" s="968"/>
      <c r="AT164" s="968"/>
      <c r="AU164" s="968"/>
      <c r="AV164" s="968"/>
      <c r="AW164" s="968"/>
      <c r="AX164" s="968"/>
      <c r="AY164" s="968"/>
      <c r="AZ164" s="969"/>
      <c r="BA164" s="1021"/>
      <c r="BB164" s="1022"/>
      <c r="BC164" s="1022"/>
      <c r="BD164" s="1022"/>
      <c r="BE164" s="1024"/>
      <c r="BF164" s="731"/>
    </row>
    <row r="165" spans="1:58" ht="21.95" customHeight="1">
      <c r="A165" s="1059"/>
      <c r="B165" s="984"/>
      <c r="C165" s="985"/>
      <c r="D165" s="985"/>
      <c r="E165" s="985"/>
      <c r="F165" s="985"/>
      <c r="G165" s="985"/>
      <c r="H165" s="985"/>
      <c r="I165" s="985"/>
      <c r="J165" s="986"/>
      <c r="K165" s="1064"/>
      <c r="L165" s="1065"/>
      <c r="M165" s="1065"/>
      <c r="N165" s="1066"/>
      <c r="O165" s="999"/>
      <c r="P165" s="1000"/>
      <c r="Q165" s="1000"/>
      <c r="R165" s="1000"/>
      <c r="S165" s="1000"/>
      <c r="T165" s="1001"/>
      <c r="U165" s="999"/>
      <c r="V165" s="1000"/>
      <c r="W165" s="1000"/>
      <c r="X165" s="1000"/>
      <c r="Y165" s="1000"/>
      <c r="Z165" s="1001"/>
      <c r="AA165" s="1045"/>
      <c r="AB165" s="1046"/>
      <c r="AC165" s="1046"/>
      <c r="AD165" s="1046"/>
      <c r="AE165" s="1047"/>
      <c r="AF165" s="949" t="s">
        <v>139</v>
      </c>
      <c r="AG165" s="949"/>
      <c r="AH165" s="949"/>
      <c r="AI165" s="949"/>
      <c r="AJ165" s="949"/>
      <c r="AK165" s="950"/>
      <c r="AL165" s="951" t="s">
        <v>118</v>
      </c>
      <c r="AM165" s="952"/>
      <c r="AN165" s="952"/>
      <c r="AO165" s="952"/>
      <c r="AP165" s="952"/>
      <c r="AQ165" s="952"/>
      <c r="AR165" s="952"/>
      <c r="AS165" s="952"/>
      <c r="AT165" s="952"/>
      <c r="AU165" s="952"/>
      <c r="AV165" s="952"/>
      <c r="AW165" s="952"/>
      <c r="AX165" s="952"/>
      <c r="AY165" s="952"/>
      <c r="AZ165" s="953"/>
      <c r="BA165" s="954"/>
      <c r="BB165" s="954"/>
      <c r="BC165" s="954"/>
      <c r="BD165" s="954"/>
      <c r="BE165" s="955"/>
      <c r="BF165" s="731"/>
    </row>
    <row r="166" spans="1:58" ht="21.95" customHeight="1">
      <c r="A166" s="1059"/>
      <c r="B166" s="984"/>
      <c r="C166" s="985"/>
      <c r="D166" s="985"/>
      <c r="E166" s="985"/>
      <c r="F166" s="985"/>
      <c r="G166" s="985"/>
      <c r="H166" s="985"/>
      <c r="I166" s="985"/>
      <c r="J166" s="986"/>
      <c r="K166" s="1064"/>
      <c r="L166" s="1065"/>
      <c r="M166" s="1065"/>
      <c r="N166" s="1066"/>
      <c r="O166" s="999"/>
      <c r="P166" s="1000"/>
      <c r="Q166" s="1000"/>
      <c r="R166" s="1000"/>
      <c r="S166" s="1000"/>
      <c r="T166" s="1001"/>
      <c r="U166" s="999"/>
      <c r="V166" s="1000"/>
      <c r="W166" s="1000"/>
      <c r="X166" s="1000"/>
      <c r="Y166" s="1000"/>
      <c r="Z166" s="1001"/>
      <c r="AA166" s="1045"/>
      <c r="AB166" s="1046"/>
      <c r="AC166" s="1046"/>
      <c r="AD166" s="1046"/>
      <c r="AE166" s="1047"/>
      <c r="AF166" s="949" t="s">
        <v>120</v>
      </c>
      <c r="AG166" s="949"/>
      <c r="AH166" s="949"/>
      <c r="AI166" s="949"/>
      <c r="AJ166" s="949"/>
      <c r="AK166" s="950"/>
      <c r="AL166" s="951" t="s">
        <v>118</v>
      </c>
      <c r="AM166" s="952"/>
      <c r="AN166" s="952"/>
      <c r="AO166" s="952"/>
      <c r="AP166" s="952"/>
      <c r="AQ166" s="952"/>
      <c r="AR166" s="952"/>
      <c r="AS166" s="952"/>
      <c r="AT166" s="952"/>
      <c r="AU166" s="952"/>
      <c r="AV166" s="952"/>
      <c r="AW166" s="952"/>
      <c r="AX166" s="952"/>
      <c r="AY166" s="952"/>
      <c r="AZ166" s="953"/>
      <c r="BA166" s="954"/>
      <c r="BB166" s="954"/>
      <c r="BC166" s="954"/>
      <c r="BD166" s="954"/>
      <c r="BE166" s="955"/>
      <c r="BF166" s="731"/>
    </row>
    <row r="167" spans="1:58" ht="21.95" customHeight="1">
      <c r="A167" s="1059"/>
      <c r="B167" s="984"/>
      <c r="C167" s="985"/>
      <c r="D167" s="985"/>
      <c r="E167" s="985"/>
      <c r="F167" s="985"/>
      <c r="G167" s="985"/>
      <c r="H167" s="985"/>
      <c r="I167" s="985"/>
      <c r="J167" s="986"/>
      <c r="K167" s="1064"/>
      <c r="L167" s="1065"/>
      <c r="M167" s="1065"/>
      <c r="N167" s="1066"/>
      <c r="O167" s="999"/>
      <c r="P167" s="1000"/>
      <c r="Q167" s="1000"/>
      <c r="R167" s="1000"/>
      <c r="S167" s="1000"/>
      <c r="T167" s="1001"/>
      <c r="U167" s="999"/>
      <c r="V167" s="1000"/>
      <c r="W167" s="1000"/>
      <c r="X167" s="1000"/>
      <c r="Y167" s="1000"/>
      <c r="Z167" s="1001"/>
      <c r="AA167" s="1045"/>
      <c r="AB167" s="1046"/>
      <c r="AC167" s="1046"/>
      <c r="AD167" s="1046"/>
      <c r="AE167" s="1047"/>
      <c r="AF167" s="950" t="s">
        <v>161</v>
      </c>
      <c r="AG167" s="954"/>
      <c r="AH167" s="954"/>
      <c r="AI167" s="954"/>
      <c r="AJ167" s="954"/>
      <c r="AK167" s="954"/>
      <c r="AL167" s="967" t="s">
        <v>144</v>
      </c>
      <c r="AM167" s="968"/>
      <c r="AN167" s="968"/>
      <c r="AO167" s="968"/>
      <c r="AP167" s="968"/>
      <c r="AQ167" s="968"/>
      <c r="AR167" s="968"/>
      <c r="AS167" s="968"/>
      <c r="AT167" s="968"/>
      <c r="AU167" s="968"/>
      <c r="AV167" s="968"/>
      <c r="AW167" s="968"/>
      <c r="AX167" s="968"/>
      <c r="AY167" s="968"/>
      <c r="AZ167" s="969"/>
      <c r="BA167" s="954"/>
      <c r="BB167" s="954"/>
      <c r="BC167" s="954"/>
      <c r="BD167" s="954"/>
      <c r="BE167" s="955"/>
      <c r="BF167" s="731"/>
    </row>
    <row r="168" spans="1:58" ht="21.95" customHeight="1">
      <c r="A168" s="1059"/>
      <c r="B168" s="984"/>
      <c r="C168" s="985"/>
      <c r="D168" s="985"/>
      <c r="E168" s="985"/>
      <c r="F168" s="985"/>
      <c r="G168" s="985"/>
      <c r="H168" s="985"/>
      <c r="I168" s="985"/>
      <c r="J168" s="986"/>
      <c r="K168" s="1064"/>
      <c r="L168" s="1065"/>
      <c r="M168" s="1065"/>
      <c r="N168" s="1066"/>
      <c r="O168" s="999"/>
      <c r="P168" s="1000"/>
      <c r="Q168" s="1000"/>
      <c r="R168" s="1000"/>
      <c r="S168" s="1000"/>
      <c r="T168" s="1001"/>
      <c r="U168" s="999"/>
      <c r="V168" s="1000"/>
      <c r="W168" s="1000"/>
      <c r="X168" s="1000"/>
      <c r="Y168" s="1000"/>
      <c r="Z168" s="1001"/>
      <c r="AA168" s="1045"/>
      <c r="AB168" s="1046"/>
      <c r="AC168" s="1046"/>
      <c r="AD168" s="1046"/>
      <c r="AE168" s="1047"/>
      <c r="AF168" s="950" t="s">
        <v>166</v>
      </c>
      <c r="AG168" s="954"/>
      <c r="AH168" s="954"/>
      <c r="AI168" s="954"/>
      <c r="AJ168" s="954"/>
      <c r="AK168" s="954"/>
      <c r="AL168" s="967" t="s">
        <v>167</v>
      </c>
      <c r="AM168" s="968"/>
      <c r="AN168" s="968"/>
      <c r="AO168" s="968"/>
      <c r="AP168" s="968"/>
      <c r="AQ168" s="968"/>
      <c r="AR168" s="968"/>
      <c r="AS168" s="968"/>
      <c r="AT168" s="968"/>
      <c r="AU168" s="968"/>
      <c r="AV168" s="968"/>
      <c r="AW168" s="968"/>
      <c r="AX168" s="968"/>
      <c r="AY168" s="968"/>
      <c r="AZ168" s="969"/>
      <c r="BA168" s="954"/>
      <c r="BB168" s="954"/>
      <c r="BC168" s="954"/>
      <c r="BD168" s="954"/>
      <c r="BE168" s="955"/>
      <c r="BF168" s="731"/>
    </row>
    <row r="169" spans="1:58" ht="21.95" customHeight="1">
      <c r="A169" s="1059"/>
      <c r="B169" s="984"/>
      <c r="C169" s="985"/>
      <c r="D169" s="985"/>
      <c r="E169" s="985"/>
      <c r="F169" s="985"/>
      <c r="G169" s="985"/>
      <c r="H169" s="985"/>
      <c r="I169" s="985"/>
      <c r="J169" s="986"/>
      <c r="K169" s="1064"/>
      <c r="L169" s="1065"/>
      <c r="M169" s="1065"/>
      <c r="N169" s="1066"/>
      <c r="O169" s="999"/>
      <c r="P169" s="1000"/>
      <c r="Q169" s="1000"/>
      <c r="R169" s="1000"/>
      <c r="S169" s="1000"/>
      <c r="T169" s="1001"/>
      <c r="U169" s="999"/>
      <c r="V169" s="1000"/>
      <c r="W169" s="1000"/>
      <c r="X169" s="1000"/>
      <c r="Y169" s="1000"/>
      <c r="Z169" s="1001"/>
      <c r="AA169" s="1045"/>
      <c r="AB169" s="1046"/>
      <c r="AC169" s="1046"/>
      <c r="AD169" s="1046"/>
      <c r="AE169" s="1047"/>
      <c r="AF169" s="949" t="s">
        <v>230</v>
      </c>
      <c r="AG169" s="949"/>
      <c r="AH169" s="949"/>
      <c r="AI169" s="949"/>
      <c r="AJ169" s="949"/>
      <c r="AK169" s="950"/>
      <c r="AL169" s="951" t="s">
        <v>225</v>
      </c>
      <c r="AM169" s="952"/>
      <c r="AN169" s="952"/>
      <c r="AO169" s="952"/>
      <c r="AP169" s="952"/>
      <c r="AQ169" s="952"/>
      <c r="AR169" s="952"/>
      <c r="AS169" s="952"/>
      <c r="AT169" s="952"/>
      <c r="AU169" s="952"/>
      <c r="AV169" s="952"/>
      <c r="AW169" s="952"/>
      <c r="AX169" s="952"/>
      <c r="AY169" s="952"/>
      <c r="AZ169" s="953"/>
      <c r="BA169" s="967"/>
      <c r="BB169" s="968"/>
      <c r="BC169" s="968"/>
      <c r="BD169" s="968"/>
      <c r="BE169" s="1038"/>
      <c r="BF169" s="731"/>
    </row>
    <row r="170" spans="1:58" ht="21.95" customHeight="1">
      <c r="A170" s="1059"/>
      <c r="B170" s="984"/>
      <c r="C170" s="985"/>
      <c r="D170" s="985"/>
      <c r="E170" s="985"/>
      <c r="F170" s="985"/>
      <c r="G170" s="985"/>
      <c r="H170" s="985"/>
      <c r="I170" s="985"/>
      <c r="J170" s="986"/>
      <c r="K170" s="1064"/>
      <c r="L170" s="1065"/>
      <c r="M170" s="1065"/>
      <c r="N170" s="1066"/>
      <c r="O170" s="999"/>
      <c r="P170" s="1000"/>
      <c r="Q170" s="1000"/>
      <c r="R170" s="1000"/>
      <c r="S170" s="1000"/>
      <c r="T170" s="1001"/>
      <c r="U170" s="999"/>
      <c r="V170" s="1000"/>
      <c r="W170" s="1000"/>
      <c r="X170" s="1000"/>
      <c r="Y170" s="1000"/>
      <c r="Z170" s="1001"/>
      <c r="AA170" s="1045"/>
      <c r="AB170" s="1046"/>
      <c r="AC170" s="1046"/>
      <c r="AD170" s="1046"/>
      <c r="AE170" s="1047"/>
      <c r="AF170" s="950" t="s">
        <v>170</v>
      </c>
      <c r="AG170" s="954"/>
      <c r="AH170" s="954"/>
      <c r="AI170" s="954"/>
      <c r="AJ170" s="954"/>
      <c r="AK170" s="954"/>
      <c r="AL170" s="951" t="s">
        <v>118</v>
      </c>
      <c r="AM170" s="952"/>
      <c r="AN170" s="952"/>
      <c r="AO170" s="952"/>
      <c r="AP170" s="952"/>
      <c r="AQ170" s="952"/>
      <c r="AR170" s="952"/>
      <c r="AS170" s="952"/>
      <c r="AT170" s="952"/>
      <c r="AU170" s="952"/>
      <c r="AV170" s="952"/>
      <c r="AW170" s="952"/>
      <c r="AX170" s="952"/>
      <c r="AY170" s="952"/>
      <c r="AZ170" s="953"/>
      <c r="BA170" s="954"/>
      <c r="BB170" s="954"/>
      <c r="BC170" s="954"/>
      <c r="BD170" s="954"/>
      <c r="BE170" s="955"/>
      <c r="BF170" s="732"/>
    </row>
    <row r="171" spans="1:58" ht="21.95" customHeight="1">
      <c r="A171" s="1059"/>
      <c r="B171" s="984"/>
      <c r="C171" s="985"/>
      <c r="D171" s="985"/>
      <c r="E171" s="985"/>
      <c r="F171" s="985"/>
      <c r="G171" s="985"/>
      <c r="H171" s="985"/>
      <c r="I171" s="985"/>
      <c r="J171" s="986"/>
      <c r="K171" s="1064"/>
      <c r="L171" s="1065"/>
      <c r="M171" s="1065"/>
      <c r="N171" s="1066"/>
      <c r="O171" s="999"/>
      <c r="P171" s="1000"/>
      <c r="Q171" s="1000"/>
      <c r="R171" s="1000"/>
      <c r="S171" s="1000"/>
      <c r="T171" s="1001"/>
      <c r="U171" s="999"/>
      <c r="V171" s="1000"/>
      <c r="W171" s="1000"/>
      <c r="X171" s="1000"/>
      <c r="Y171" s="1000"/>
      <c r="Z171" s="1001"/>
      <c r="AA171" s="1045"/>
      <c r="AB171" s="1046"/>
      <c r="AC171" s="1046"/>
      <c r="AD171" s="1046"/>
      <c r="AE171" s="1047"/>
      <c r="AF171" s="950" t="s">
        <v>231</v>
      </c>
      <c r="AG171" s="954"/>
      <c r="AH171" s="954"/>
      <c r="AI171" s="954"/>
      <c r="AJ171" s="954"/>
      <c r="AK171" s="954"/>
      <c r="AL171" s="967" t="s">
        <v>118</v>
      </c>
      <c r="AM171" s="968"/>
      <c r="AN171" s="968"/>
      <c r="AO171" s="968"/>
      <c r="AP171" s="968"/>
      <c r="AQ171" s="968"/>
      <c r="AR171" s="968"/>
      <c r="AS171" s="968"/>
      <c r="AT171" s="968"/>
      <c r="AU171" s="968"/>
      <c r="AV171" s="968"/>
      <c r="AW171" s="968"/>
      <c r="AX171" s="968"/>
      <c r="AY171" s="968"/>
      <c r="AZ171" s="969"/>
      <c r="BA171" s="954"/>
      <c r="BB171" s="954"/>
      <c r="BC171" s="954"/>
      <c r="BD171" s="954"/>
      <c r="BE171" s="955"/>
      <c r="BF171" s="731"/>
    </row>
    <row r="172" spans="1:58" ht="21.95" customHeight="1">
      <c r="A172" s="1059"/>
      <c r="B172" s="984"/>
      <c r="C172" s="985"/>
      <c r="D172" s="985"/>
      <c r="E172" s="985"/>
      <c r="F172" s="985"/>
      <c r="G172" s="985"/>
      <c r="H172" s="985"/>
      <c r="I172" s="985"/>
      <c r="J172" s="986"/>
      <c r="K172" s="1064"/>
      <c r="L172" s="1065"/>
      <c r="M172" s="1065"/>
      <c r="N172" s="1066"/>
      <c r="O172" s="999"/>
      <c r="P172" s="1000"/>
      <c r="Q172" s="1000"/>
      <c r="R172" s="1000"/>
      <c r="S172" s="1000"/>
      <c r="T172" s="1001"/>
      <c r="U172" s="999"/>
      <c r="V172" s="1000"/>
      <c r="W172" s="1000"/>
      <c r="X172" s="1000"/>
      <c r="Y172" s="1000"/>
      <c r="Z172" s="1001"/>
      <c r="AA172" s="1045"/>
      <c r="AB172" s="1046"/>
      <c r="AC172" s="1046"/>
      <c r="AD172" s="1046"/>
      <c r="AE172" s="1047"/>
      <c r="AF172" s="950" t="s">
        <v>232</v>
      </c>
      <c r="AG172" s="954"/>
      <c r="AH172" s="954"/>
      <c r="AI172" s="954"/>
      <c r="AJ172" s="954"/>
      <c r="AK172" s="954"/>
      <c r="AL172" s="967" t="s">
        <v>233</v>
      </c>
      <c r="AM172" s="968"/>
      <c r="AN172" s="968"/>
      <c r="AO172" s="968"/>
      <c r="AP172" s="968"/>
      <c r="AQ172" s="968"/>
      <c r="AR172" s="968"/>
      <c r="AS172" s="968"/>
      <c r="AT172" s="968"/>
      <c r="AU172" s="968"/>
      <c r="AV172" s="968"/>
      <c r="AW172" s="968"/>
      <c r="AX172" s="968"/>
      <c r="AY172" s="968"/>
      <c r="AZ172" s="969"/>
      <c r="BA172" s="954"/>
      <c r="BB172" s="954"/>
      <c r="BC172" s="954"/>
      <c r="BD172" s="954"/>
      <c r="BE172" s="955"/>
      <c r="BF172" s="731"/>
    </row>
    <row r="173" spans="1:58" ht="21.95" customHeight="1">
      <c r="A173" s="1059"/>
      <c r="B173" s="984"/>
      <c r="C173" s="985"/>
      <c r="D173" s="985"/>
      <c r="E173" s="985"/>
      <c r="F173" s="985"/>
      <c r="G173" s="985"/>
      <c r="H173" s="985"/>
      <c r="I173" s="985"/>
      <c r="J173" s="986"/>
      <c r="K173" s="1064"/>
      <c r="L173" s="1065"/>
      <c r="M173" s="1065"/>
      <c r="N173" s="1066"/>
      <c r="O173" s="999"/>
      <c r="P173" s="1000"/>
      <c r="Q173" s="1000"/>
      <c r="R173" s="1000"/>
      <c r="S173" s="1000"/>
      <c r="T173" s="1001"/>
      <c r="U173" s="999"/>
      <c r="V173" s="1000"/>
      <c r="W173" s="1000"/>
      <c r="X173" s="1000"/>
      <c r="Y173" s="1000"/>
      <c r="Z173" s="1001"/>
      <c r="AA173" s="1045"/>
      <c r="AB173" s="1046"/>
      <c r="AC173" s="1046"/>
      <c r="AD173" s="1046"/>
      <c r="AE173" s="1047"/>
      <c r="AF173" s="950" t="s">
        <v>234</v>
      </c>
      <c r="AG173" s="954"/>
      <c r="AH173" s="954"/>
      <c r="AI173" s="954"/>
      <c r="AJ173" s="954"/>
      <c r="AK173" s="954"/>
      <c r="AL173" s="967" t="s">
        <v>235</v>
      </c>
      <c r="AM173" s="968"/>
      <c r="AN173" s="968"/>
      <c r="AO173" s="968"/>
      <c r="AP173" s="968"/>
      <c r="AQ173" s="968"/>
      <c r="AR173" s="968"/>
      <c r="AS173" s="968"/>
      <c r="AT173" s="968"/>
      <c r="AU173" s="968"/>
      <c r="AV173" s="968"/>
      <c r="AW173" s="968"/>
      <c r="AX173" s="968"/>
      <c r="AY173" s="968"/>
      <c r="AZ173" s="969"/>
      <c r="BA173" s="954"/>
      <c r="BB173" s="970"/>
      <c r="BC173" s="970"/>
      <c r="BD173" s="970"/>
      <c r="BE173" s="971"/>
      <c r="BF173" s="731"/>
    </row>
    <row r="174" spans="1:58" ht="21.95" customHeight="1">
      <c r="A174" s="1059"/>
      <c r="B174" s="984"/>
      <c r="C174" s="985"/>
      <c r="D174" s="985"/>
      <c r="E174" s="985"/>
      <c r="F174" s="985"/>
      <c r="G174" s="985"/>
      <c r="H174" s="985"/>
      <c r="I174" s="985"/>
      <c r="J174" s="986"/>
      <c r="K174" s="1064"/>
      <c r="L174" s="1065"/>
      <c r="M174" s="1065"/>
      <c r="N174" s="1066"/>
      <c r="O174" s="999"/>
      <c r="P174" s="1000"/>
      <c r="Q174" s="1000"/>
      <c r="R174" s="1000"/>
      <c r="S174" s="1000"/>
      <c r="T174" s="1001"/>
      <c r="U174" s="999"/>
      <c r="V174" s="1000"/>
      <c r="W174" s="1000"/>
      <c r="X174" s="1000"/>
      <c r="Y174" s="1000"/>
      <c r="Z174" s="1001"/>
      <c r="AA174" s="1045"/>
      <c r="AB174" s="1046"/>
      <c r="AC174" s="1046"/>
      <c r="AD174" s="1046"/>
      <c r="AE174" s="1047"/>
      <c r="AF174" s="949" t="s">
        <v>236</v>
      </c>
      <c r="AG174" s="949"/>
      <c r="AH174" s="949"/>
      <c r="AI174" s="949"/>
      <c r="AJ174" s="949"/>
      <c r="AK174" s="950"/>
      <c r="AL174" s="967" t="s">
        <v>225</v>
      </c>
      <c r="AM174" s="968"/>
      <c r="AN174" s="968"/>
      <c r="AO174" s="968"/>
      <c r="AP174" s="968"/>
      <c r="AQ174" s="968"/>
      <c r="AR174" s="968"/>
      <c r="AS174" s="968"/>
      <c r="AT174" s="968"/>
      <c r="AU174" s="968"/>
      <c r="AV174" s="968"/>
      <c r="AW174" s="968"/>
      <c r="AX174" s="968"/>
      <c r="AY174" s="968"/>
      <c r="AZ174" s="969"/>
      <c r="BA174" s="954"/>
      <c r="BB174" s="954"/>
      <c r="BC174" s="954"/>
      <c r="BD174" s="954"/>
      <c r="BE174" s="955"/>
      <c r="BF174" s="731"/>
    </row>
    <row r="175" spans="1:58" ht="21.95" customHeight="1">
      <c r="A175" s="1059"/>
      <c r="B175" s="984"/>
      <c r="C175" s="985"/>
      <c r="D175" s="985"/>
      <c r="E175" s="985"/>
      <c r="F175" s="985"/>
      <c r="G175" s="985"/>
      <c r="H175" s="985"/>
      <c r="I175" s="985"/>
      <c r="J175" s="986"/>
      <c r="K175" s="1064"/>
      <c r="L175" s="1065"/>
      <c r="M175" s="1065"/>
      <c r="N175" s="1066"/>
      <c r="O175" s="999"/>
      <c r="P175" s="1000"/>
      <c r="Q175" s="1000"/>
      <c r="R175" s="1000"/>
      <c r="S175" s="1000"/>
      <c r="T175" s="1001"/>
      <c r="U175" s="999"/>
      <c r="V175" s="1000"/>
      <c r="W175" s="1000"/>
      <c r="X175" s="1000"/>
      <c r="Y175" s="1000"/>
      <c r="Z175" s="1001"/>
      <c r="AA175" s="1045"/>
      <c r="AB175" s="1046"/>
      <c r="AC175" s="1046"/>
      <c r="AD175" s="1046"/>
      <c r="AE175" s="1047"/>
      <c r="AF175" s="949" t="s">
        <v>214</v>
      </c>
      <c r="AG175" s="949"/>
      <c r="AH175" s="949"/>
      <c r="AI175" s="949"/>
      <c r="AJ175" s="949"/>
      <c r="AK175" s="950"/>
      <c r="AL175" s="967" t="s">
        <v>225</v>
      </c>
      <c r="AM175" s="968"/>
      <c r="AN175" s="968"/>
      <c r="AO175" s="968"/>
      <c r="AP175" s="968"/>
      <c r="AQ175" s="968"/>
      <c r="AR175" s="968"/>
      <c r="AS175" s="968"/>
      <c r="AT175" s="968"/>
      <c r="AU175" s="968"/>
      <c r="AV175" s="968"/>
      <c r="AW175" s="968"/>
      <c r="AX175" s="968"/>
      <c r="AY175" s="968"/>
      <c r="AZ175" s="969"/>
      <c r="BA175" s="954"/>
      <c r="BB175" s="954"/>
      <c r="BC175" s="954"/>
      <c r="BD175" s="954"/>
      <c r="BE175" s="955"/>
      <c r="BF175" s="731"/>
    </row>
    <row r="176" spans="1:58" ht="21.95" customHeight="1">
      <c r="A176" s="1059"/>
      <c r="B176" s="984"/>
      <c r="C176" s="985"/>
      <c r="D176" s="985"/>
      <c r="E176" s="985"/>
      <c r="F176" s="985"/>
      <c r="G176" s="985"/>
      <c r="H176" s="985"/>
      <c r="I176" s="985"/>
      <c r="J176" s="986"/>
      <c r="K176" s="1064"/>
      <c r="L176" s="1065"/>
      <c r="M176" s="1065"/>
      <c r="N176" s="1066"/>
      <c r="O176" s="999"/>
      <c r="P176" s="1000"/>
      <c r="Q176" s="1000"/>
      <c r="R176" s="1000"/>
      <c r="S176" s="1000"/>
      <c r="T176" s="1001"/>
      <c r="U176" s="999"/>
      <c r="V176" s="1000"/>
      <c r="W176" s="1000"/>
      <c r="X176" s="1000"/>
      <c r="Y176" s="1000"/>
      <c r="Z176" s="1001"/>
      <c r="AA176" s="1045"/>
      <c r="AB176" s="1046"/>
      <c r="AC176" s="1046"/>
      <c r="AD176" s="1046"/>
      <c r="AE176" s="1047"/>
      <c r="AF176" s="966" t="s">
        <v>237</v>
      </c>
      <c r="AG176" s="949"/>
      <c r="AH176" s="949"/>
      <c r="AI176" s="949"/>
      <c r="AJ176" s="949"/>
      <c r="AK176" s="950"/>
      <c r="AL176" s="967" t="s">
        <v>118</v>
      </c>
      <c r="AM176" s="968"/>
      <c r="AN176" s="968"/>
      <c r="AO176" s="968"/>
      <c r="AP176" s="968"/>
      <c r="AQ176" s="968"/>
      <c r="AR176" s="968"/>
      <c r="AS176" s="968"/>
      <c r="AT176" s="968"/>
      <c r="AU176" s="968"/>
      <c r="AV176" s="968"/>
      <c r="AW176" s="968"/>
      <c r="AX176" s="968"/>
      <c r="AY176" s="968"/>
      <c r="AZ176" s="969"/>
      <c r="BA176" s="967"/>
      <c r="BB176" s="968"/>
      <c r="BC176" s="968"/>
      <c r="BD176" s="968"/>
      <c r="BE176" s="1038"/>
      <c r="BF176" s="732"/>
    </row>
    <row r="177" spans="1:58" ht="21.95" customHeight="1">
      <c r="A177" s="1059"/>
      <c r="B177" s="984"/>
      <c r="C177" s="985"/>
      <c r="D177" s="985"/>
      <c r="E177" s="985"/>
      <c r="F177" s="985"/>
      <c r="G177" s="985"/>
      <c r="H177" s="985"/>
      <c r="I177" s="985"/>
      <c r="J177" s="986"/>
      <c r="K177" s="1064"/>
      <c r="L177" s="1065"/>
      <c r="M177" s="1065"/>
      <c r="N177" s="1066"/>
      <c r="O177" s="999"/>
      <c r="P177" s="1000"/>
      <c r="Q177" s="1000"/>
      <c r="R177" s="1000"/>
      <c r="S177" s="1000"/>
      <c r="T177" s="1001"/>
      <c r="U177" s="999"/>
      <c r="V177" s="1000"/>
      <c r="W177" s="1000"/>
      <c r="X177" s="1000"/>
      <c r="Y177" s="1000"/>
      <c r="Z177" s="1001"/>
      <c r="AA177" s="1045"/>
      <c r="AB177" s="1046"/>
      <c r="AC177" s="1046"/>
      <c r="AD177" s="1046"/>
      <c r="AE177" s="1047"/>
      <c r="AF177" s="966" t="s">
        <v>238</v>
      </c>
      <c r="AG177" s="949"/>
      <c r="AH177" s="949"/>
      <c r="AI177" s="949"/>
      <c r="AJ177" s="949"/>
      <c r="AK177" s="950"/>
      <c r="AL177" s="967" t="s">
        <v>118</v>
      </c>
      <c r="AM177" s="968"/>
      <c r="AN177" s="968"/>
      <c r="AO177" s="968"/>
      <c r="AP177" s="968"/>
      <c r="AQ177" s="968"/>
      <c r="AR177" s="968"/>
      <c r="AS177" s="968"/>
      <c r="AT177" s="968"/>
      <c r="AU177" s="968"/>
      <c r="AV177" s="968"/>
      <c r="AW177" s="968"/>
      <c r="AX177" s="968"/>
      <c r="AY177" s="968"/>
      <c r="AZ177" s="969"/>
      <c r="BA177" s="967"/>
      <c r="BB177" s="968"/>
      <c r="BC177" s="968"/>
      <c r="BD177" s="968"/>
      <c r="BE177" s="1038"/>
      <c r="BF177" s="732"/>
    </row>
    <row r="178" spans="1:58" ht="21.95" customHeight="1">
      <c r="A178" s="1059"/>
      <c r="B178" s="984"/>
      <c r="C178" s="985"/>
      <c r="D178" s="985"/>
      <c r="E178" s="985"/>
      <c r="F178" s="985"/>
      <c r="G178" s="985"/>
      <c r="H178" s="985"/>
      <c r="I178" s="985"/>
      <c r="J178" s="986"/>
      <c r="K178" s="1064"/>
      <c r="L178" s="1065"/>
      <c r="M178" s="1065"/>
      <c r="N178" s="1066"/>
      <c r="O178" s="999"/>
      <c r="P178" s="1000"/>
      <c r="Q178" s="1000"/>
      <c r="R178" s="1000"/>
      <c r="S178" s="1000"/>
      <c r="T178" s="1001"/>
      <c r="U178" s="999"/>
      <c r="V178" s="1000"/>
      <c r="W178" s="1000"/>
      <c r="X178" s="1000"/>
      <c r="Y178" s="1000"/>
      <c r="Z178" s="1001"/>
      <c r="AA178" s="1045"/>
      <c r="AB178" s="1046"/>
      <c r="AC178" s="1046"/>
      <c r="AD178" s="1046"/>
      <c r="AE178" s="1047"/>
      <c r="AF178" s="950" t="s">
        <v>171</v>
      </c>
      <c r="AG178" s="954"/>
      <c r="AH178" s="954"/>
      <c r="AI178" s="954"/>
      <c r="AJ178" s="954"/>
      <c r="AK178" s="954"/>
      <c r="AL178" s="951" t="s">
        <v>225</v>
      </c>
      <c r="AM178" s="952"/>
      <c r="AN178" s="952"/>
      <c r="AO178" s="952"/>
      <c r="AP178" s="952"/>
      <c r="AQ178" s="952"/>
      <c r="AR178" s="952"/>
      <c r="AS178" s="952"/>
      <c r="AT178" s="952"/>
      <c r="AU178" s="952"/>
      <c r="AV178" s="952"/>
      <c r="AW178" s="952"/>
      <c r="AX178" s="952"/>
      <c r="AY178" s="952"/>
      <c r="AZ178" s="953"/>
      <c r="BA178" s="954"/>
      <c r="BB178" s="954"/>
      <c r="BC178" s="954"/>
      <c r="BD178" s="954"/>
      <c r="BE178" s="955"/>
      <c r="BF178" s="731"/>
    </row>
    <row r="179" spans="1:58" ht="21.95" customHeight="1">
      <c r="A179" s="1059"/>
      <c r="B179" s="984"/>
      <c r="C179" s="985"/>
      <c r="D179" s="985"/>
      <c r="E179" s="985"/>
      <c r="F179" s="985"/>
      <c r="G179" s="985"/>
      <c r="H179" s="985"/>
      <c r="I179" s="985"/>
      <c r="J179" s="986"/>
      <c r="K179" s="1064"/>
      <c r="L179" s="1065"/>
      <c r="M179" s="1065"/>
      <c r="N179" s="1066"/>
      <c r="O179" s="999"/>
      <c r="P179" s="1000"/>
      <c r="Q179" s="1000"/>
      <c r="R179" s="1000"/>
      <c r="S179" s="1000"/>
      <c r="T179" s="1001"/>
      <c r="U179" s="999"/>
      <c r="V179" s="1000"/>
      <c r="W179" s="1000"/>
      <c r="X179" s="1000"/>
      <c r="Y179" s="1000"/>
      <c r="Z179" s="1001"/>
      <c r="AA179" s="1045"/>
      <c r="AB179" s="1046"/>
      <c r="AC179" s="1046"/>
      <c r="AD179" s="1046"/>
      <c r="AE179" s="1047"/>
      <c r="AF179" s="950" t="s">
        <v>239</v>
      </c>
      <c r="AG179" s="954"/>
      <c r="AH179" s="954"/>
      <c r="AI179" s="954"/>
      <c r="AJ179" s="954"/>
      <c r="AK179" s="954"/>
      <c r="AL179" s="951" t="s">
        <v>225</v>
      </c>
      <c r="AM179" s="952"/>
      <c r="AN179" s="952"/>
      <c r="AO179" s="952"/>
      <c r="AP179" s="952"/>
      <c r="AQ179" s="952"/>
      <c r="AR179" s="952"/>
      <c r="AS179" s="952"/>
      <c r="AT179" s="952"/>
      <c r="AU179" s="952"/>
      <c r="AV179" s="952"/>
      <c r="AW179" s="952"/>
      <c r="AX179" s="952"/>
      <c r="AY179" s="952"/>
      <c r="AZ179" s="953"/>
      <c r="BA179" s="954"/>
      <c r="BB179" s="954"/>
      <c r="BC179" s="954"/>
      <c r="BD179" s="954"/>
      <c r="BE179" s="955"/>
      <c r="BF179" s="731"/>
    </row>
    <row r="180" spans="1:58" ht="21.95" customHeight="1">
      <c r="A180" s="1059"/>
      <c r="B180" s="984"/>
      <c r="C180" s="985"/>
      <c r="D180" s="985"/>
      <c r="E180" s="985"/>
      <c r="F180" s="985"/>
      <c r="G180" s="985"/>
      <c r="H180" s="985"/>
      <c r="I180" s="985"/>
      <c r="J180" s="986"/>
      <c r="K180" s="1064"/>
      <c r="L180" s="1065"/>
      <c r="M180" s="1065"/>
      <c r="N180" s="1066"/>
      <c r="O180" s="999"/>
      <c r="P180" s="1000"/>
      <c r="Q180" s="1000"/>
      <c r="R180" s="1000"/>
      <c r="S180" s="1000"/>
      <c r="T180" s="1001"/>
      <c r="U180" s="999"/>
      <c r="V180" s="1000"/>
      <c r="W180" s="1000"/>
      <c r="X180" s="1000"/>
      <c r="Y180" s="1000"/>
      <c r="Z180" s="1001"/>
      <c r="AA180" s="1045"/>
      <c r="AB180" s="1046"/>
      <c r="AC180" s="1046"/>
      <c r="AD180" s="1046"/>
      <c r="AE180" s="1047"/>
      <c r="AF180" s="950" t="s">
        <v>173</v>
      </c>
      <c r="AG180" s="954"/>
      <c r="AH180" s="954"/>
      <c r="AI180" s="954"/>
      <c r="AJ180" s="954"/>
      <c r="AK180" s="954"/>
      <c r="AL180" s="967" t="s">
        <v>174</v>
      </c>
      <c r="AM180" s="968"/>
      <c r="AN180" s="968"/>
      <c r="AO180" s="968"/>
      <c r="AP180" s="968"/>
      <c r="AQ180" s="968"/>
      <c r="AR180" s="968"/>
      <c r="AS180" s="968"/>
      <c r="AT180" s="968"/>
      <c r="AU180" s="968"/>
      <c r="AV180" s="968"/>
      <c r="AW180" s="968"/>
      <c r="AX180" s="968"/>
      <c r="AY180" s="968"/>
      <c r="AZ180" s="969"/>
      <c r="BA180" s="954"/>
      <c r="BB180" s="954"/>
      <c r="BC180" s="954"/>
      <c r="BD180" s="954"/>
      <c r="BE180" s="955"/>
      <c r="BF180" s="731"/>
    </row>
    <row r="181" spans="1:58" ht="44.1" customHeight="1">
      <c r="A181" s="1059"/>
      <c r="B181" s="984"/>
      <c r="C181" s="985"/>
      <c r="D181" s="985"/>
      <c r="E181" s="985"/>
      <c r="F181" s="985"/>
      <c r="G181" s="985"/>
      <c r="H181" s="985"/>
      <c r="I181" s="985"/>
      <c r="J181" s="986"/>
      <c r="K181" s="1064"/>
      <c r="L181" s="1065"/>
      <c r="M181" s="1065"/>
      <c r="N181" s="1066"/>
      <c r="O181" s="999"/>
      <c r="P181" s="1000"/>
      <c r="Q181" s="1000"/>
      <c r="R181" s="1000"/>
      <c r="S181" s="1000"/>
      <c r="T181" s="1001"/>
      <c r="U181" s="999"/>
      <c r="V181" s="1000"/>
      <c r="W181" s="1000"/>
      <c r="X181" s="1000"/>
      <c r="Y181" s="1000"/>
      <c r="Z181" s="1001"/>
      <c r="AA181" s="1045"/>
      <c r="AB181" s="1046"/>
      <c r="AC181" s="1046"/>
      <c r="AD181" s="1046"/>
      <c r="AE181" s="1047"/>
      <c r="AF181" s="949" t="s">
        <v>240</v>
      </c>
      <c r="AG181" s="949"/>
      <c r="AH181" s="949"/>
      <c r="AI181" s="949"/>
      <c r="AJ181" s="949"/>
      <c r="AK181" s="950"/>
      <c r="AL181" s="1073" t="s">
        <v>241</v>
      </c>
      <c r="AM181" s="949"/>
      <c r="AN181" s="949"/>
      <c r="AO181" s="949"/>
      <c r="AP181" s="949"/>
      <c r="AQ181" s="949"/>
      <c r="AR181" s="949"/>
      <c r="AS181" s="949"/>
      <c r="AT181" s="949"/>
      <c r="AU181" s="949"/>
      <c r="AV181" s="949"/>
      <c r="AW181" s="949"/>
      <c r="AX181" s="949"/>
      <c r="AY181" s="949"/>
      <c r="AZ181" s="950"/>
      <c r="BA181" s="1016"/>
      <c r="BB181" s="1016"/>
      <c r="BC181" s="1016"/>
      <c r="BD181" s="1016"/>
      <c r="BE181" s="1074"/>
      <c r="BF181" s="731"/>
    </row>
    <row r="182" spans="1:58" ht="21.95" customHeight="1">
      <c r="A182" s="1059"/>
      <c r="B182" s="984"/>
      <c r="C182" s="985"/>
      <c r="D182" s="985"/>
      <c r="E182" s="985"/>
      <c r="F182" s="985"/>
      <c r="G182" s="985"/>
      <c r="H182" s="985"/>
      <c r="I182" s="985"/>
      <c r="J182" s="986"/>
      <c r="K182" s="1064"/>
      <c r="L182" s="1065"/>
      <c r="M182" s="1065"/>
      <c r="N182" s="1066"/>
      <c r="O182" s="999"/>
      <c r="P182" s="1000"/>
      <c r="Q182" s="1000"/>
      <c r="R182" s="1000"/>
      <c r="S182" s="1000"/>
      <c r="T182" s="1001"/>
      <c r="U182" s="999"/>
      <c r="V182" s="1000"/>
      <c r="W182" s="1000"/>
      <c r="X182" s="1000"/>
      <c r="Y182" s="1000"/>
      <c r="Z182" s="1001"/>
      <c r="AA182" s="1045"/>
      <c r="AB182" s="1046"/>
      <c r="AC182" s="1046"/>
      <c r="AD182" s="1046"/>
      <c r="AE182" s="1047"/>
      <c r="AF182" s="1075" t="s">
        <v>242</v>
      </c>
      <c r="AG182" s="949"/>
      <c r="AH182" s="949"/>
      <c r="AI182" s="949"/>
      <c r="AJ182" s="949"/>
      <c r="AK182" s="950"/>
      <c r="AL182" s="951" t="s">
        <v>118</v>
      </c>
      <c r="AM182" s="952"/>
      <c r="AN182" s="952"/>
      <c r="AO182" s="952"/>
      <c r="AP182" s="952"/>
      <c r="AQ182" s="952"/>
      <c r="AR182" s="952"/>
      <c r="AS182" s="952"/>
      <c r="AT182" s="952"/>
      <c r="AU182" s="952"/>
      <c r="AV182" s="952"/>
      <c r="AW182" s="952"/>
      <c r="AX182" s="952"/>
      <c r="AY182" s="952"/>
      <c r="AZ182" s="953"/>
      <c r="BA182" s="954"/>
      <c r="BB182" s="954"/>
      <c r="BC182" s="954"/>
      <c r="BD182" s="954"/>
      <c r="BE182" s="955"/>
      <c r="BF182" s="732"/>
    </row>
    <row r="183" spans="1:58" ht="21.95" customHeight="1">
      <c r="A183" s="1059"/>
      <c r="B183" s="984"/>
      <c r="C183" s="985"/>
      <c r="D183" s="985"/>
      <c r="E183" s="985"/>
      <c r="F183" s="985"/>
      <c r="G183" s="985"/>
      <c r="H183" s="985"/>
      <c r="I183" s="985"/>
      <c r="J183" s="986"/>
      <c r="K183" s="1064"/>
      <c r="L183" s="1065"/>
      <c r="M183" s="1065"/>
      <c r="N183" s="1066"/>
      <c r="O183" s="999"/>
      <c r="P183" s="1000"/>
      <c r="Q183" s="1000"/>
      <c r="R183" s="1000"/>
      <c r="S183" s="1000"/>
      <c r="T183" s="1001"/>
      <c r="U183" s="999"/>
      <c r="V183" s="1000"/>
      <c r="W183" s="1000"/>
      <c r="X183" s="1000"/>
      <c r="Y183" s="1000"/>
      <c r="Z183" s="1001"/>
      <c r="AA183" s="1045"/>
      <c r="AB183" s="1046"/>
      <c r="AC183" s="1046"/>
      <c r="AD183" s="1046"/>
      <c r="AE183" s="1047"/>
      <c r="AF183" s="1021" t="s">
        <v>176</v>
      </c>
      <c r="AG183" s="1022"/>
      <c r="AH183" s="1022"/>
      <c r="AI183" s="1022"/>
      <c r="AJ183" s="1022"/>
      <c r="AK183" s="1023"/>
      <c r="AL183" s="967" t="s">
        <v>118</v>
      </c>
      <c r="AM183" s="968"/>
      <c r="AN183" s="968"/>
      <c r="AO183" s="968"/>
      <c r="AP183" s="968"/>
      <c r="AQ183" s="968"/>
      <c r="AR183" s="968"/>
      <c r="AS183" s="968"/>
      <c r="AT183" s="968"/>
      <c r="AU183" s="968"/>
      <c r="AV183" s="968"/>
      <c r="AW183" s="968"/>
      <c r="AX183" s="968"/>
      <c r="AY183" s="968"/>
      <c r="AZ183" s="969"/>
      <c r="BA183" s="1021"/>
      <c r="BB183" s="1022"/>
      <c r="BC183" s="1022"/>
      <c r="BD183" s="1022"/>
      <c r="BE183" s="1024"/>
      <c r="BF183" s="732"/>
    </row>
    <row r="184" spans="1:58" ht="21.95" customHeight="1">
      <c r="A184" s="1059"/>
      <c r="B184" s="984"/>
      <c r="C184" s="985"/>
      <c r="D184" s="985"/>
      <c r="E184" s="985"/>
      <c r="F184" s="985"/>
      <c r="G184" s="985"/>
      <c r="H184" s="985"/>
      <c r="I184" s="985"/>
      <c r="J184" s="986"/>
      <c r="K184" s="1064"/>
      <c r="L184" s="1065"/>
      <c r="M184" s="1065"/>
      <c r="N184" s="1066"/>
      <c r="O184" s="999"/>
      <c r="P184" s="1000"/>
      <c r="Q184" s="1000"/>
      <c r="R184" s="1000"/>
      <c r="S184" s="1000"/>
      <c r="T184" s="1001"/>
      <c r="U184" s="999"/>
      <c r="V184" s="1000"/>
      <c r="W184" s="1000"/>
      <c r="X184" s="1000"/>
      <c r="Y184" s="1000"/>
      <c r="Z184" s="1001"/>
      <c r="AA184" s="1045"/>
      <c r="AB184" s="1046"/>
      <c r="AC184" s="1046"/>
      <c r="AD184" s="1046"/>
      <c r="AE184" s="1047"/>
      <c r="AF184" s="1021" t="s">
        <v>177</v>
      </c>
      <c r="AG184" s="1022"/>
      <c r="AH184" s="1022"/>
      <c r="AI184" s="1022"/>
      <c r="AJ184" s="1022"/>
      <c r="AK184" s="1023"/>
      <c r="AL184" s="967" t="s">
        <v>178</v>
      </c>
      <c r="AM184" s="968"/>
      <c r="AN184" s="968"/>
      <c r="AO184" s="968"/>
      <c r="AP184" s="968"/>
      <c r="AQ184" s="968"/>
      <c r="AR184" s="968"/>
      <c r="AS184" s="968"/>
      <c r="AT184" s="968"/>
      <c r="AU184" s="968"/>
      <c r="AV184" s="968"/>
      <c r="AW184" s="968"/>
      <c r="AX184" s="968"/>
      <c r="AY184" s="968"/>
      <c r="AZ184" s="969"/>
      <c r="BA184" s="1021"/>
      <c r="BB184" s="1022"/>
      <c r="BC184" s="1022"/>
      <c r="BD184" s="1022"/>
      <c r="BE184" s="1024"/>
      <c r="BF184" s="732"/>
    </row>
    <row r="185" spans="1:58" ht="21.95" customHeight="1">
      <c r="A185" s="1059"/>
      <c r="B185" s="984"/>
      <c r="C185" s="985"/>
      <c r="D185" s="985"/>
      <c r="E185" s="985"/>
      <c r="F185" s="985"/>
      <c r="G185" s="985"/>
      <c r="H185" s="985"/>
      <c r="I185" s="985"/>
      <c r="J185" s="986"/>
      <c r="K185" s="1064"/>
      <c r="L185" s="1065"/>
      <c r="M185" s="1065"/>
      <c r="N185" s="1066"/>
      <c r="O185" s="999"/>
      <c r="P185" s="1000"/>
      <c r="Q185" s="1000"/>
      <c r="R185" s="1000"/>
      <c r="S185" s="1000"/>
      <c r="T185" s="1001"/>
      <c r="U185" s="999"/>
      <c r="V185" s="1000"/>
      <c r="W185" s="1000"/>
      <c r="X185" s="1000"/>
      <c r="Y185" s="1000"/>
      <c r="Z185" s="1001"/>
      <c r="AA185" s="1045"/>
      <c r="AB185" s="1046"/>
      <c r="AC185" s="1046"/>
      <c r="AD185" s="1046"/>
      <c r="AE185" s="1047"/>
      <c r="AF185" s="949" t="s">
        <v>181</v>
      </c>
      <c r="AG185" s="949"/>
      <c r="AH185" s="949"/>
      <c r="AI185" s="949"/>
      <c r="AJ185" s="949"/>
      <c r="AK185" s="950"/>
      <c r="AL185" s="951" t="s">
        <v>126</v>
      </c>
      <c r="AM185" s="952"/>
      <c r="AN185" s="952"/>
      <c r="AO185" s="952"/>
      <c r="AP185" s="952"/>
      <c r="AQ185" s="952"/>
      <c r="AR185" s="952"/>
      <c r="AS185" s="952"/>
      <c r="AT185" s="952"/>
      <c r="AU185" s="952"/>
      <c r="AV185" s="952"/>
      <c r="AW185" s="952"/>
      <c r="AX185" s="952"/>
      <c r="AY185" s="952"/>
      <c r="AZ185" s="953"/>
      <c r="BA185" s="954"/>
      <c r="BB185" s="954"/>
      <c r="BC185" s="954"/>
      <c r="BD185" s="954"/>
      <c r="BE185" s="955"/>
      <c r="BF185" s="731"/>
    </row>
    <row r="186" spans="1:58" ht="44.1" customHeight="1">
      <c r="A186" s="1059"/>
      <c r="B186" s="984"/>
      <c r="C186" s="985"/>
      <c r="D186" s="985"/>
      <c r="E186" s="985"/>
      <c r="F186" s="985"/>
      <c r="G186" s="985"/>
      <c r="H186" s="985"/>
      <c r="I186" s="985"/>
      <c r="J186" s="986"/>
      <c r="K186" s="1064"/>
      <c r="L186" s="1065"/>
      <c r="M186" s="1065"/>
      <c r="N186" s="1066"/>
      <c r="O186" s="999"/>
      <c r="P186" s="1000"/>
      <c r="Q186" s="1000"/>
      <c r="R186" s="1000"/>
      <c r="S186" s="1000"/>
      <c r="T186" s="1001"/>
      <c r="U186" s="999"/>
      <c r="V186" s="1000"/>
      <c r="W186" s="1000"/>
      <c r="X186" s="1000"/>
      <c r="Y186" s="1000"/>
      <c r="Z186" s="1001"/>
      <c r="AA186" s="1045"/>
      <c r="AB186" s="1046"/>
      <c r="AC186" s="1046"/>
      <c r="AD186" s="1046"/>
      <c r="AE186" s="1047"/>
      <c r="AF186" s="966" t="s">
        <v>182</v>
      </c>
      <c r="AG186" s="949"/>
      <c r="AH186" s="949"/>
      <c r="AI186" s="949"/>
      <c r="AJ186" s="949"/>
      <c r="AK186" s="950"/>
      <c r="AL186" s="972" t="s">
        <v>128</v>
      </c>
      <c r="AM186" s="952"/>
      <c r="AN186" s="952"/>
      <c r="AO186" s="952"/>
      <c r="AP186" s="952"/>
      <c r="AQ186" s="952"/>
      <c r="AR186" s="952"/>
      <c r="AS186" s="952"/>
      <c r="AT186" s="952"/>
      <c r="AU186" s="952"/>
      <c r="AV186" s="952"/>
      <c r="AW186" s="952"/>
      <c r="AX186" s="952"/>
      <c r="AY186" s="952"/>
      <c r="AZ186" s="953"/>
      <c r="BA186" s="966"/>
      <c r="BB186" s="949"/>
      <c r="BC186" s="949"/>
      <c r="BD186" s="949"/>
      <c r="BE186" s="973"/>
      <c r="BF186" s="731"/>
    </row>
    <row r="187" spans="1:58" ht="21.95" customHeight="1">
      <c r="A187" s="1059"/>
      <c r="B187" s="984"/>
      <c r="C187" s="985"/>
      <c r="D187" s="985"/>
      <c r="E187" s="985"/>
      <c r="F187" s="985"/>
      <c r="G187" s="985"/>
      <c r="H187" s="985"/>
      <c r="I187" s="985"/>
      <c r="J187" s="986"/>
      <c r="K187" s="1064"/>
      <c r="L187" s="1065"/>
      <c r="M187" s="1065"/>
      <c r="N187" s="1066"/>
      <c r="O187" s="999"/>
      <c r="P187" s="1000"/>
      <c r="Q187" s="1000"/>
      <c r="R187" s="1000"/>
      <c r="S187" s="1000"/>
      <c r="T187" s="1001"/>
      <c r="U187" s="999"/>
      <c r="V187" s="1000"/>
      <c r="W187" s="1000"/>
      <c r="X187" s="1000"/>
      <c r="Y187" s="1000"/>
      <c r="Z187" s="1001"/>
      <c r="AA187" s="1045"/>
      <c r="AB187" s="1046"/>
      <c r="AC187" s="1046"/>
      <c r="AD187" s="1046"/>
      <c r="AE187" s="1047"/>
      <c r="AF187" s="949" t="s">
        <v>146</v>
      </c>
      <c r="AG187" s="949"/>
      <c r="AH187" s="949"/>
      <c r="AI187" s="949"/>
      <c r="AJ187" s="949"/>
      <c r="AK187" s="950"/>
      <c r="AL187" s="951" t="s">
        <v>130</v>
      </c>
      <c r="AM187" s="952"/>
      <c r="AN187" s="952"/>
      <c r="AO187" s="952"/>
      <c r="AP187" s="952"/>
      <c r="AQ187" s="952"/>
      <c r="AR187" s="952"/>
      <c r="AS187" s="952"/>
      <c r="AT187" s="952"/>
      <c r="AU187" s="952"/>
      <c r="AV187" s="952"/>
      <c r="AW187" s="952"/>
      <c r="AX187" s="952"/>
      <c r="AY187" s="952"/>
      <c r="AZ187" s="953"/>
      <c r="BA187" s="954"/>
      <c r="BB187" s="954"/>
      <c r="BC187" s="954"/>
      <c r="BD187" s="954"/>
      <c r="BE187" s="955"/>
      <c r="BF187" s="731"/>
    </row>
    <row r="188" spans="1:58" ht="21.95" customHeight="1">
      <c r="A188" s="1059"/>
      <c r="B188" s="984"/>
      <c r="C188" s="985"/>
      <c r="D188" s="985"/>
      <c r="E188" s="985"/>
      <c r="F188" s="985"/>
      <c r="G188" s="985"/>
      <c r="H188" s="985"/>
      <c r="I188" s="985"/>
      <c r="J188" s="986"/>
      <c r="K188" s="1064"/>
      <c r="L188" s="1065"/>
      <c r="M188" s="1065"/>
      <c r="N188" s="1066"/>
      <c r="O188" s="999"/>
      <c r="P188" s="1000"/>
      <c r="Q188" s="1000"/>
      <c r="R188" s="1000"/>
      <c r="S188" s="1000"/>
      <c r="T188" s="1001"/>
      <c r="U188" s="999"/>
      <c r="V188" s="1000"/>
      <c r="W188" s="1000"/>
      <c r="X188" s="1000"/>
      <c r="Y188" s="1000"/>
      <c r="Z188" s="1001"/>
      <c r="AA188" s="1045"/>
      <c r="AB188" s="1046"/>
      <c r="AC188" s="1046"/>
      <c r="AD188" s="1046"/>
      <c r="AE188" s="1047"/>
      <c r="AF188" s="949" t="s">
        <v>243</v>
      </c>
      <c r="AG188" s="949"/>
      <c r="AH188" s="949"/>
      <c r="AI188" s="949"/>
      <c r="AJ188" s="949"/>
      <c r="AK188" s="950"/>
      <c r="AL188" s="1025" t="s">
        <v>118</v>
      </c>
      <c r="AM188" s="1076"/>
      <c r="AN188" s="1076"/>
      <c r="AO188" s="1076"/>
      <c r="AP188" s="1076"/>
      <c r="AQ188" s="1076"/>
      <c r="AR188" s="1076"/>
      <c r="AS188" s="1076"/>
      <c r="AT188" s="1076"/>
      <c r="AU188" s="1076"/>
      <c r="AV188" s="1076"/>
      <c r="AW188" s="1076"/>
      <c r="AX188" s="1076"/>
      <c r="AY188" s="1076"/>
      <c r="AZ188" s="1077"/>
      <c r="BA188" s="954"/>
      <c r="BB188" s="970"/>
      <c r="BC188" s="970"/>
      <c r="BD188" s="970"/>
      <c r="BE188" s="971"/>
      <c r="BF188" s="733"/>
    </row>
    <row r="189" spans="1:58" ht="21.95" customHeight="1">
      <c r="A189" s="1059"/>
      <c r="B189" s="984"/>
      <c r="C189" s="985"/>
      <c r="D189" s="985"/>
      <c r="E189" s="985"/>
      <c r="F189" s="985"/>
      <c r="G189" s="985"/>
      <c r="H189" s="985"/>
      <c r="I189" s="985"/>
      <c r="J189" s="986"/>
      <c r="K189" s="1064"/>
      <c r="L189" s="1065"/>
      <c r="M189" s="1065"/>
      <c r="N189" s="1066"/>
      <c r="O189" s="999"/>
      <c r="P189" s="1000"/>
      <c r="Q189" s="1000"/>
      <c r="R189" s="1000"/>
      <c r="S189" s="1000"/>
      <c r="T189" s="1001"/>
      <c r="U189" s="999"/>
      <c r="V189" s="1000"/>
      <c r="W189" s="1000"/>
      <c r="X189" s="1000"/>
      <c r="Y189" s="1000"/>
      <c r="Z189" s="1001"/>
      <c r="AA189" s="1045"/>
      <c r="AB189" s="1046"/>
      <c r="AC189" s="1046"/>
      <c r="AD189" s="1046"/>
      <c r="AE189" s="1047"/>
      <c r="AF189" s="949" t="s">
        <v>129</v>
      </c>
      <c r="AG189" s="949"/>
      <c r="AH189" s="949"/>
      <c r="AI189" s="949"/>
      <c r="AJ189" s="949"/>
      <c r="AK189" s="950"/>
      <c r="AL189" s="951" t="s">
        <v>130</v>
      </c>
      <c r="AM189" s="952"/>
      <c r="AN189" s="952"/>
      <c r="AO189" s="952"/>
      <c r="AP189" s="952"/>
      <c r="AQ189" s="952"/>
      <c r="AR189" s="952"/>
      <c r="AS189" s="952"/>
      <c r="AT189" s="952"/>
      <c r="AU189" s="952"/>
      <c r="AV189" s="952"/>
      <c r="AW189" s="952"/>
      <c r="AX189" s="952"/>
      <c r="AY189" s="952"/>
      <c r="AZ189" s="953"/>
      <c r="BA189" s="954"/>
      <c r="BB189" s="954"/>
      <c r="BC189" s="954"/>
      <c r="BD189" s="954"/>
      <c r="BE189" s="955"/>
      <c r="BF189" s="732"/>
    </row>
    <row r="190" spans="1:58" ht="21.95" customHeight="1">
      <c r="A190" s="1059"/>
      <c r="B190" s="984"/>
      <c r="C190" s="985"/>
      <c r="D190" s="985"/>
      <c r="E190" s="985"/>
      <c r="F190" s="985"/>
      <c r="G190" s="985"/>
      <c r="H190" s="985"/>
      <c r="I190" s="985"/>
      <c r="J190" s="986"/>
      <c r="K190" s="1064"/>
      <c r="L190" s="1065"/>
      <c r="M190" s="1065"/>
      <c r="N190" s="1066"/>
      <c r="O190" s="999"/>
      <c r="P190" s="1000"/>
      <c r="Q190" s="1000"/>
      <c r="R190" s="1000"/>
      <c r="S190" s="1000"/>
      <c r="T190" s="1001"/>
      <c r="U190" s="999"/>
      <c r="V190" s="1000"/>
      <c r="W190" s="1000"/>
      <c r="X190" s="1000"/>
      <c r="Y190" s="1000"/>
      <c r="Z190" s="1001"/>
      <c r="AA190" s="1045"/>
      <c r="AB190" s="1046"/>
      <c r="AC190" s="1046"/>
      <c r="AD190" s="1046"/>
      <c r="AE190" s="1047"/>
      <c r="AF190" s="949" t="s">
        <v>183</v>
      </c>
      <c r="AG190" s="949"/>
      <c r="AH190" s="949"/>
      <c r="AI190" s="949"/>
      <c r="AJ190" s="949"/>
      <c r="AK190" s="950"/>
      <c r="AL190" s="951" t="s">
        <v>118</v>
      </c>
      <c r="AM190" s="952"/>
      <c r="AN190" s="952"/>
      <c r="AO190" s="952"/>
      <c r="AP190" s="952"/>
      <c r="AQ190" s="952"/>
      <c r="AR190" s="952"/>
      <c r="AS190" s="952"/>
      <c r="AT190" s="952"/>
      <c r="AU190" s="952"/>
      <c r="AV190" s="952"/>
      <c r="AW190" s="952"/>
      <c r="AX190" s="952"/>
      <c r="AY190" s="952"/>
      <c r="AZ190" s="953"/>
      <c r="BA190" s="954"/>
      <c r="BB190" s="954"/>
      <c r="BC190" s="954"/>
      <c r="BD190" s="954"/>
      <c r="BE190" s="955"/>
      <c r="BF190" s="732"/>
    </row>
    <row r="191" spans="1:58" ht="21.95" customHeight="1">
      <c r="A191" s="1059"/>
      <c r="B191" s="984"/>
      <c r="C191" s="985"/>
      <c r="D191" s="985"/>
      <c r="E191" s="985"/>
      <c r="F191" s="985"/>
      <c r="G191" s="985"/>
      <c r="H191" s="985"/>
      <c r="I191" s="985"/>
      <c r="J191" s="986"/>
      <c r="K191" s="1064"/>
      <c r="L191" s="1065"/>
      <c r="M191" s="1065"/>
      <c r="N191" s="1066"/>
      <c r="O191" s="999"/>
      <c r="P191" s="1000"/>
      <c r="Q191" s="1000"/>
      <c r="R191" s="1000"/>
      <c r="S191" s="1000"/>
      <c r="T191" s="1001"/>
      <c r="U191" s="999"/>
      <c r="V191" s="1000"/>
      <c r="W191" s="1000"/>
      <c r="X191" s="1000"/>
      <c r="Y191" s="1000"/>
      <c r="Z191" s="1001"/>
      <c r="AA191" s="1045"/>
      <c r="AB191" s="1046"/>
      <c r="AC191" s="1046"/>
      <c r="AD191" s="1046"/>
      <c r="AE191" s="1047"/>
      <c r="AF191" s="966" t="s">
        <v>131</v>
      </c>
      <c r="AG191" s="949"/>
      <c r="AH191" s="949"/>
      <c r="AI191" s="949"/>
      <c r="AJ191" s="949"/>
      <c r="AK191" s="950"/>
      <c r="AL191" s="967" t="s">
        <v>130</v>
      </c>
      <c r="AM191" s="968"/>
      <c r="AN191" s="968"/>
      <c r="AO191" s="968"/>
      <c r="AP191" s="968"/>
      <c r="AQ191" s="968"/>
      <c r="AR191" s="968"/>
      <c r="AS191" s="968"/>
      <c r="AT191" s="968"/>
      <c r="AU191" s="968"/>
      <c r="AV191" s="968"/>
      <c r="AW191" s="968"/>
      <c r="AX191" s="968"/>
      <c r="AY191" s="968"/>
      <c r="AZ191" s="969"/>
      <c r="BA191" s="954"/>
      <c r="BB191" s="970"/>
      <c r="BC191" s="970"/>
      <c r="BD191" s="970"/>
      <c r="BE191" s="971"/>
      <c r="BF191" s="733"/>
    </row>
    <row r="192" spans="1:58" ht="21.95" customHeight="1">
      <c r="A192" s="1059"/>
      <c r="B192" s="978"/>
      <c r="C192" s="979"/>
      <c r="D192" s="979"/>
      <c r="E192" s="979"/>
      <c r="F192" s="979"/>
      <c r="G192" s="979"/>
      <c r="H192" s="979"/>
      <c r="I192" s="979"/>
      <c r="J192" s="980"/>
      <c r="K192" s="951"/>
      <c r="L192" s="952"/>
      <c r="M192" s="952"/>
      <c r="N192" s="953"/>
      <c r="O192" s="1002"/>
      <c r="P192" s="1003"/>
      <c r="Q192" s="1003"/>
      <c r="R192" s="1003"/>
      <c r="S192" s="1003"/>
      <c r="T192" s="1004"/>
      <c r="U192" s="1002"/>
      <c r="V192" s="1003"/>
      <c r="W192" s="1003"/>
      <c r="X192" s="1003"/>
      <c r="Y192" s="1003"/>
      <c r="Z192" s="1004"/>
      <c r="AA192" s="1067"/>
      <c r="AB192" s="1068"/>
      <c r="AC192" s="1068"/>
      <c r="AD192" s="1068"/>
      <c r="AE192" s="1069"/>
      <c r="AF192" s="966" t="s">
        <v>185</v>
      </c>
      <c r="AG192" s="949"/>
      <c r="AH192" s="949"/>
      <c r="AI192" s="949"/>
      <c r="AJ192" s="949"/>
      <c r="AK192" s="950"/>
      <c r="AL192" s="967" t="s">
        <v>116</v>
      </c>
      <c r="AM192" s="968"/>
      <c r="AN192" s="968"/>
      <c r="AO192" s="968"/>
      <c r="AP192" s="968"/>
      <c r="AQ192" s="968"/>
      <c r="AR192" s="968"/>
      <c r="AS192" s="968"/>
      <c r="AT192" s="968"/>
      <c r="AU192" s="968"/>
      <c r="AV192" s="968"/>
      <c r="AW192" s="968"/>
      <c r="AX192" s="968"/>
      <c r="AY192" s="968"/>
      <c r="AZ192" s="969"/>
      <c r="BA192" s="954"/>
      <c r="BB192" s="970"/>
      <c r="BC192" s="970"/>
      <c r="BD192" s="970"/>
      <c r="BE192" s="971"/>
      <c r="BF192" s="733"/>
    </row>
    <row r="193" spans="1:58" ht="21.95" customHeight="1">
      <c r="A193" s="1059"/>
      <c r="B193" s="981" t="s">
        <v>95</v>
      </c>
      <c r="C193" s="982"/>
      <c r="D193" s="982"/>
      <c r="E193" s="982"/>
      <c r="F193" s="982"/>
      <c r="G193" s="982"/>
      <c r="H193" s="982"/>
      <c r="I193" s="982"/>
      <c r="J193" s="983"/>
      <c r="K193" s="981"/>
      <c r="L193" s="982"/>
      <c r="M193" s="982"/>
      <c r="N193" s="983"/>
      <c r="O193" s="996" t="s">
        <v>222</v>
      </c>
      <c r="P193" s="982"/>
      <c r="Q193" s="982"/>
      <c r="R193" s="982"/>
      <c r="S193" s="982"/>
      <c r="T193" s="983"/>
      <c r="U193" s="1029"/>
      <c r="V193" s="1030"/>
      <c r="W193" s="1030"/>
      <c r="X193" s="1030"/>
      <c r="Y193" s="1030"/>
      <c r="Z193" s="1031"/>
      <c r="AA193" s="1029"/>
      <c r="AB193" s="1030"/>
      <c r="AC193" s="1030"/>
      <c r="AD193" s="1030"/>
      <c r="AE193" s="1031"/>
      <c r="AF193" s="954" t="s">
        <v>151</v>
      </c>
      <c r="AG193" s="954"/>
      <c r="AH193" s="954"/>
      <c r="AI193" s="954"/>
      <c r="AJ193" s="954"/>
      <c r="AK193" s="954"/>
      <c r="AL193" s="967" t="s">
        <v>244</v>
      </c>
      <c r="AM193" s="968"/>
      <c r="AN193" s="968"/>
      <c r="AO193" s="968"/>
      <c r="AP193" s="968"/>
      <c r="AQ193" s="968"/>
      <c r="AR193" s="968"/>
      <c r="AS193" s="968"/>
      <c r="AT193" s="968"/>
      <c r="AU193" s="968"/>
      <c r="AV193" s="968"/>
      <c r="AW193" s="968"/>
      <c r="AX193" s="968"/>
      <c r="AY193" s="968"/>
      <c r="AZ193" s="969"/>
      <c r="BA193" s="954"/>
      <c r="BB193" s="954"/>
      <c r="BC193" s="954"/>
      <c r="BD193" s="954"/>
      <c r="BE193" s="955"/>
      <c r="BF193" s="731"/>
    </row>
    <row r="194" spans="1:58" ht="120" customHeight="1">
      <c r="A194" s="1059"/>
      <c r="B194" s="984"/>
      <c r="C194" s="985"/>
      <c r="D194" s="985"/>
      <c r="E194" s="985"/>
      <c r="F194" s="985"/>
      <c r="G194" s="985"/>
      <c r="H194" s="985"/>
      <c r="I194" s="985"/>
      <c r="J194" s="986"/>
      <c r="K194" s="984"/>
      <c r="L194" s="985"/>
      <c r="M194" s="985"/>
      <c r="N194" s="986"/>
      <c r="O194" s="999"/>
      <c r="P194" s="985"/>
      <c r="Q194" s="985"/>
      <c r="R194" s="985"/>
      <c r="S194" s="985"/>
      <c r="T194" s="986"/>
      <c r="U194" s="1032"/>
      <c r="V194" s="1033"/>
      <c r="W194" s="1033"/>
      <c r="X194" s="1033"/>
      <c r="Y194" s="1033"/>
      <c r="Z194" s="1034"/>
      <c r="AA194" s="1032"/>
      <c r="AB194" s="1033"/>
      <c r="AC194" s="1033"/>
      <c r="AD194" s="1033"/>
      <c r="AE194" s="1034"/>
      <c r="AF194" s="1073" t="s">
        <v>245</v>
      </c>
      <c r="AG194" s="1075"/>
      <c r="AH194" s="1075"/>
      <c r="AI194" s="1075"/>
      <c r="AJ194" s="1075"/>
      <c r="AK194" s="1078"/>
      <c r="AL194" s="1073" t="s">
        <v>246</v>
      </c>
      <c r="AM194" s="1075"/>
      <c r="AN194" s="1075"/>
      <c r="AO194" s="1075"/>
      <c r="AP194" s="1075"/>
      <c r="AQ194" s="1075"/>
      <c r="AR194" s="1075"/>
      <c r="AS194" s="1075"/>
      <c r="AT194" s="1075"/>
      <c r="AU194" s="1075"/>
      <c r="AV194" s="1075"/>
      <c r="AW194" s="1075"/>
      <c r="AX194" s="1075"/>
      <c r="AY194" s="1075"/>
      <c r="AZ194" s="1078"/>
      <c r="BA194" s="966"/>
      <c r="BB194" s="949"/>
      <c r="BC194" s="949"/>
      <c r="BD194" s="949"/>
      <c r="BE194" s="973"/>
      <c r="BF194" s="732"/>
    </row>
    <row r="195" spans="1:58" ht="21.95" customHeight="1">
      <c r="A195" s="1059"/>
      <c r="B195" s="984"/>
      <c r="C195" s="985"/>
      <c r="D195" s="985"/>
      <c r="E195" s="985"/>
      <c r="F195" s="985"/>
      <c r="G195" s="985"/>
      <c r="H195" s="985"/>
      <c r="I195" s="985"/>
      <c r="J195" s="986"/>
      <c r="K195" s="984"/>
      <c r="L195" s="985"/>
      <c r="M195" s="985"/>
      <c r="N195" s="986"/>
      <c r="O195" s="984"/>
      <c r="P195" s="985"/>
      <c r="Q195" s="985"/>
      <c r="R195" s="985"/>
      <c r="S195" s="985"/>
      <c r="T195" s="986"/>
      <c r="U195" s="1032"/>
      <c r="V195" s="1033"/>
      <c r="W195" s="1033"/>
      <c r="X195" s="1033"/>
      <c r="Y195" s="1033"/>
      <c r="Z195" s="1034"/>
      <c r="AA195" s="1032"/>
      <c r="AB195" s="1033"/>
      <c r="AC195" s="1033"/>
      <c r="AD195" s="1033"/>
      <c r="AE195" s="1034"/>
      <c r="AF195" s="949" t="s">
        <v>140</v>
      </c>
      <c r="AG195" s="949"/>
      <c r="AH195" s="949"/>
      <c r="AI195" s="949"/>
      <c r="AJ195" s="949"/>
      <c r="AK195" s="950"/>
      <c r="AL195" s="951" t="s">
        <v>118</v>
      </c>
      <c r="AM195" s="952"/>
      <c r="AN195" s="952"/>
      <c r="AO195" s="952"/>
      <c r="AP195" s="952"/>
      <c r="AQ195" s="952"/>
      <c r="AR195" s="952"/>
      <c r="AS195" s="952"/>
      <c r="AT195" s="952"/>
      <c r="AU195" s="952"/>
      <c r="AV195" s="952"/>
      <c r="AW195" s="952"/>
      <c r="AX195" s="952"/>
      <c r="AY195" s="952"/>
      <c r="AZ195" s="953"/>
      <c r="BA195" s="954"/>
      <c r="BB195" s="954"/>
      <c r="BC195" s="954"/>
      <c r="BD195" s="954"/>
      <c r="BE195" s="955"/>
      <c r="BF195" s="731"/>
    </row>
    <row r="196" spans="1:58" ht="21.95" customHeight="1">
      <c r="A196" s="1059"/>
      <c r="B196" s="984"/>
      <c r="C196" s="985"/>
      <c r="D196" s="985"/>
      <c r="E196" s="985"/>
      <c r="F196" s="985"/>
      <c r="G196" s="985"/>
      <c r="H196" s="985"/>
      <c r="I196" s="985"/>
      <c r="J196" s="986"/>
      <c r="K196" s="984"/>
      <c r="L196" s="985"/>
      <c r="M196" s="985"/>
      <c r="N196" s="986"/>
      <c r="O196" s="984"/>
      <c r="P196" s="985"/>
      <c r="Q196" s="985"/>
      <c r="R196" s="985"/>
      <c r="S196" s="985"/>
      <c r="T196" s="986"/>
      <c r="U196" s="1032"/>
      <c r="V196" s="1033"/>
      <c r="W196" s="1033"/>
      <c r="X196" s="1033"/>
      <c r="Y196" s="1033"/>
      <c r="Z196" s="1034"/>
      <c r="AA196" s="1032"/>
      <c r="AB196" s="1033"/>
      <c r="AC196" s="1033"/>
      <c r="AD196" s="1033"/>
      <c r="AE196" s="1034"/>
      <c r="AF196" s="950" t="s">
        <v>141</v>
      </c>
      <c r="AG196" s="954"/>
      <c r="AH196" s="954"/>
      <c r="AI196" s="954"/>
      <c r="AJ196" s="954"/>
      <c r="AK196" s="954"/>
      <c r="AL196" s="951" t="s">
        <v>118</v>
      </c>
      <c r="AM196" s="952"/>
      <c r="AN196" s="952"/>
      <c r="AO196" s="952"/>
      <c r="AP196" s="952"/>
      <c r="AQ196" s="952"/>
      <c r="AR196" s="952"/>
      <c r="AS196" s="952"/>
      <c r="AT196" s="952"/>
      <c r="AU196" s="952"/>
      <c r="AV196" s="952"/>
      <c r="AW196" s="952"/>
      <c r="AX196" s="952"/>
      <c r="AY196" s="952"/>
      <c r="AZ196" s="953"/>
      <c r="BA196" s="954"/>
      <c r="BB196" s="954"/>
      <c r="BC196" s="954"/>
      <c r="BD196" s="954"/>
      <c r="BE196" s="955"/>
      <c r="BF196" s="731"/>
    </row>
    <row r="197" spans="1:58" ht="21.95" customHeight="1">
      <c r="A197" s="1059"/>
      <c r="B197" s="984"/>
      <c r="C197" s="985"/>
      <c r="D197" s="985"/>
      <c r="E197" s="985"/>
      <c r="F197" s="985"/>
      <c r="G197" s="985"/>
      <c r="H197" s="985"/>
      <c r="I197" s="985"/>
      <c r="J197" s="986"/>
      <c r="K197" s="984"/>
      <c r="L197" s="985"/>
      <c r="M197" s="985"/>
      <c r="N197" s="986"/>
      <c r="O197" s="984"/>
      <c r="P197" s="985"/>
      <c r="Q197" s="985"/>
      <c r="R197" s="985"/>
      <c r="S197" s="985"/>
      <c r="T197" s="986"/>
      <c r="U197" s="1032"/>
      <c r="V197" s="1033"/>
      <c r="W197" s="1033"/>
      <c r="X197" s="1033"/>
      <c r="Y197" s="1033"/>
      <c r="Z197" s="1034"/>
      <c r="AA197" s="1032"/>
      <c r="AB197" s="1033"/>
      <c r="AC197" s="1033"/>
      <c r="AD197" s="1033"/>
      <c r="AE197" s="1034"/>
      <c r="AF197" s="950" t="s">
        <v>142</v>
      </c>
      <c r="AG197" s="954"/>
      <c r="AH197" s="954"/>
      <c r="AI197" s="954"/>
      <c r="AJ197" s="954"/>
      <c r="AK197" s="954"/>
      <c r="AL197" s="967" t="s">
        <v>118</v>
      </c>
      <c r="AM197" s="968"/>
      <c r="AN197" s="968"/>
      <c r="AO197" s="968"/>
      <c r="AP197" s="968"/>
      <c r="AQ197" s="968"/>
      <c r="AR197" s="968"/>
      <c r="AS197" s="968"/>
      <c r="AT197" s="968"/>
      <c r="AU197" s="968"/>
      <c r="AV197" s="968"/>
      <c r="AW197" s="968"/>
      <c r="AX197" s="968"/>
      <c r="AY197" s="968"/>
      <c r="AZ197" s="969"/>
      <c r="BA197" s="954"/>
      <c r="BB197" s="954"/>
      <c r="BC197" s="954"/>
      <c r="BD197" s="954"/>
      <c r="BE197" s="955"/>
      <c r="BF197" s="733"/>
    </row>
    <row r="198" spans="1:58" ht="21.95" customHeight="1">
      <c r="A198" s="1059"/>
      <c r="B198" s="984"/>
      <c r="C198" s="985"/>
      <c r="D198" s="985"/>
      <c r="E198" s="985"/>
      <c r="F198" s="985"/>
      <c r="G198" s="985"/>
      <c r="H198" s="985"/>
      <c r="I198" s="985"/>
      <c r="J198" s="986"/>
      <c r="K198" s="984"/>
      <c r="L198" s="985"/>
      <c r="M198" s="985"/>
      <c r="N198" s="986"/>
      <c r="O198" s="984"/>
      <c r="P198" s="985"/>
      <c r="Q198" s="985"/>
      <c r="R198" s="985"/>
      <c r="S198" s="985"/>
      <c r="T198" s="986"/>
      <c r="U198" s="1032"/>
      <c r="V198" s="1033"/>
      <c r="W198" s="1033"/>
      <c r="X198" s="1033"/>
      <c r="Y198" s="1033"/>
      <c r="Z198" s="1034"/>
      <c r="AA198" s="1032"/>
      <c r="AB198" s="1033"/>
      <c r="AC198" s="1033"/>
      <c r="AD198" s="1033"/>
      <c r="AE198" s="1034"/>
      <c r="AF198" s="950" t="s">
        <v>227</v>
      </c>
      <c r="AG198" s="954"/>
      <c r="AH198" s="954"/>
      <c r="AI198" s="954"/>
      <c r="AJ198" s="954"/>
      <c r="AK198" s="954"/>
      <c r="AL198" s="951" t="s">
        <v>118</v>
      </c>
      <c r="AM198" s="952"/>
      <c r="AN198" s="952"/>
      <c r="AO198" s="952"/>
      <c r="AP198" s="952"/>
      <c r="AQ198" s="952"/>
      <c r="AR198" s="952"/>
      <c r="AS198" s="952"/>
      <c r="AT198" s="952"/>
      <c r="AU198" s="952"/>
      <c r="AV198" s="952"/>
      <c r="AW198" s="952"/>
      <c r="AX198" s="952"/>
      <c r="AY198" s="952"/>
      <c r="AZ198" s="953"/>
      <c r="BA198" s="954"/>
      <c r="BB198" s="954"/>
      <c r="BC198" s="954"/>
      <c r="BD198" s="954"/>
      <c r="BE198" s="955"/>
      <c r="BF198" s="731"/>
    </row>
    <row r="199" spans="1:58" ht="21.95" customHeight="1">
      <c r="A199" s="1059"/>
      <c r="B199" s="984"/>
      <c r="C199" s="985"/>
      <c r="D199" s="985"/>
      <c r="E199" s="985"/>
      <c r="F199" s="985"/>
      <c r="G199" s="985"/>
      <c r="H199" s="985"/>
      <c r="I199" s="985"/>
      <c r="J199" s="986"/>
      <c r="K199" s="984"/>
      <c r="L199" s="985"/>
      <c r="M199" s="985"/>
      <c r="N199" s="986"/>
      <c r="O199" s="984"/>
      <c r="P199" s="985"/>
      <c r="Q199" s="985"/>
      <c r="R199" s="985"/>
      <c r="S199" s="985"/>
      <c r="T199" s="986"/>
      <c r="U199" s="1032"/>
      <c r="V199" s="1033"/>
      <c r="W199" s="1033"/>
      <c r="X199" s="1033"/>
      <c r="Y199" s="1033"/>
      <c r="Z199" s="1034"/>
      <c r="AA199" s="1032"/>
      <c r="AB199" s="1033"/>
      <c r="AC199" s="1033"/>
      <c r="AD199" s="1033"/>
      <c r="AE199" s="1034"/>
      <c r="AF199" s="966" t="s">
        <v>132</v>
      </c>
      <c r="AG199" s="949"/>
      <c r="AH199" s="949"/>
      <c r="AI199" s="949"/>
      <c r="AJ199" s="949"/>
      <c r="AK199" s="950"/>
      <c r="AL199" s="967" t="s">
        <v>160</v>
      </c>
      <c r="AM199" s="968"/>
      <c r="AN199" s="968"/>
      <c r="AO199" s="968"/>
      <c r="AP199" s="968"/>
      <c r="AQ199" s="968"/>
      <c r="AR199" s="968"/>
      <c r="AS199" s="968"/>
      <c r="AT199" s="968"/>
      <c r="AU199" s="968"/>
      <c r="AV199" s="968"/>
      <c r="AW199" s="968"/>
      <c r="AX199" s="968"/>
      <c r="AY199" s="968"/>
      <c r="AZ199" s="969"/>
      <c r="BA199" s="1021"/>
      <c r="BB199" s="1022"/>
      <c r="BC199" s="1022"/>
      <c r="BD199" s="1022"/>
      <c r="BE199" s="1024"/>
      <c r="BF199" s="731"/>
    </row>
    <row r="200" spans="1:58" ht="21.95" customHeight="1">
      <c r="A200" s="1059"/>
      <c r="B200" s="984"/>
      <c r="C200" s="985"/>
      <c r="D200" s="985"/>
      <c r="E200" s="985"/>
      <c r="F200" s="985"/>
      <c r="G200" s="985"/>
      <c r="H200" s="985"/>
      <c r="I200" s="985"/>
      <c r="J200" s="986"/>
      <c r="K200" s="984"/>
      <c r="L200" s="985"/>
      <c r="M200" s="985"/>
      <c r="N200" s="986"/>
      <c r="O200" s="984"/>
      <c r="P200" s="985"/>
      <c r="Q200" s="985"/>
      <c r="R200" s="985"/>
      <c r="S200" s="985"/>
      <c r="T200" s="986"/>
      <c r="U200" s="1032"/>
      <c r="V200" s="1033"/>
      <c r="W200" s="1033"/>
      <c r="X200" s="1033"/>
      <c r="Y200" s="1033"/>
      <c r="Z200" s="1034"/>
      <c r="AA200" s="1032"/>
      <c r="AB200" s="1033"/>
      <c r="AC200" s="1033"/>
      <c r="AD200" s="1033"/>
      <c r="AE200" s="1034"/>
      <c r="AF200" s="966" t="s">
        <v>117</v>
      </c>
      <c r="AG200" s="949"/>
      <c r="AH200" s="949"/>
      <c r="AI200" s="949"/>
      <c r="AJ200" s="949"/>
      <c r="AK200" s="950"/>
      <c r="AL200" s="967" t="s">
        <v>118</v>
      </c>
      <c r="AM200" s="968"/>
      <c r="AN200" s="968"/>
      <c r="AO200" s="968"/>
      <c r="AP200" s="968"/>
      <c r="AQ200" s="968"/>
      <c r="AR200" s="968"/>
      <c r="AS200" s="968"/>
      <c r="AT200" s="968"/>
      <c r="AU200" s="968"/>
      <c r="AV200" s="968"/>
      <c r="AW200" s="968"/>
      <c r="AX200" s="968"/>
      <c r="AY200" s="968"/>
      <c r="AZ200" s="969"/>
      <c r="BA200" s="1021"/>
      <c r="BB200" s="1022"/>
      <c r="BC200" s="1022"/>
      <c r="BD200" s="1022"/>
      <c r="BE200" s="1024"/>
      <c r="BF200" s="731"/>
    </row>
    <row r="201" spans="1:58" ht="21.95" customHeight="1">
      <c r="A201" s="1059"/>
      <c r="B201" s="984"/>
      <c r="C201" s="985"/>
      <c r="D201" s="985"/>
      <c r="E201" s="985"/>
      <c r="F201" s="985"/>
      <c r="G201" s="985"/>
      <c r="H201" s="985"/>
      <c r="I201" s="985"/>
      <c r="J201" s="986"/>
      <c r="K201" s="984"/>
      <c r="L201" s="985"/>
      <c r="M201" s="985"/>
      <c r="N201" s="986"/>
      <c r="O201" s="984"/>
      <c r="P201" s="985"/>
      <c r="Q201" s="985"/>
      <c r="R201" s="985"/>
      <c r="S201" s="985"/>
      <c r="T201" s="986"/>
      <c r="U201" s="1032"/>
      <c r="V201" s="1033"/>
      <c r="W201" s="1033"/>
      <c r="X201" s="1033"/>
      <c r="Y201" s="1033"/>
      <c r="Z201" s="1034"/>
      <c r="AA201" s="1032"/>
      <c r="AB201" s="1033"/>
      <c r="AC201" s="1033"/>
      <c r="AD201" s="1033"/>
      <c r="AE201" s="1034"/>
      <c r="AF201" s="949" t="s">
        <v>139</v>
      </c>
      <c r="AG201" s="949"/>
      <c r="AH201" s="949"/>
      <c r="AI201" s="949"/>
      <c r="AJ201" s="949"/>
      <c r="AK201" s="950"/>
      <c r="AL201" s="951" t="s">
        <v>118</v>
      </c>
      <c r="AM201" s="952"/>
      <c r="AN201" s="952"/>
      <c r="AO201" s="952"/>
      <c r="AP201" s="952"/>
      <c r="AQ201" s="952"/>
      <c r="AR201" s="952"/>
      <c r="AS201" s="952"/>
      <c r="AT201" s="952"/>
      <c r="AU201" s="952"/>
      <c r="AV201" s="952"/>
      <c r="AW201" s="952"/>
      <c r="AX201" s="952"/>
      <c r="AY201" s="952"/>
      <c r="AZ201" s="953"/>
      <c r="BA201" s="954"/>
      <c r="BB201" s="954"/>
      <c r="BC201" s="954"/>
      <c r="BD201" s="954"/>
      <c r="BE201" s="955"/>
      <c r="BF201" s="731"/>
    </row>
    <row r="202" spans="1:58" ht="21.95" customHeight="1">
      <c r="A202" s="1059"/>
      <c r="B202" s="984"/>
      <c r="C202" s="985"/>
      <c r="D202" s="985"/>
      <c r="E202" s="985"/>
      <c r="F202" s="985"/>
      <c r="G202" s="985"/>
      <c r="H202" s="985"/>
      <c r="I202" s="985"/>
      <c r="J202" s="986"/>
      <c r="K202" s="984"/>
      <c r="L202" s="985"/>
      <c r="M202" s="985"/>
      <c r="N202" s="986"/>
      <c r="O202" s="984"/>
      <c r="P202" s="985"/>
      <c r="Q202" s="985"/>
      <c r="R202" s="985"/>
      <c r="S202" s="985"/>
      <c r="T202" s="986"/>
      <c r="U202" s="1032"/>
      <c r="V202" s="1033"/>
      <c r="W202" s="1033"/>
      <c r="X202" s="1033"/>
      <c r="Y202" s="1033"/>
      <c r="Z202" s="1034"/>
      <c r="AA202" s="1032"/>
      <c r="AB202" s="1033"/>
      <c r="AC202" s="1033"/>
      <c r="AD202" s="1033"/>
      <c r="AE202" s="1034"/>
      <c r="AF202" s="949" t="s">
        <v>120</v>
      </c>
      <c r="AG202" s="949"/>
      <c r="AH202" s="949"/>
      <c r="AI202" s="949"/>
      <c r="AJ202" s="949"/>
      <c r="AK202" s="950"/>
      <c r="AL202" s="951" t="s">
        <v>118</v>
      </c>
      <c r="AM202" s="952"/>
      <c r="AN202" s="952"/>
      <c r="AO202" s="952"/>
      <c r="AP202" s="952"/>
      <c r="AQ202" s="952"/>
      <c r="AR202" s="952"/>
      <c r="AS202" s="952"/>
      <c r="AT202" s="952"/>
      <c r="AU202" s="952"/>
      <c r="AV202" s="952"/>
      <c r="AW202" s="952"/>
      <c r="AX202" s="952"/>
      <c r="AY202" s="952"/>
      <c r="AZ202" s="953"/>
      <c r="BA202" s="954"/>
      <c r="BB202" s="954"/>
      <c r="BC202" s="954"/>
      <c r="BD202" s="954"/>
      <c r="BE202" s="955"/>
      <c r="BF202" s="731"/>
    </row>
    <row r="203" spans="1:58" ht="21.95" customHeight="1">
      <c r="A203" s="1059"/>
      <c r="B203" s="984"/>
      <c r="C203" s="985"/>
      <c r="D203" s="985"/>
      <c r="E203" s="985"/>
      <c r="F203" s="985"/>
      <c r="G203" s="985"/>
      <c r="H203" s="985"/>
      <c r="I203" s="985"/>
      <c r="J203" s="986"/>
      <c r="K203" s="984"/>
      <c r="L203" s="985"/>
      <c r="M203" s="985"/>
      <c r="N203" s="986"/>
      <c r="O203" s="984"/>
      <c r="P203" s="985"/>
      <c r="Q203" s="985"/>
      <c r="R203" s="985"/>
      <c r="S203" s="985"/>
      <c r="T203" s="986"/>
      <c r="U203" s="1032"/>
      <c r="V203" s="1033"/>
      <c r="W203" s="1033"/>
      <c r="X203" s="1033"/>
      <c r="Y203" s="1033"/>
      <c r="Z203" s="1034"/>
      <c r="AA203" s="1032"/>
      <c r="AB203" s="1033"/>
      <c r="AC203" s="1033"/>
      <c r="AD203" s="1033"/>
      <c r="AE203" s="1034"/>
      <c r="AF203" s="950" t="s">
        <v>161</v>
      </c>
      <c r="AG203" s="954"/>
      <c r="AH203" s="954"/>
      <c r="AI203" s="954"/>
      <c r="AJ203" s="954"/>
      <c r="AK203" s="954"/>
      <c r="AL203" s="967" t="s">
        <v>144</v>
      </c>
      <c r="AM203" s="968"/>
      <c r="AN203" s="968"/>
      <c r="AO203" s="968"/>
      <c r="AP203" s="968"/>
      <c r="AQ203" s="968"/>
      <c r="AR203" s="968"/>
      <c r="AS203" s="968"/>
      <c r="AT203" s="968"/>
      <c r="AU203" s="968"/>
      <c r="AV203" s="968"/>
      <c r="AW203" s="968"/>
      <c r="AX203" s="968"/>
      <c r="AY203" s="968"/>
      <c r="AZ203" s="969"/>
      <c r="BA203" s="954"/>
      <c r="BB203" s="954"/>
      <c r="BC203" s="954"/>
      <c r="BD203" s="954"/>
      <c r="BE203" s="955"/>
      <c r="BF203" s="731"/>
    </row>
    <row r="204" spans="1:58" ht="21.95" customHeight="1">
      <c r="A204" s="1059"/>
      <c r="B204" s="984"/>
      <c r="C204" s="985"/>
      <c r="D204" s="985"/>
      <c r="E204" s="985"/>
      <c r="F204" s="985"/>
      <c r="G204" s="985"/>
      <c r="H204" s="985"/>
      <c r="I204" s="985"/>
      <c r="J204" s="986"/>
      <c r="K204" s="984"/>
      <c r="L204" s="985"/>
      <c r="M204" s="985"/>
      <c r="N204" s="986"/>
      <c r="O204" s="984"/>
      <c r="P204" s="985"/>
      <c r="Q204" s="985"/>
      <c r="R204" s="985"/>
      <c r="S204" s="985"/>
      <c r="T204" s="986"/>
      <c r="U204" s="1032"/>
      <c r="V204" s="1033"/>
      <c r="W204" s="1033"/>
      <c r="X204" s="1033"/>
      <c r="Y204" s="1033"/>
      <c r="Z204" s="1034"/>
      <c r="AA204" s="1032"/>
      <c r="AB204" s="1033"/>
      <c r="AC204" s="1033"/>
      <c r="AD204" s="1033"/>
      <c r="AE204" s="1034"/>
      <c r="AF204" s="950" t="s">
        <v>247</v>
      </c>
      <c r="AG204" s="954"/>
      <c r="AH204" s="954"/>
      <c r="AI204" s="954"/>
      <c r="AJ204" s="954"/>
      <c r="AK204" s="954"/>
      <c r="AL204" s="951" t="s">
        <v>118</v>
      </c>
      <c r="AM204" s="952"/>
      <c r="AN204" s="952"/>
      <c r="AO204" s="952"/>
      <c r="AP204" s="952"/>
      <c r="AQ204" s="952"/>
      <c r="AR204" s="952"/>
      <c r="AS204" s="952"/>
      <c r="AT204" s="952"/>
      <c r="AU204" s="952"/>
      <c r="AV204" s="952"/>
      <c r="AW204" s="952"/>
      <c r="AX204" s="952"/>
      <c r="AY204" s="952"/>
      <c r="AZ204" s="953"/>
      <c r="BA204" s="954"/>
      <c r="BB204" s="954"/>
      <c r="BC204" s="954"/>
      <c r="BD204" s="954"/>
      <c r="BE204" s="955"/>
      <c r="BF204" s="731"/>
    </row>
    <row r="205" spans="1:58" ht="21.95" customHeight="1">
      <c r="A205" s="1059"/>
      <c r="B205" s="984"/>
      <c r="C205" s="985"/>
      <c r="D205" s="985"/>
      <c r="E205" s="985"/>
      <c r="F205" s="985"/>
      <c r="G205" s="985"/>
      <c r="H205" s="985"/>
      <c r="I205" s="985"/>
      <c r="J205" s="986"/>
      <c r="K205" s="984"/>
      <c r="L205" s="985"/>
      <c r="M205" s="985"/>
      <c r="N205" s="986"/>
      <c r="O205" s="984"/>
      <c r="P205" s="985"/>
      <c r="Q205" s="985"/>
      <c r="R205" s="985"/>
      <c r="S205" s="985"/>
      <c r="T205" s="986"/>
      <c r="U205" s="1032"/>
      <c r="V205" s="1033"/>
      <c r="W205" s="1033"/>
      <c r="X205" s="1033"/>
      <c r="Y205" s="1033"/>
      <c r="Z205" s="1034"/>
      <c r="AA205" s="1032"/>
      <c r="AB205" s="1033"/>
      <c r="AC205" s="1033"/>
      <c r="AD205" s="1033"/>
      <c r="AE205" s="1034"/>
      <c r="AF205" s="950" t="s">
        <v>166</v>
      </c>
      <c r="AG205" s="954"/>
      <c r="AH205" s="954"/>
      <c r="AI205" s="954"/>
      <c r="AJ205" s="954"/>
      <c r="AK205" s="954"/>
      <c r="AL205" s="967" t="s">
        <v>167</v>
      </c>
      <c r="AM205" s="968"/>
      <c r="AN205" s="968"/>
      <c r="AO205" s="968"/>
      <c r="AP205" s="968"/>
      <c r="AQ205" s="968"/>
      <c r="AR205" s="968"/>
      <c r="AS205" s="968"/>
      <c r="AT205" s="968"/>
      <c r="AU205" s="968"/>
      <c r="AV205" s="968"/>
      <c r="AW205" s="968"/>
      <c r="AX205" s="968"/>
      <c r="AY205" s="968"/>
      <c r="AZ205" s="969"/>
      <c r="BA205" s="954"/>
      <c r="BB205" s="954"/>
      <c r="BC205" s="954"/>
      <c r="BD205" s="954"/>
      <c r="BE205" s="955"/>
      <c r="BF205" s="731"/>
    </row>
    <row r="206" spans="1:58" ht="21.95" customHeight="1">
      <c r="A206" s="1059"/>
      <c r="B206" s="984"/>
      <c r="C206" s="985"/>
      <c r="D206" s="985"/>
      <c r="E206" s="985"/>
      <c r="F206" s="985"/>
      <c r="G206" s="985"/>
      <c r="H206" s="985"/>
      <c r="I206" s="985"/>
      <c r="J206" s="986"/>
      <c r="K206" s="984"/>
      <c r="L206" s="985"/>
      <c r="M206" s="985"/>
      <c r="N206" s="986"/>
      <c r="O206" s="984"/>
      <c r="P206" s="985"/>
      <c r="Q206" s="985"/>
      <c r="R206" s="985"/>
      <c r="S206" s="985"/>
      <c r="T206" s="986"/>
      <c r="U206" s="1032"/>
      <c r="V206" s="1033"/>
      <c r="W206" s="1033"/>
      <c r="X206" s="1033"/>
      <c r="Y206" s="1033"/>
      <c r="Z206" s="1034"/>
      <c r="AA206" s="1032"/>
      <c r="AB206" s="1033"/>
      <c r="AC206" s="1033"/>
      <c r="AD206" s="1033"/>
      <c r="AE206" s="1034"/>
      <c r="AF206" s="950" t="s">
        <v>234</v>
      </c>
      <c r="AG206" s="954"/>
      <c r="AH206" s="954"/>
      <c r="AI206" s="954"/>
      <c r="AJ206" s="954"/>
      <c r="AK206" s="954"/>
      <c r="AL206" s="967" t="s">
        <v>235</v>
      </c>
      <c r="AM206" s="968"/>
      <c r="AN206" s="968"/>
      <c r="AO206" s="968"/>
      <c r="AP206" s="968"/>
      <c r="AQ206" s="968"/>
      <c r="AR206" s="968"/>
      <c r="AS206" s="968"/>
      <c r="AT206" s="968"/>
      <c r="AU206" s="968"/>
      <c r="AV206" s="968"/>
      <c r="AW206" s="968"/>
      <c r="AX206" s="968"/>
      <c r="AY206" s="968"/>
      <c r="AZ206" s="969"/>
      <c r="BA206" s="954"/>
      <c r="BB206" s="954"/>
      <c r="BC206" s="954"/>
      <c r="BD206" s="954"/>
      <c r="BE206" s="955"/>
      <c r="BF206" s="731"/>
    </row>
    <row r="207" spans="1:58" ht="21.95" customHeight="1">
      <c r="A207" s="1059"/>
      <c r="B207" s="984"/>
      <c r="C207" s="985"/>
      <c r="D207" s="985"/>
      <c r="E207" s="985"/>
      <c r="F207" s="985"/>
      <c r="G207" s="985"/>
      <c r="H207" s="985"/>
      <c r="I207" s="985"/>
      <c r="J207" s="986"/>
      <c r="K207" s="984"/>
      <c r="L207" s="985"/>
      <c r="M207" s="985"/>
      <c r="N207" s="986"/>
      <c r="O207" s="984"/>
      <c r="P207" s="985"/>
      <c r="Q207" s="985"/>
      <c r="R207" s="985"/>
      <c r="S207" s="985"/>
      <c r="T207" s="986"/>
      <c r="U207" s="1032"/>
      <c r="V207" s="1033"/>
      <c r="W207" s="1033"/>
      <c r="X207" s="1033"/>
      <c r="Y207" s="1033"/>
      <c r="Z207" s="1034"/>
      <c r="AA207" s="1032"/>
      <c r="AB207" s="1033"/>
      <c r="AC207" s="1033"/>
      <c r="AD207" s="1033"/>
      <c r="AE207" s="1034"/>
      <c r="AF207" s="950" t="s">
        <v>171</v>
      </c>
      <c r="AG207" s="954"/>
      <c r="AH207" s="954"/>
      <c r="AI207" s="954"/>
      <c r="AJ207" s="954"/>
      <c r="AK207" s="954"/>
      <c r="AL207" s="951" t="s">
        <v>118</v>
      </c>
      <c r="AM207" s="952"/>
      <c r="AN207" s="952"/>
      <c r="AO207" s="952"/>
      <c r="AP207" s="952"/>
      <c r="AQ207" s="952"/>
      <c r="AR207" s="952"/>
      <c r="AS207" s="952"/>
      <c r="AT207" s="952"/>
      <c r="AU207" s="952"/>
      <c r="AV207" s="952"/>
      <c r="AW207" s="952"/>
      <c r="AX207" s="952"/>
      <c r="AY207" s="952"/>
      <c r="AZ207" s="953"/>
      <c r="BA207" s="954"/>
      <c r="BB207" s="954"/>
      <c r="BC207" s="954"/>
      <c r="BD207" s="954"/>
      <c r="BE207" s="955"/>
      <c r="BF207" s="731"/>
    </row>
    <row r="208" spans="1:58" ht="21.95" customHeight="1">
      <c r="A208" s="1059"/>
      <c r="B208" s="984"/>
      <c r="C208" s="985"/>
      <c r="D208" s="985"/>
      <c r="E208" s="985"/>
      <c r="F208" s="985"/>
      <c r="G208" s="985"/>
      <c r="H208" s="985"/>
      <c r="I208" s="985"/>
      <c r="J208" s="986"/>
      <c r="K208" s="984"/>
      <c r="L208" s="985"/>
      <c r="M208" s="985"/>
      <c r="N208" s="986"/>
      <c r="O208" s="984"/>
      <c r="P208" s="985"/>
      <c r="Q208" s="985"/>
      <c r="R208" s="985"/>
      <c r="S208" s="985"/>
      <c r="T208" s="986"/>
      <c r="U208" s="1032"/>
      <c r="V208" s="1033"/>
      <c r="W208" s="1033"/>
      <c r="X208" s="1033"/>
      <c r="Y208" s="1033"/>
      <c r="Z208" s="1034"/>
      <c r="AA208" s="1032"/>
      <c r="AB208" s="1033"/>
      <c r="AC208" s="1033"/>
      <c r="AD208" s="1033"/>
      <c r="AE208" s="1034"/>
      <c r="AF208" s="950" t="s">
        <v>248</v>
      </c>
      <c r="AG208" s="954"/>
      <c r="AH208" s="954"/>
      <c r="AI208" s="954"/>
      <c r="AJ208" s="954"/>
      <c r="AK208" s="954"/>
      <c r="AL208" s="951" t="s">
        <v>118</v>
      </c>
      <c r="AM208" s="952"/>
      <c r="AN208" s="952"/>
      <c r="AO208" s="952"/>
      <c r="AP208" s="952"/>
      <c r="AQ208" s="952"/>
      <c r="AR208" s="952"/>
      <c r="AS208" s="952"/>
      <c r="AT208" s="952"/>
      <c r="AU208" s="952"/>
      <c r="AV208" s="952"/>
      <c r="AW208" s="952"/>
      <c r="AX208" s="952"/>
      <c r="AY208" s="952"/>
      <c r="AZ208" s="953"/>
      <c r="BA208" s="954"/>
      <c r="BB208" s="954"/>
      <c r="BC208" s="954"/>
      <c r="BD208" s="954"/>
      <c r="BE208" s="955"/>
      <c r="BF208" s="731"/>
    </row>
    <row r="209" spans="1:58" ht="21.95" customHeight="1">
      <c r="A209" s="1059"/>
      <c r="B209" s="984"/>
      <c r="C209" s="985"/>
      <c r="D209" s="985"/>
      <c r="E209" s="985"/>
      <c r="F209" s="985"/>
      <c r="G209" s="985"/>
      <c r="H209" s="985"/>
      <c r="I209" s="985"/>
      <c r="J209" s="986"/>
      <c r="K209" s="984"/>
      <c r="L209" s="985"/>
      <c r="M209" s="985"/>
      <c r="N209" s="986"/>
      <c r="O209" s="984"/>
      <c r="P209" s="985"/>
      <c r="Q209" s="985"/>
      <c r="R209" s="985"/>
      <c r="S209" s="985"/>
      <c r="T209" s="986"/>
      <c r="U209" s="1032"/>
      <c r="V209" s="1033"/>
      <c r="W209" s="1033"/>
      <c r="X209" s="1033"/>
      <c r="Y209" s="1033"/>
      <c r="Z209" s="1034"/>
      <c r="AA209" s="1032"/>
      <c r="AB209" s="1033"/>
      <c r="AC209" s="1033"/>
      <c r="AD209" s="1033"/>
      <c r="AE209" s="1034"/>
      <c r="AF209" s="950" t="s">
        <v>173</v>
      </c>
      <c r="AG209" s="954"/>
      <c r="AH209" s="954"/>
      <c r="AI209" s="954"/>
      <c r="AJ209" s="954"/>
      <c r="AK209" s="954"/>
      <c r="AL209" s="967" t="s">
        <v>174</v>
      </c>
      <c r="AM209" s="968"/>
      <c r="AN209" s="968"/>
      <c r="AO209" s="968"/>
      <c r="AP209" s="968"/>
      <c r="AQ209" s="968"/>
      <c r="AR209" s="968"/>
      <c r="AS209" s="968"/>
      <c r="AT209" s="968"/>
      <c r="AU209" s="968"/>
      <c r="AV209" s="968"/>
      <c r="AW209" s="968"/>
      <c r="AX209" s="968"/>
      <c r="AY209" s="968"/>
      <c r="AZ209" s="969"/>
      <c r="BA209" s="954"/>
      <c r="BB209" s="954"/>
      <c r="BC209" s="954"/>
      <c r="BD209" s="954"/>
      <c r="BE209" s="955"/>
      <c r="BF209" s="731"/>
    </row>
    <row r="210" spans="1:58" ht="21.95" customHeight="1">
      <c r="A210" s="1059"/>
      <c r="B210" s="984"/>
      <c r="C210" s="985"/>
      <c r="D210" s="985"/>
      <c r="E210" s="985"/>
      <c r="F210" s="985"/>
      <c r="G210" s="985"/>
      <c r="H210" s="985"/>
      <c r="I210" s="985"/>
      <c r="J210" s="986"/>
      <c r="K210" s="984"/>
      <c r="L210" s="985"/>
      <c r="M210" s="985"/>
      <c r="N210" s="986"/>
      <c r="O210" s="984"/>
      <c r="P210" s="985"/>
      <c r="Q210" s="985"/>
      <c r="R210" s="985"/>
      <c r="S210" s="985"/>
      <c r="T210" s="986"/>
      <c r="U210" s="1032"/>
      <c r="V210" s="1033"/>
      <c r="W210" s="1033"/>
      <c r="X210" s="1033"/>
      <c r="Y210" s="1033"/>
      <c r="Z210" s="1034"/>
      <c r="AA210" s="1032"/>
      <c r="AB210" s="1033"/>
      <c r="AC210" s="1033"/>
      <c r="AD210" s="1033"/>
      <c r="AE210" s="1034"/>
      <c r="AF210" s="1075" t="s">
        <v>242</v>
      </c>
      <c r="AG210" s="949"/>
      <c r="AH210" s="949"/>
      <c r="AI210" s="949"/>
      <c r="AJ210" s="949"/>
      <c r="AK210" s="950"/>
      <c r="AL210" s="951" t="s">
        <v>118</v>
      </c>
      <c r="AM210" s="952"/>
      <c r="AN210" s="952"/>
      <c r="AO210" s="952"/>
      <c r="AP210" s="952"/>
      <c r="AQ210" s="952"/>
      <c r="AR210" s="952"/>
      <c r="AS210" s="952"/>
      <c r="AT210" s="952"/>
      <c r="AU210" s="952"/>
      <c r="AV210" s="952"/>
      <c r="AW210" s="952"/>
      <c r="AX210" s="952"/>
      <c r="AY210" s="952"/>
      <c r="AZ210" s="953"/>
      <c r="BA210" s="954"/>
      <c r="BB210" s="954"/>
      <c r="BC210" s="954"/>
      <c r="BD210" s="954"/>
      <c r="BE210" s="955"/>
      <c r="BF210" s="732"/>
    </row>
    <row r="211" spans="1:58" ht="21.95" customHeight="1">
      <c r="A211" s="1059"/>
      <c r="B211" s="984"/>
      <c r="C211" s="985"/>
      <c r="D211" s="985"/>
      <c r="E211" s="985"/>
      <c r="F211" s="985"/>
      <c r="G211" s="985"/>
      <c r="H211" s="985"/>
      <c r="I211" s="985"/>
      <c r="J211" s="986"/>
      <c r="K211" s="984"/>
      <c r="L211" s="985"/>
      <c r="M211" s="985"/>
      <c r="N211" s="986"/>
      <c r="O211" s="984"/>
      <c r="P211" s="985"/>
      <c r="Q211" s="985"/>
      <c r="R211" s="985"/>
      <c r="S211" s="985"/>
      <c r="T211" s="986"/>
      <c r="U211" s="1032"/>
      <c r="V211" s="1033"/>
      <c r="W211" s="1033"/>
      <c r="X211" s="1033"/>
      <c r="Y211" s="1033"/>
      <c r="Z211" s="1034"/>
      <c r="AA211" s="1032"/>
      <c r="AB211" s="1033"/>
      <c r="AC211" s="1033"/>
      <c r="AD211" s="1033"/>
      <c r="AE211" s="1034"/>
      <c r="AF211" s="949" t="s">
        <v>181</v>
      </c>
      <c r="AG211" s="949"/>
      <c r="AH211" s="949"/>
      <c r="AI211" s="949"/>
      <c r="AJ211" s="949"/>
      <c r="AK211" s="950"/>
      <c r="AL211" s="951" t="s">
        <v>126</v>
      </c>
      <c r="AM211" s="952"/>
      <c r="AN211" s="952"/>
      <c r="AO211" s="952"/>
      <c r="AP211" s="952"/>
      <c r="AQ211" s="952"/>
      <c r="AR211" s="952"/>
      <c r="AS211" s="952"/>
      <c r="AT211" s="952"/>
      <c r="AU211" s="952"/>
      <c r="AV211" s="952"/>
      <c r="AW211" s="952"/>
      <c r="AX211" s="952"/>
      <c r="AY211" s="952"/>
      <c r="AZ211" s="953"/>
      <c r="BA211" s="954"/>
      <c r="BB211" s="954"/>
      <c r="BC211" s="954"/>
      <c r="BD211" s="954"/>
      <c r="BE211" s="955"/>
      <c r="BF211" s="731"/>
    </row>
    <row r="212" spans="1:58" ht="44.1" customHeight="1">
      <c r="A212" s="1059"/>
      <c r="B212" s="984"/>
      <c r="C212" s="985"/>
      <c r="D212" s="985"/>
      <c r="E212" s="985"/>
      <c r="F212" s="985"/>
      <c r="G212" s="985"/>
      <c r="H212" s="985"/>
      <c r="I212" s="985"/>
      <c r="J212" s="986"/>
      <c r="K212" s="984"/>
      <c r="L212" s="985"/>
      <c r="M212" s="985"/>
      <c r="N212" s="986"/>
      <c r="O212" s="984"/>
      <c r="P212" s="985"/>
      <c r="Q212" s="985"/>
      <c r="R212" s="985"/>
      <c r="S212" s="985"/>
      <c r="T212" s="986"/>
      <c r="U212" s="1032"/>
      <c r="V212" s="1033"/>
      <c r="W212" s="1033"/>
      <c r="X212" s="1033"/>
      <c r="Y212" s="1033"/>
      <c r="Z212" s="1034"/>
      <c r="AA212" s="1032"/>
      <c r="AB212" s="1033"/>
      <c r="AC212" s="1033"/>
      <c r="AD212" s="1033"/>
      <c r="AE212" s="1034"/>
      <c r="AF212" s="966" t="s">
        <v>182</v>
      </c>
      <c r="AG212" s="949"/>
      <c r="AH212" s="949"/>
      <c r="AI212" s="949"/>
      <c r="AJ212" s="949"/>
      <c r="AK212" s="950"/>
      <c r="AL212" s="972" t="s">
        <v>128</v>
      </c>
      <c r="AM212" s="952"/>
      <c r="AN212" s="952"/>
      <c r="AO212" s="952"/>
      <c r="AP212" s="952"/>
      <c r="AQ212" s="952"/>
      <c r="AR212" s="952"/>
      <c r="AS212" s="952"/>
      <c r="AT212" s="952"/>
      <c r="AU212" s="952"/>
      <c r="AV212" s="952"/>
      <c r="AW212" s="952"/>
      <c r="AX212" s="952"/>
      <c r="AY212" s="952"/>
      <c r="AZ212" s="953"/>
      <c r="BA212" s="966"/>
      <c r="BB212" s="949"/>
      <c r="BC212" s="949"/>
      <c r="BD212" s="949"/>
      <c r="BE212" s="973"/>
      <c r="BF212" s="731"/>
    </row>
    <row r="213" spans="1:58" ht="21.95" customHeight="1">
      <c r="A213" s="1059"/>
      <c r="B213" s="984"/>
      <c r="C213" s="985"/>
      <c r="D213" s="985"/>
      <c r="E213" s="985"/>
      <c r="F213" s="985"/>
      <c r="G213" s="985"/>
      <c r="H213" s="985"/>
      <c r="I213" s="985"/>
      <c r="J213" s="986"/>
      <c r="K213" s="984"/>
      <c r="L213" s="985"/>
      <c r="M213" s="985"/>
      <c r="N213" s="986"/>
      <c r="O213" s="984"/>
      <c r="P213" s="985"/>
      <c r="Q213" s="985"/>
      <c r="R213" s="985"/>
      <c r="S213" s="985"/>
      <c r="T213" s="986"/>
      <c r="U213" s="1032"/>
      <c r="V213" s="1033"/>
      <c r="W213" s="1033"/>
      <c r="X213" s="1033"/>
      <c r="Y213" s="1033"/>
      <c r="Z213" s="1034"/>
      <c r="AA213" s="1032"/>
      <c r="AB213" s="1033"/>
      <c r="AC213" s="1033"/>
      <c r="AD213" s="1033"/>
      <c r="AE213" s="1034"/>
      <c r="AF213" s="949" t="s">
        <v>146</v>
      </c>
      <c r="AG213" s="949"/>
      <c r="AH213" s="949"/>
      <c r="AI213" s="949"/>
      <c r="AJ213" s="949"/>
      <c r="AK213" s="950"/>
      <c r="AL213" s="951" t="s">
        <v>130</v>
      </c>
      <c r="AM213" s="952"/>
      <c r="AN213" s="952"/>
      <c r="AO213" s="952"/>
      <c r="AP213" s="952"/>
      <c r="AQ213" s="952"/>
      <c r="AR213" s="952"/>
      <c r="AS213" s="952"/>
      <c r="AT213" s="952"/>
      <c r="AU213" s="952"/>
      <c r="AV213" s="952"/>
      <c r="AW213" s="952"/>
      <c r="AX213" s="952"/>
      <c r="AY213" s="952"/>
      <c r="AZ213" s="953"/>
      <c r="BA213" s="954"/>
      <c r="BB213" s="954"/>
      <c r="BC213" s="954"/>
      <c r="BD213" s="954"/>
      <c r="BE213" s="955"/>
      <c r="BF213" s="731"/>
    </row>
    <row r="214" spans="1:58" ht="21.95" customHeight="1">
      <c r="A214" s="1059"/>
      <c r="B214" s="984"/>
      <c r="C214" s="985"/>
      <c r="D214" s="985"/>
      <c r="E214" s="985"/>
      <c r="F214" s="985"/>
      <c r="G214" s="985"/>
      <c r="H214" s="985"/>
      <c r="I214" s="985"/>
      <c r="J214" s="986"/>
      <c r="K214" s="984"/>
      <c r="L214" s="985"/>
      <c r="M214" s="985"/>
      <c r="N214" s="986"/>
      <c r="O214" s="984"/>
      <c r="P214" s="985"/>
      <c r="Q214" s="985"/>
      <c r="R214" s="985"/>
      <c r="S214" s="985"/>
      <c r="T214" s="986"/>
      <c r="U214" s="1032"/>
      <c r="V214" s="1033"/>
      <c r="W214" s="1033"/>
      <c r="X214" s="1033"/>
      <c r="Y214" s="1033"/>
      <c r="Z214" s="1034"/>
      <c r="AA214" s="1032"/>
      <c r="AB214" s="1033"/>
      <c r="AC214" s="1033"/>
      <c r="AD214" s="1033"/>
      <c r="AE214" s="1034"/>
      <c r="AF214" s="966" t="s">
        <v>131</v>
      </c>
      <c r="AG214" s="949"/>
      <c r="AH214" s="949"/>
      <c r="AI214" s="949"/>
      <c r="AJ214" s="949"/>
      <c r="AK214" s="950"/>
      <c r="AL214" s="967" t="s">
        <v>130</v>
      </c>
      <c r="AM214" s="968"/>
      <c r="AN214" s="968"/>
      <c r="AO214" s="968"/>
      <c r="AP214" s="968"/>
      <c r="AQ214" s="968"/>
      <c r="AR214" s="968"/>
      <c r="AS214" s="968"/>
      <c r="AT214" s="968"/>
      <c r="AU214" s="968"/>
      <c r="AV214" s="968"/>
      <c r="AW214" s="968"/>
      <c r="AX214" s="968"/>
      <c r="AY214" s="968"/>
      <c r="AZ214" s="969"/>
      <c r="BA214" s="954"/>
      <c r="BB214" s="954"/>
      <c r="BC214" s="954"/>
      <c r="BD214" s="954"/>
      <c r="BE214" s="955"/>
      <c r="BF214" s="731"/>
    </row>
    <row r="215" spans="1:58" ht="21.95" customHeight="1">
      <c r="A215" s="1059"/>
      <c r="B215" s="978"/>
      <c r="C215" s="979"/>
      <c r="D215" s="979"/>
      <c r="E215" s="979"/>
      <c r="F215" s="979"/>
      <c r="G215" s="979"/>
      <c r="H215" s="979"/>
      <c r="I215" s="979"/>
      <c r="J215" s="980"/>
      <c r="K215" s="978"/>
      <c r="L215" s="979"/>
      <c r="M215" s="979"/>
      <c r="N215" s="980"/>
      <c r="O215" s="978"/>
      <c r="P215" s="979"/>
      <c r="Q215" s="979"/>
      <c r="R215" s="979"/>
      <c r="S215" s="979"/>
      <c r="T215" s="980"/>
      <c r="U215" s="1053"/>
      <c r="V215" s="1054"/>
      <c r="W215" s="1054"/>
      <c r="X215" s="1054"/>
      <c r="Y215" s="1054"/>
      <c r="Z215" s="1055"/>
      <c r="AA215" s="1053"/>
      <c r="AB215" s="1054"/>
      <c r="AC215" s="1054"/>
      <c r="AD215" s="1054"/>
      <c r="AE215" s="1055"/>
      <c r="AF215" s="966" t="s">
        <v>185</v>
      </c>
      <c r="AG215" s="949"/>
      <c r="AH215" s="949"/>
      <c r="AI215" s="949"/>
      <c r="AJ215" s="949"/>
      <c r="AK215" s="950"/>
      <c r="AL215" s="967" t="s">
        <v>116</v>
      </c>
      <c r="AM215" s="968"/>
      <c r="AN215" s="968"/>
      <c r="AO215" s="968"/>
      <c r="AP215" s="968"/>
      <c r="AQ215" s="968"/>
      <c r="AR215" s="968"/>
      <c r="AS215" s="968"/>
      <c r="AT215" s="968"/>
      <c r="AU215" s="968"/>
      <c r="AV215" s="968"/>
      <c r="AW215" s="968"/>
      <c r="AX215" s="968"/>
      <c r="AY215" s="968"/>
      <c r="AZ215" s="969"/>
      <c r="BA215" s="954"/>
      <c r="BB215" s="970"/>
      <c r="BC215" s="970"/>
      <c r="BD215" s="970"/>
      <c r="BE215" s="971"/>
      <c r="BF215" s="731"/>
    </row>
    <row r="216" spans="1:58" ht="120" customHeight="1">
      <c r="A216" s="1059"/>
      <c r="B216" s="996" t="s">
        <v>249</v>
      </c>
      <c r="C216" s="982"/>
      <c r="D216" s="982"/>
      <c r="E216" s="982"/>
      <c r="F216" s="982"/>
      <c r="G216" s="982"/>
      <c r="H216" s="982"/>
      <c r="I216" s="982"/>
      <c r="J216" s="983"/>
      <c r="K216" s="981"/>
      <c r="L216" s="982"/>
      <c r="M216" s="982"/>
      <c r="N216" s="983"/>
      <c r="O216" s="996" t="s">
        <v>222</v>
      </c>
      <c r="P216" s="982"/>
      <c r="Q216" s="982"/>
      <c r="R216" s="982"/>
      <c r="S216" s="982"/>
      <c r="T216" s="983"/>
      <c r="U216" s="996" t="s">
        <v>222</v>
      </c>
      <c r="V216" s="982"/>
      <c r="W216" s="982"/>
      <c r="X216" s="982"/>
      <c r="Y216" s="982"/>
      <c r="Z216" s="983"/>
      <c r="AA216" s="996" t="s">
        <v>250</v>
      </c>
      <c r="AB216" s="982"/>
      <c r="AC216" s="982"/>
      <c r="AD216" s="982"/>
      <c r="AE216" s="983"/>
      <c r="AF216" s="1075" t="s">
        <v>251</v>
      </c>
      <c r="AG216" s="949"/>
      <c r="AH216" s="949"/>
      <c r="AI216" s="949"/>
      <c r="AJ216" s="949"/>
      <c r="AK216" s="950"/>
      <c r="AL216" s="1073" t="s">
        <v>252</v>
      </c>
      <c r="AM216" s="949"/>
      <c r="AN216" s="949"/>
      <c r="AO216" s="949"/>
      <c r="AP216" s="949"/>
      <c r="AQ216" s="949"/>
      <c r="AR216" s="949"/>
      <c r="AS216" s="949"/>
      <c r="AT216" s="949"/>
      <c r="AU216" s="949"/>
      <c r="AV216" s="949"/>
      <c r="AW216" s="949"/>
      <c r="AX216" s="949"/>
      <c r="AY216" s="949"/>
      <c r="AZ216" s="950"/>
      <c r="BA216" s="954"/>
      <c r="BB216" s="954"/>
      <c r="BC216" s="954"/>
      <c r="BD216" s="954"/>
      <c r="BE216" s="955"/>
      <c r="BF216" s="732"/>
    </row>
    <row r="217" spans="1:58" ht="21.95" customHeight="1">
      <c r="A217" s="1059"/>
      <c r="B217" s="984"/>
      <c r="C217" s="985"/>
      <c r="D217" s="985"/>
      <c r="E217" s="985"/>
      <c r="F217" s="985"/>
      <c r="G217" s="985"/>
      <c r="H217" s="985"/>
      <c r="I217" s="985"/>
      <c r="J217" s="986"/>
      <c r="K217" s="984"/>
      <c r="L217" s="985"/>
      <c r="M217" s="985"/>
      <c r="N217" s="986"/>
      <c r="O217" s="984"/>
      <c r="P217" s="985"/>
      <c r="Q217" s="985"/>
      <c r="R217" s="985"/>
      <c r="S217" s="985"/>
      <c r="T217" s="986"/>
      <c r="U217" s="984"/>
      <c r="V217" s="985"/>
      <c r="W217" s="985"/>
      <c r="X217" s="985"/>
      <c r="Y217" s="985"/>
      <c r="Z217" s="986"/>
      <c r="AA217" s="984"/>
      <c r="AB217" s="985"/>
      <c r="AC217" s="985"/>
      <c r="AD217" s="985"/>
      <c r="AE217" s="986"/>
      <c r="AF217" s="949" t="s">
        <v>140</v>
      </c>
      <c r="AG217" s="949"/>
      <c r="AH217" s="949"/>
      <c r="AI217" s="949"/>
      <c r="AJ217" s="949"/>
      <c r="AK217" s="950"/>
      <c r="AL217" s="951" t="s">
        <v>118</v>
      </c>
      <c r="AM217" s="952"/>
      <c r="AN217" s="952"/>
      <c r="AO217" s="952"/>
      <c r="AP217" s="952"/>
      <c r="AQ217" s="952"/>
      <c r="AR217" s="952"/>
      <c r="AS217" s="952"/>
      <c r="AT217" s="952"/>
      <c r="AU217" s="952"/>
      <c r="AV217" s="952"/>
      <c r="AW217" s="952"/>
      <c r="AX217" s="952"/>
      <c r="AY217" s="952"/>
      <c r="AZ217" s="953"/>
      <c r="BA217" s="954"/>
      <c r="BB217" s="954"/>
      <c r="BC217" s="954"/>
      <c r="BD217" s="954"/>
      <c r="BE217" s="955"/>
      <c r="BF217" s="731"/>
    </row>
    <row r="218" spans="1:58" ht="21.95" customHeight="1">
      <c r="A218" s="1059"/>
      <c r="B218" s="984"/>
      <c r="C218" s="985"/>
      <c r="D218" s="985"/>
      <c r="E218" s="985"/>
      <c r="F218" s="985"/>
      <c r="G218" s="985"/>
      <c r="H218" s="985"/>
      <c r="I218" s="985"/>
      <c r="J218" s="986"/>
      <c r="K218" s="984"/>
      <c r="L218" s="985"/>
      <c r="M218" s="985"/>
      <c r="N218" s="986"/>
      <c r="O218" s="984"/>
      <c r="P218" s="985"/>
      <c r="Q218" s="985"/>
      <c r="R218" s="985"/>
      <c r="S218" s="985"/>
      <c r="T218" s="986"/>
      <c r="U218" s="984"/>
      <c r="V218" s="985"/>
      <c r="W218" s="985"/>
      <c r="X218" s="985"/>
      <c r="Y218" s="985"/>
      <c r="Z218" s="986"/>
      <c r="AA218" s="984"/>
      <c r="AB218" s="985"/>
      <c r="AC218" s="985"/>
      <c r="AD218" s="985"/>
      <c r="AE218" s="986"/>
      <c r="AF218" s="950" t="s">
        <v>141</v>
      </c>
      <c r="AG218" s="954"/>
      <c r="AH218" s="954"/>
      <c r="AI218" s="954"/>
      <c r="AJ218" s="954"/>
      <c r="AK218" s="954"/>
      <c r="AL218" s="951" t="s">
        <v>118</v>
      </c>
      <c r="AM218" s="952"/>
      <c r="AN218" s="952"/>
      <c r="AO218" s="952"/>
      <c r="AP218" s="952"/>
      <c r="AQ218" s="952"/>
      <c r="AR218" s="952"/>
      <c r="AS218" s="952"/>
      <c r="AT218" s="952"/>
      <c r="AU218" s="952"/>
      <c r="AV218" s="952"/>
      <c r="AW218" s="952"/>
      <c r="AX218" s="952"/>
      <c r="AY218" s="952"/>
      <c r="AZ218" s="953"/>
      <c r="BA218" s="954"/>
      <c r="BB218" s="954"/>
      <c r="BC218" s="954"/>
      <c r="BD218" s="954"/>
      <c r="BE218" s="955"/>
      <c r="BF218" s="731"/>
    </row>
    <row r="219" spans="1:58" ht="21.95" customHeight="1">
      <c r="A219" s="1059"/>
      <c r="B219" s="984"/>
      <c r="C219" s="985"/>
      <c r="D219" s="985"/>
      <c r="E219" s="985"/>
      <c r="F219" s="985"/>
      <c r="G219" s="985"/>
      <c r="H219" s="985"/>
      <c r="I219" s="985"/>
      <c r="J219" s="986"/>
      <c r="K219" s="984"/>
      <c r="L219" s="985"/>
      <c r="M219" s="985"/>
      <c r="N219" s="986"/>
      <c r="O219" s="984"/>
      <c r="P219" s="985"/>
      <c r="Q219" s="985"/>
      <c r="R219" s="985"/>
      <c r="S219" s="985"/>
      <c r="T219" s="986"/>
      <c r="U219" s="984"/>
      <c r="V219" s="985"/>
      <c r="W219" s="985"/>
      <c r="X219" s="985"/>
      <c r="Y219" s="985"/>
      <c r="Z219" s="986"/>
      <c r="AA219" s="984"/>
      <c r="AB219" s="985"/>
      <c r="AC219" s="985"/>
      <c r="AD219" s="985"/>
      <c r="AE219" s="986"/>
      <c r="AF219" s="950" t="s">
        <v>142</v>
      </c>
      <c r="AG219" s="954"/>
      <c r="AH219" s="954"/>
      <c r="AI219" s="954"/>
      <c r="AJ219" s="954"/>
      <c r="AK219" s="954"/>
      <c r="AL219" s="967" t="s">
        <v>118</v>
      </c>
      <c r="AM219" s="968"/>
      <c r="AN219" s="968"/>
      <c r="AO219" s="968"/>
      <c r="AP219" s="968"/>
      <c r="AQ219" s="968"/>
      <c r="AR219" s="968"/>
      <c r="AS219" s="968"/>
      <c r="AT219" s="968"/>
      <c r="AU219" s="968"/>
      <c r="AV219" s="968"/>
      <c r="AW219" s="968"/>
      <c r="AX219" s="968"/>
      <c r="AY219" s="968"/>
      <c r="AZ219" s="969"/>
      <c r="BA219" s="954"/>
      <c r="BB219" s="954"/>
      <c r="BC219" s="954"/>
      <c r="BD219" s="954"/>
      <c r="BE219" s="955"/>
      <c r="BF219" s="733"/>
    </row>
    <row r="220" spans="1:58" ht="21.95" customHeight="1">
      <c r="A220" s="1059"/>
      <c r="B220" s="984"/>
      <c r="C220" s="985"/>
      <c r="D220" s="985"/>
      <c r="E220" s="985"/>
      <c r="F220" s="985"/>
      <c r="G220" s="985"/>
      <c r="H220" s="985"/>
      <c r="I220" s="985"/>
      <c r="J220" s="986"/>
      <c r="K220" s="984"/>
      <c r="L220" s="985"/>
      <c r="M220" s="985"/>
      <c r="N220" s="986"/>
      <c r="O220" s="984"/>
      <c r="P220" s="985"/>
      <c r="Q220" s="985"/>
      <c r="R220" s="985"/>
      <c r="S220" s="985"/>
      <c r="T220" s="986"/>
      <c r="U220" s="984"/>
      <c r="V220" s="985"/>
      <c r="W220" s="985"/>
      <c r="X220" s="985"/>
      <c r="Y220" s="985"/>
      <c r="Z220" s="986"/>
      <c r="AA220" s="984"/>
      <c r="AB220" s="985"/>
      <c r="AC220" s="985"/>
      <c r="AD220" s="985"/>
      <c r="AE220" s="986"/>
      <c r="AF220" s="966" t="s">
        <v>253</v>
      </c>
      <c r="AG220" s="949"/>
      <c r="AH220" s="949"/>
      <c r="AI220" s="949"/>
      <c r="AJ220" s="949"/>
      <c r="AK220" s="950"/>
      <c r="AL220" s="951" t="s">
        <v>118</v>
      </c>
      <c r="AM220" s="952"/>
      <c r="AN220" s="952"/>
      <c r="AO220" s="952"/>
      <c r="AP220" s="952"/>
      <c r="AQ220" s="952"/>
      <c r="AR220" s="952"/>
      <c r="AS220" s="952"/>
      <c r="AT220" s="952"/>
      <c r="AU220" s="952"/>
      <c r="AV220" s="952"/>
      <c r="AW220" s="952"/>
      <c r="AX220" s="952"/>
      <c r="AY220" s="952"/>
      <c r="AZ220" s="953"/>
      <c r="BA220" s="966"/>
      <c r="BB220" s="949"/>
      <c r="BC220" s="949"/>
      <c r="BD220" s="949"/>
      <c r="BE220" s="973"/>
      <c r="BF220" s="733"/>
    </row>
    <row r="221" spans="1:58" ht="21.95" customHeight="1">
      <c r="A221" s="1059"/>
      <c r="B221" s="984"/>
      <c r="C221" s="985"/>
      <c r="D221" s="985"/>
      <c r="E221" s="985"/>
      <c r="F221" s="985"/>
      <c r="G221" s="985"/>
      <c r="H221" s="985"/>
      <c r="I221" s="985"/>
      <c r="J221" s="986"/>
      <c r="K221" s="984"/>
      <c r="L221" s="985"/>
      <c r="M221" s="985"/>
      <c r="N221" s="986"/>
      <c r="O221" s="984"/>
      <c r="P221" s="985"/>
      <c r="Q221" s="985"/>
      <c r="R221" s="985"/>
      <c r="S221" s="985"/>
      <c r="T221" s="986"/>
      <c r="U221" s="984"/>
      <c r="V221" s="985"/>
      <c r="W221" s="985"/>
      <c r="X221" s="985"/>
      <c r="Y221" s="985"/>
      <c r="Z221" s="986"/>
      <c r="AA221" s="984"/>
      <c r="AB221" s="985"/>
      <c r="AC221" s="985"/>
      <c r="AD221" s="985"/>
      <c r="AE221" s="986"/>
      <c r="AF221" s="966" t="s">
        <v>132</v>
      </c>
      <c r="AG221" s="949"/>
      <c r="AH221" s="949"/>
      <c r="AI221" s="949"/>
      <c r="AJ221" s="949"/>
      <c r="AK221" s="950"/>
      <c r="AL221" s="967" t="s">
        <v>160</v>
      </c>
      <c r="AM221" s="968"/>
      <c r="AN221" s="968"/>
      <c r="AO221" s="968"/>
      <c r="AP221" s="968"/>
      <c r="AQ221" s="968"/>
      <c r="AR221" s="968"/>
      <c r="AS221" s="968"/>
      <c r="AT221" s="968"/>
      <c r="AU221" s="968"/>
      <c r="AV221" s="968"/>
      <c r="AW221" s="968"/>
      <c r="AX221" s="968"/>
      <c r="AY221" s="968"/>
      <c r="AZ221" s="969"/>
      <c r="BA221" s="1021"/>
      <c r="BB221" s="1022"/>
      <c r="BC221" s="1022"/>
      <c r="BD221" s="1022"/>
      <c r="BE221" s="1024"/>
      <c r="BF221" s="731"/>
    </row>
    <row r="222" spans="1:58" ht="21.95" customHeight="1">
      <c r="A222" s="1059"/>
      <c r="B222" s="984"/>
      <c r="C222" s="985"/>
      <c r="D222" s="985"/>
      <c r="E222" s="985"/>
      <c r="F222" s="985"/>
      <c r="G222" s="985"/>
      <c r="H222" s="985"/>
      <c r="I222" s="985"/>
      <c r="J222" s="986"/>
      <c r="K222" s="984"/>
      <c r="L222" s="985"/>
      <c r="M222" s="985"/>
      <c r="N222" s="986"/>
      <c r="O222" s="984"/>
      <c r="P222" s="985"/>
      <c r="Q222" s="985"/>
      <c r="R222" s="985"/>
      <c r="S222" s="985"/>
      <c r="T222" s="986"/>
      <c r="U222" s="984"/>
      <c r="V222" s="985"/>
      <c r="W222" s="985"/>
      <c r="X222" s="985"/>
      <c r="Y222" s="985"/>
      <c r="Z222" s="986"/>
      <c r="AA222" s="984"/>
      <c r="AB222" s="985"/>
      <c r="AC222" s="985"/>
      <c r="AD222" s="985"/>
      <c r="AE222" s="986"/>
      <c r="AF222" s="966" t="s">
        <v>117</v>
      </c>
      <c r="AG222" s="949"/>
      <c r="AH222" s="949"/>
      <c r="AI222" s="949"/>
      <c r="AJ222" s="949"/>
      <c r="AK222" s="950"/>
      <c r="AL222" s="967" t="s">
        <v>118</v>
      </c>
      <c r="AM222" s="968"/>
      <c r="AN222" s="968"/>
      <c r="AO222" s="968"/>
      <c r="AP222" s="968"/>
      <c r="AQ222" s="968"/>
      <c r="AR222" s="968"/>
      <c r="AS222" s="968"/>
      <c r="AT222" s="968"/>
      <c r="AU222" s="968"/>
      <c r="AV222" s="968"/>
      <c r="AW222" s="968"/>
      <c r="AX222" s="968"/>
      <c r="AY222" s="968"/>
      <c r="AZ222" s="969"/>
      <c r="BA222" s="1021"/>
      <c r="BB222" s="1022"/>
      <c r="BC222" s="1022"/>
      <c r="BD222" s="1022"/>
      <c r="BE222" s="1024"/>
      <c r="BF222" s="731"/>
    </row>
    <row r="223" spans="1:58" ht="21.95" customHeight="1">
      <c r="A223" s="1059"/>
      <c r="B223" s="984"/>
      <c r="C223" s="985"/>
      <c r="D223" s="985"/>
      <c r="E223" s="985"/>
      <c r="F223" s="985"/>
      <c r="G223" s="985"/>
      <c r="H223" s="985"/>
      <c r="I223" s="985"/>
      <c r="J223" s="986"/>
      <c r="K223" s="984"/>
      <c r="L223" s="985"/>
      <c r="M223" s="985"/>
      <c r="N223" s="986"/>
      <c r="O223" s="984"/>
      <c r="P223" s="985"/>
      <c r="Q223" s="985"/>
      <c r="R223" s="985"/>
      <c r="S223" s="985"/>
      <c r="T223" s="986"/>
      <c r="U223" s="984"/>
      <c r="V223" s="985"/>
      <c r="W223" s="985"/>
      <c r="X223" s="985"/>
      <c r="Y223" s="985"/>
      <c r="Z223" s="986"/>
      <c r="AA223" s="984"/>
      <c r="AB223" s="985"/>
      <c r="AC223" s="985"/>
      <c r="AD223" s="985"/>
      <c r="AE223" s="986"/>
      <c r="AF223" s="949" t="s">
        <v>139</v>
      </c>
      <c r="AG223" s="949"/>
      <c r="AH223" s="949"/>
      <c r="AI223" s="949"/>
      <c r="AJ223" s="949"/>
      <c r="AK223" s="950"/>
      <c r="AL223" s="951" t="s">
        <v>118</v>
      </c>
      <c r="AM223" s="952"/>
      <c r="AN223" s="952"/>
      <c r="AO223" s="952"/>
      <c r="AP223" s="952"/>
      <c r="AQ223" s="952"/>
      <c r="AR223" s="952"/>
      <c r="AS223" s="952"/>
      <c r="AT223" s="952"/>
      <c r="AU223" s="952"/>
      <c r="AV223" s="952"/>
      <c r="AW223" s="952"/>
      <c r="AX223" s="952"/>
      <c r="AY223" s="952"/>
      <c r="AZ223" s="953"/>
      <c r="BA223" s="954"/>
      <c r="BB223" s="954"/>
      <c r="BC223" s="954"/>
      <c r="BD223" s="954"/>
      <c r="BE223" s="955"/>
      <c r="BF223" s="731"/>
    </row>
    <row r="224" spans="1:58" ht="21.95" customHeight="1">
      <c r="A224" s="1059"/>
      <c r="B224" s="984"/>
      <c r="C224" s="985"/>
      <c r="D224" s="985"/>
      <c r="E224" s="985"/>
      <c r="F224" s="985"/>
      <c r="G224" s="985"/>
      <c r="H224" s="985"/>
      <c r="I224" s="985"/>
      <c r="J224" s="986"/>
      <c r="K224" s="984"/>
      <c r="L224" s="985"/>
      <c r="M224" s="985"/>
      <c r="N224" s="986"/>
      <c r="O224" s="984"/>
      <c r="P224" s="985"/>
      <c r="Q224" s="985"/>
      <c r="R224" s="985"/>
      <c r="S224" s="985"/>
      <c r="T224" s="986"/>
      <c r="U224" s="984"/>
      <c r="V224" s="985"/>
      <c r="W224" s="985"/>
      <c r="X224" s="985"/>
      <c r="Y224" s="985"/>
      <c r="Z224" s="986"/>
      <c r="AA224" s="984"/>
      <c r="AB224" s="985"/>
      <c r="AC224" s="985"/>
      <c r="AD224" s="985"/>
      <c r="AE224" s="986"/>
      <c r="AF224" s="949" t="s">
        <v>120</v>
      </c>
      <c r="AG224" s="949"/>
      <c r="AH224" s="949"/>
      <c r="AI224" s="949"/>
      <c r="AJ224" s="949"/>
      <c r="AK224" s="950"/>
      <c r="AL224" s="951" t="s">
        <v>118</v>
      </c>
      <c r="AM224" s="952"/>
      <c r="AN224" s="952"/>
      <c r="AO224" s="952"/>
      <c r="AP224" s="952"/>
      <c r="AQ224" s="952"/>
      <c r="AR224" s="952"/>
      <c r="AS224" s="952"/>
      <c r="AT224" s="952"/>
      <c r="AU224" s="952"/>
      <c r="AV224" s="952"/>
      <c r="AW224" s="952"/>
      <c r="AX224" s="952"/>
      <c r="AY224" s="952"/>
      <c r="AZ224" s="953"/>
      <c r="BA224" s="954"/>
      <c r="BB224" s="954"/>
      <c r="BC224" s="954"/>
      <c r="BD224" s="954"/>
      <c r="BE224" s="955"/>
      <c r="BF224" s="731"/>
    </row>
    <row r="225" spans="1:58" ht="21.95" customHeight="1">
      <c r="A225" s="1059"/>
      <c r="B225" s="984"/>
      <c r="C225" s="985"/>
      <c r="D225" s="985"/>
      <c r="E225" s="985"/>
      <c r="F225" s="985"/>
      <c r="G225" s="985"/>
      <c r="H225" s="985"/>
      <c r="I225" s="985"/>
      <c r="J225" s="986"/>
      <c r="K225" s="984"/>
      <c r="L225" s="985"/>
      <c r="M225" s="985"/>
      <c r="N225" s="986"/>
      <c r="O225" s="984"/>
      <c r="P225" s="985"/>
      <c r="Q225" s="985"/>
      <c r="R225" s="985"/>
      <c r="S225" s="985"/>
      <c r="T225" s="986"/>
      <c r="U225" s="984"/>
      <c r="V225" s="985"/>
      <c r="W225" s="985"/>
      <c r="X225" s="985"/>
      <c r="Y225" s="985"/>
      <c r="Z225" s="986"/>
      <c r="AA225" s="984"/>
      <c r="AB225" s="985"/>
      <c r="AC225" s="985"/>
      <c r="AD225" s="985"/>
      <c r="AE225" s="986"/>
      <c r="AF225" s="950" t="s">
        <v>161</v>
      </c>
      <c r="AG225" s="954"/>
      <c r="AH225" s="954"/>
      <c r="AI225" s="954"/>
      <c r="AJ225" s="954"/>
      <c r="AK225" s="954"/>
      <c r="AL225" s="967" t="s">
        <v>144</v>
      </c>
      <c r="AM225" s="968"/>
      <c r="AN225" s="968"/>
      <c r="AO225" s="968"/>
      <c r="AP225" s="968"/>
      <c r="AQ225" s="968"/>
      <c r="AR225" s="968"/>
      <c r="AS225" s="968"/>
      <c r="AT225" s="968"/>
      <c r="AU225" s="968"/>
      <c r="AV225" s="968"/>
      <c r="AW225" s="968"/>
      <c r="AX225" s="968"/>
      <c r="AY225" s="968"/>
      <c r="AZ225" s="969"/>
      <c r="BA225" s="954"/>
      <c r="BB225" s="954"/>
      <c r="BC225" s="954"/>
      <c r="BD225" s="954"/>
      <c r="BE225" s="955"/>
      <c r="BF225" s="731"/>
    </row>
    <row r="226" spans="1:58" ht="21.95" customHeight="1">
      <c r="A226" s="1059"/>
      <c r="B226" s="984"/>
      <c r="C226" s="985"/>
      <c r="D226" s="985"/>
      <c r="E226" s="985"/>
      <c r="F226" s="985"/>
      <c r="G226" s="985"/>
      <c r="H226" s="985"/>
      <c r="I226" s="985"/>
      <c r="J226" s="986"/>
      <c r="K226" s="984"/>
      <c r="L226" s="985"/>
      <c r="M226" s="985"/>
      <c r="N226" s="986"/>
      <c r="O226" s="984"/>
      <c r="P226" s="985"/>
      <c r="Q226" s="985"/>
      <c r="R226" s="985"/>
      <c r="S226" s="985"/>
      <c r="T226" s="986"/>
      <c r="U226" s="984"/>
      <c r="V226" s="985"/>
      <c r="W226" s="985"/>
      <c r="X226" s="985"/>
      <c r="Y226" s="985"/>
      <c r="Z226" s="986"/>
      <c r="AA226" s="984"/>
      <c r="AB226" s="985"/>
      <c r="AC226" s="985"/>
      <c r="AD226" s="985"/>
      <c r="AE226" s="986"/>
      <c r="AF226" s="949" t="s">
        <v>166</v>
      </c>
      <c r="AG226" s="949"/>
      <c r="AH226" s="949"/>
      <c r="AI226" s="949"/>
      <c r="AJ226" s="949"/>
      <c r="AK226" s="950"/>
      <c r="AL226" s="967" t="s">
        <v>167</v>
      </c>
      <c r="AM226" s="968"/>
      <c r="AN226" s="968"/>
      <c r="AO226" s="968"/>
      <c r="AP226" s="968"/>
      <c r="AQ226" s="968"/>
      <c r="AR226" s="968"/>
      <c r="AS226" s="968"/>
      <c r="AT226" s="968"/>
      <c r="AU226" s="968"/>
      <c r="AV226" s="968"/>
      <c r="AW226" s="968"/>
      <c r="AX226" s="968"/>
      <c r="AY226" s="968"/>
      <c r="AZ226" s="969"/>
      <c r="BA226" s="954"/>
      <c r="BB226" s="954"/>
      <c r="BC226" s="954"/>
      <c r="BD226" s="954"/>
      <c r="BE226" s="955"/>
      <c r="BF226" s="731"/>
    </row>
    <row r="227" spans="1:58" ht="21.95" customHeight="1">
      <c r="A227" s="1059"/>
      <c r="B227" s="984"/>
      <c r="C227" s="985"/>
      <c r="D227" s="985"/>
      <c r="E227" s="985"/>
      <c r="F227" s="985"/>
      <c r="G227" s="985"/>
      <c r="H227" s="985"/>
      <c r="I227" s="985"/>
      <c r="J227" s="986"/>
      <c r="K227" s="984"/>
      <c r="L227" s="985"/>
      <c r="M227" s="985"/>
      <c r="N227" s="986"/>
      <c r="O227" s="984"/>
      <c r="P227" s="985"/>
      <c r="Q227" s="985"/>
      <c r="R227" s="985"/>
      <c r="S227" s="985"/>
      <c r="T227" s="986"/>
      <c r="U227" s="984"/>
      <c r="V227" s="985"/>
      <c r="W227" s="985"/>
      <c r="X227" s="985"/>
      <c r="Y227" s="985"/>
      <c r="Z227" s="986"/>
      <c r="AA227" s="984"/>
      <c r="AB227" s="985"/>
      <c r="AC227" s="985"/>
      <c r="AD227" s="985"/>
      <c r="AE227" s="986"/>
      <c r="AF227" s="950" t="s">
        <v>254</v>
      </c>
      <c r="AG227" s="954"/>
      <c r="AH227" s="954"/>
      <c r="AI227" s="954"/>
      <c r="AJ227" s="954"/>
      <c r="AK227" s="954"/>
      <c r="AL227" s="951" t="s">
        <v>199</v>
      </c>
      <c r="AM227" s="952"/>
      <c r="AN227" s="952"/>
      <c r="AO227" s="952"/>
      <c r="AP227" s="952"/>
      <c r="AQ227" s="952"/>
      <c r="AR227" s="952"/>
      <c r="AS227" s="952"/>
      <c r="AT227" s="952"/>
      <c r="AU227" s="952"/>
      <c r="AV227" s="952"/>
      <c r="AW227" s="952"/>
      <c r="AX227" s="952"/>
      <c r="AY227" s="952"/>
      <c r="AZ227" s="953"/>
      <c r="BA227" s="954"/>
      <c r="BB227" s="954"/>
      <c r="BC227" s="954"/>
      <c r="BD227" s="954"/>
      <c r="BE227" s="955"/>
      <c r="BF227" s="731"/>
    </row>
    <row r="228" spans="1:58" ht="21.95" customHeight="1">
      <c r="A228" s="1059"/>
      <c r="B228" s="984"/>
      <c r="C228" s="985"/>
      <c r="D228" s="985"/>
      <c r="E228" s="985"/>
      <c r="F228" s="985"/>
      <c r="G228" s="985"/>
      <c r="H228" s="985"/>
      <c r="I228" s="985"/>
      <c r="J228" s="986"/>
      <c r="K228" s="984"/>
      <c r="L228" s="985"/>
      <c r="M228" s="985"/>
      <c r="N228" s="986"/>
      <c r="O228" s="984"/>
      <c r="P228" s="985"/>
      <c r="Q228" s="985"/>
      <c r="R228" s="985"/>
      <c r="S228" s="985"/>
      <c r="T228" s="986"/>
      <c r="U228" s="984"/>
      <c r="V228" s="985"/>
      <c r="W228" s="985"/>
      <c r="X228" s="985"/>
      <c r="Y228" s="985"/>
      <c r="Z228" s="986"/>
      <c r="AA228" s="984"/>
      <c r="AB228" s="985"/>
      <c r="AC228" s="985"/>
      <c r="AD228" s="985"/>
      <c r="AE228" s="986"/>
      <c r="AF228" s="950" t="s">
        <v>176</v>
      </c>
      <c r="AG228" s="954"/>
      <c r="AH228" s="954"/>
      <c r="AI228" s="954"/>
      <c r="AJ228" s="954"/>
      <c r="AK228" s="954"/>
      <c r="AL228" s="951" t="s">
        <v>118</v>
      </c>
      <c r="AM228" s="952"/>
      <c r="AN228" s="952"/>
      <c r="AO228" s="952"/>
      <c r="AP228" s="952"/>
      <c r="AQ228" s="952"/>
      <c r="AR228" s="952"/>
      <c r="AS228" s="952"/>
      <c r="AT228" s="952"/>
      <c r="AU228" s="952"/>
      <c r="AV228" s="952"/>
      <c r="AW228" s="952"/>
      <c r="AX228" s="952"/>
      <c r="AY228" s="952"/>
      <c r="AZ228" s="953"/>
      <c r="BA228" s="954"/>
      <c r="BB228" s="954"/>
      <c r="BC228" s="954"/>
      <c r="BD228" s="954"/>
      <c r="BE228" s="955"/>
      <c r="BF228" s="731"/>
    </row>
    <row r="229" spans="1:58" ht="21.95" customHeight="1">
      <c r="A229" s="1059"/>
      <c r="B229" s="984"/>
      <c r="C229" s="985"/>
      <c r="D229" s="985"/>
      <c r="E229" s="985"/>
      <c r="F229" s="985"/>
      <c r="G229" s="985"/>
      <c r="H229" s="985"/>
      <c r="I229" s="985"/>
      <c r="J229" s="986"/>
      <c r="K229" s="984"/>
      <c r="L229" s="985"/>
      <c r="M229" s="985"/>
      <c r="N229" s="986"/>
      <c r="O229" s="984"/>
      <c r="P229" s="985"/>
      <c r="Q229" s="985"/>
      <c r="R229" s="985"/>
      <c r="S229" s="985"/>
      <c r="T229" s="986"/>
      <c r="U229" s="984"/>
      <c r="V229" s="985"/>
      <c r="W229" s="985"/>
      <c r="X229" s="985"/>
      <c r="Y229" s="985"/>
      <c r="Z229" s="986"/>
      <c r="AA229" s="984"/>
      <c r="AB229" s="985"/>
      <c r="AC229" s="985"/>
      <c r="AD229" s="985"/>
      <c r="AE229" s="986"/>
      <c r="AF229" s="1021" t="s">
        <v>177</v>
      </c>
      <c r="AG229" s="1022"/>
      <c r="AH229" s="1022"/>
      <c r="AI229" s="1022"/>
      <c r="AJ229" s="1022"/>
      <c r="AK229" s="1023"/>
      <c r="AL229" s="967" t="s">
        <v>178</v>
      </c>
      <c r="AM229" s="968"/>
      <c r="AN229" s="968"/>
      <c r="AO229" s="968"/>
      <c r="AP229" s="968"/>
      <c r="AQ229" s="968"/>
      <c r="AR229" s="968"/>
      <c r="AS229" s="968"/>
      <c r="AT229" s="968"/>
      <c r="AU229" s="968"/>
      <c r="AV229" s="968"/>
      <c r="AW229" s="968"/>
      <c r="AX229" s="968"/>
      <c r="AY229" s="968"/>
      <c r="AZ229" s="969"/>
      <c r="BA229" s="1021"/>
      <c r="BB229" s="1022"/>
      <c r="BC229" s="1022"/>
      <c r="BD229" s="1022"/>
      <c r="BE229" s="1024"/>
      <c r="BF229" s="732"/>
    </row>
    <row r="230" spans="1:58" ht="21.95" customHeight="1">
      <c r="A230" s="1059"/>
      <c r="B230" s="984"/>
      <c r="C230" s="985"/>
      <c r="D230" s="985"/>
      <c r="E230" s="985"/>
      <c r="F230" s="985"/>
      <c r="G230" s="985"/>
      <c r="H230" s="985"/>
      <c r="I230" s="985"/>
      <c r="J230" s="986"/>
      <c r="K230" s="984"/>
      <c r="L230" s="985"/>
      <c r="M230" s="985"/>
      <c r="N230" s="986"/>
      <c r="O230" s="984"/>
      <c r="P230" s="985"/>
      <c r="Q230" s="985"/>
      <c r="R230" s="985"/>
      <c r="S230" s="985"/>
      <c r="T230" s="986"/>
      <c r="U230" s="984"/>
      <c r="V230" s="985"/>
      <c r="W230" s="985"/>
      <c r="X230" s="985"/>
      <c r="Y230" s="985"/>
      <c r="Z230" s="986"/>
      <c r="AA230" s="984"/>
      <c r="AB230" s="985"/>
      <c r="AC230" s="985"/>
      <c r="AD230" s="985"/>
      <c r="AE230" s="986"/>
      <c r="AF230" s="950" t="s">
        <v>255</v>
      </c>
      <c r="AG230" s="954"/>
      <c r="AH230" s="954"/>
      <c r="AI230" s="954"/>
      <c r="AJ230" s="954"/>
      <c r="AK230" s="954"/>
      <c r="AL230" s="951" t="s">
        <v>118</v>
      </c>
      <c r="AM230" s="952"/>
      <c r="AN230" s="952"/>
      <c r="AO230" s="952"/>
      <c r="AP230" s="952"/>
      <c r="AQ230" s="952"/>
      <c r="AR230" s="952"/>
      <c r="AS230" s="952"/>
      <c r="AT230" s="952"/>
      <c r="AU230" s="952"/>
      <c r="AV230" s="952"/>
      <c r="AW230" s="952"/>
      <c r="AX230" s="952"/>
      <c r="AY230" s="952"/>
      <c r="AZ230" s="953"/>
      <c r="BA230" s="954"/>
      <c r="BB230" s="954"/>
      <c r="BC230" s="954"/>
      <c r="BD230" s="954"/>
      <c r="BE230" s="955"/>
      <c r="BF230" s="732"/>
    </row>
    <row r="231" spans="1:58" ht="21.95" customHeight="1">
      <c r="A231" s="1059"/>
      <c r="B231" s="984"/>
      <c r="C231" s="985"/>
      <c r="D231" s="985"/>
      <c r="E231" s="985"/>
      <c r="F231" s="985"/>
      <c r="G231" s="985"/>
      <c r="H231" s="985"/>
      <c r="I231" s="985"/>
      <c r="J231" s="986"/>
      <c r="K231" s="984"/>
      <c r="L231" s="985"/>
      <c r="M231" s="985"/>
      <c r="N231" s="986"/>
      <c r="O231" s="984"/>
      <c r="P231" s="985"/>
      <c r="Q231" s="985"/>
      <c r="R231" s="985"/>
      <c r="S231" s="985"/>
      <c r="T231" s="986"/>
      <c r="U231" s="984"/>
      <c r="V231" s="985"/>
      <c r="W231" s="985"/>
      <c r="X231" s="985"/>
      <c r="Y231" s="985"/>
      <c r="Z231" s="986"/>
      <c r="AA231" s="984"/>
      <c r="AB231" s="985"/>
      <c r="AC231" s="985"/>
      <c r="AD231" s="985"/>
      <c r="AE231" s="986"/>
      <c r="AF231" s="950" t="s">
        <v>173</v>
      </c>
      <c r="AG231" s="954"/>
      <c r="AH231" s="954"/>
      <c r="AI231" s="954"/>
      <c r="AJ231" s="954"/>
      <c r="AK231" s="954"/>
      <c r="AL231" s="967" t="s">
        <v>174</v>
      </c>
      <c r="AM231" s="968"/>
      <c r="AN231" s="968"/>
      <c r="AO231" s="968"/>
      <c r="AP231" s="968"/>
      <c r="AQ231" s="968"/>
      <c r="AR231" s="968"/>
      <c r="AS231" s="968"/>
      <c r="AT231" s="968"/>
      <c r="AU231" s="968"/>
      <c r="AV231" s="968"/>
      <c r="AW231" s="968"/>
      <c r="AX231" s="968"/>
      <c r="AY231" s="968"/>
      <c r="AZ231" s="969"/>
      <c r="BA231" s="954"/>
      <c r="BB231" s="954"/>
      <c r="BC231" s="954"/>
      <c r="BD231" s="954"/>
      <c r="BE231" s="955"/>
      <c r="BF231" s="732"/>
    </row>
    <row r="232" spans="1:58" ht="21.95" customHeight="1">
      <c r="A232" s="1059"/>
      <c r="B232" s="984"/>
      <c r="C232" s="985"/>
      <c r="D232" s="985"/>
      <c r="E232" s="985"/>
      <c r="F232" s="985"/>
      <c r="G232" s="985"/>
      <c r="H232" s="985"/>
      <c r="I232" s="985"/>
      <c r="J232" s="986"/>
      <c r="K232" s="984"/>
      <c r="L232" s="985"/>
      <c r="M232" s="985"/>
      <c r="N232" s="986"/>
      <c r="O232" s="984"/>
      <c r="P232" s="985"/>
      <c r="Q232" s="985"/>
      <c r="R232" s="985"/>
      <c r="S232" s="985"/>
      <c r="T232" s="986"/>
      <c r="U232" s="984"/>
      <c r="V232" s="985"/>
      <c r="W232" s="985"/>
      <c r="X232" s="985"/>
      <c r="Y232" s="985"/>
      <c r="Z232" s="986"/>
      <c r="AA232" s="984"/>
      <c r="AB232" s="985"/>
      <c r="AC232" s="985"/>
      <c r="AD232" s="985"/>
      <c r="AE232" s="986"/>
      <c r="AF232" s="950" t="s">
        <v>171</v>
      </c>
      <c r="AG232" s="954"/>
      <c r="AH232" s="954"/>
      <c r="AI232" s="954"/>
      <c r="AJ232" s="954"/>
      <c r="AK232" s="954"/>
      <c r="AL232" s="951" t="s">
        <v>118</v>
      </c>
      <c r="AM232" s="952"/>
      <c r="AN232" s="952"/>
      <c r="AO232" s="952"/>
      <c r="AP232" s="952"/>
      <c r="AQ232" s="952"/>
      <c r="AR232" s="952"/>
      <c r="AS232" s="952"/>
      <c r="AT232" s="952"/>
      <c r="AU232" s="952"/>
      <c r="AV232" s="952"/>
      <c r="AW232" s="952"/>
      <c r="AX232" s="952"/>
      <c r="AY232" s="952"/>
      <c r="AZ232" s="953"/>
      <c r="BA232" s="954"/>
      <c r="BB232" s="954"/>
      <c r="BC232" s="954"/>
      <c r="BD232" s="954"/>
      <c r="BE232" s="955"/>
      <c r="BF232" s="731"/>
    </row>
    <row r="233" spans="1:58" ht="21.95" customHeight="1">
      <c r="A233" s="1059"/>
      <c r="B233" s="984"/>
      <c r="C233" s="985"/>
      <c r="D233" s="985"/>
      <c r="E233" s="985"/>
      <c r="F233" s="985"/>
      <c r="G233" s="985"/>
      <c r="H233" s="985"/>
      <c r="I233" s="985"/>
      <c r="J233" s="986"/>
      <c r="K233" s="984"/>
      <c r="L233" s="985"/>
      <c r="M233" s="985"/>
      <c r="N233" s="986"/>
      <c r="O233" s="984"/>
      <c r="P233" s="985"/>
      <c r="Q233" s="985"/>
      <c r="R233" s="985"/>
      <c r="S233" s="985"/>
      <c r="T233" s="986"/>
      <c r="U233" s="984"/>
      <c r="V233" s="985"/>
      <c r="W233" s="985"/>
      <c r="X233" s="985"/>
      <c r="Y233" s="985"/>
      <c r="Z233" s="986"/>
      <c r="AA233" s="984"/>
      <c r="AB233" s="985"/>
      <c r="AC233" s="985"/>
      <c r="AD233" s="985"/>
      <c r="AE233" s="986"/>
      <c r="AF233" s="1075" t="s">
        <v>242</v>
      </c>
      <c r="AG233" s="949"/>
      <c r="AH233" s="949"/>
      <c r="AI233" s="949"/>
      <c r="AJ233" s="949"/>
      <c r="AK233" s="950"/>
      <c r="AL233" s="951" t="s">
        <v>118</v>
      </c>
      <c r="AM233" s="952"/>
      <c r="AN233" s="952"/>
      <c r="AO233" s="952"/>
      <c r="AP233" s="952"/>
      <c r="AQ233" s="952"/>
      <c r="AR233" s="952"/>
      <c r="AS233" s="952"/>
      <c r="AT233" s="952"/>
      <c r="AU233" s="952"/>
      <c r="AV233" s="952"/>
      <c r="AW233" s="952"/>
      <c r="AX233" s="952"/>
      <c r="AY233" s="952"/>
      <c r="AZ233" s="953"/>
      <c r="BA233" s="954"/>
      <c r="BB233" s="954"/>
      <c r="BC233" s="954"/>
      <c r="BD233" s="954"/>
      <c r="BE233" s="955"/>
      <c r="BF233" s="732"/>
    </row>
    <row r="234" spans="1:58" ht="21.95" customHeight="1">
      <c r="A234" s="1059"/>
      <c r="B234" s="984"/>
      <c r="C234" s="985"/>
      <c r="D234" s="985"/>
      <c r="E234" s="985"/>
      <c r="F234" s="985"/>
      <c r="G234" s="985"/>
      <c r="H234" s="985"/>
      <c r="I234" s="985"/>
      <c r="J234" s="986"/>
      <c r="K234" s="990"/>
      <c r="L234" s="991"/>
      <c r="M234" s="991"/>
      <c r="N234" s="992"/>
      <c r="O234" s="990"/>
      <c r="P234" s="991"/>
      <c r="Q234" s="991"/>
      <c r="R234" s="991"/>
      <c r="S234" s="991"/>
      <c r="T234" s="992"/>
      <c r="U234" s="990"/>
      <c r="V234" s="991"/>
      <c r="W234" s="991"/>
      <c r="X234" s="991"/>
      <c r="Y234" s="991"/>
      <c r="Z234" s="992"/>
      <c r="AA234" s="990"/>
      <c r="AB234" s="991"/>
      <c r="AC234" s="991"/>
      <c r="AD234" s="991"/>
      <c r="AE234" s="992"/>
      <c r="AF234" s="979" t="s">
        <v>256</v>
      </c>
      <c r="AG234" s="979"/>
      <c r="AH234" s="979"/>
      <c r="AI234" s="979"/>
      <c r="AJ234" s="979"/>
      <c r="AK234" s="980"/>
      <c r="AL234" s="951" t="s">
        <v>257</v>
      </c>
      <c r="AM234" s="952"/>
      <c r="AN234" s="952"/>
      <c r="AO234" s="952"/>
      <c r="AP234" s="952"/>
      <c r="AQ234" s="952"/>
      <c r="AR234" s="952"/>
      <c r="AS234" s="952"/>
      <c r="AT234" s="952"/>
      <c r="AU234" s="952"/>
      <c r="AV234" s="952"/>
      <c r="AW234" s="952"/>
      <c r="AX234" s="952"/>
      <c r="AY234" s="952"/>
      <c r="AZ234" s="953"/>
      <c r="BA234" s="1016"/>
      <c r="BB234" s="1016"/>
      <c r="BC234" s="1016"/>
      <c r="BD234" s="1016"/>
      <c r="BE234" s="1074"/>
      <c r="BF234" s="731"/>
    </row>
    <row r="235" spans="1:58" ht="21.95" customHeight="1">
      <c r="A235" s="1059"/>
      <c r="B235" s="984"/>
      <c r="C235" s="985"/>
      <c r="D235" s="985"/>
      <c r="E235" s="985"/>
      <c r="F235" s="985"/>
      <c r="G235" s="985"/>
      <c r="H235" s="985"/>
      <c r="I235" s="985"/>
      <c r="J235" s="986"/>
      <c r="K235" s="990"/>
      <c r="L235" s="991"/>
      <c r="M235" s="991"/>
      <c r="N235" s="992"/>
      <c r="O235" s="990"/>
      <c r="P235" s="991"/>
      <c r="Q235" s="991"/>
      <c r="R235" s="991"/>
      <c r="S235" s="991"/>
      <c r="T235" s="992"/>
      <c r="U235" s="990"/>
      <c r="V235" s="991"/>
      <c r="W235" s="991"/>
      <c r="X235" s="991"/>
      <c r="Y235" s="991"/>
      <c r="Z235" s="992"/>
      <c r="AA235" s="990"/>
      <c r="AB235" s="991"/>
      <c r="AC235" s="991"/>
      <c r="AD235" s="991"/>
      <c r="AE235" s="992"/>
      <c r="AF235" s="949" t="s">
        <v>181</v>
      </c>
      <c r="AG235" s="949"/>
      <c r="AH235" s="949"/>
      <c r="AI235" s="949"/>
      <c r="AJ235" s="949"/>
      <c r="AK235" s="950"/>
      <c r="AL235" s="951" t="s">
        <v>126</v>
      </c>
      <c r="AM235" s="952"/>
      <c r="AN235" s="952"/>
      <c r="AO235" s="952"/>
      <c r="AP235" s="952"/>
      <c r="AQ235" s="952"/>
      <c r="AR235" s="952"/>
      <c r="AS235" s="952"/>
      <c r="AT235" s="952"/>
      <c r="AU235" s="952"/>
      <c r="AV235" s="952"/>
      <c r="AW235" s="952"/>
      <c r="AX235" s="952"/>
      <c r="AY235" s="952"/>
      <c r="AZ235" s="953"/>
      <c r="BA235" s="954"/>
      <c r="BB235" s="954"/>
      <c r="BC235" s="954"/>
      <c r="BD235" s="954"/>
      <c r="BE235" s="955"/>
      <c r="BF235" s="731"/>
    </row>
    <row r="236" spans="1:58" ht="44.1" customHeight="1">
      <c r="A236" s="1059"/>
      <c r="B236" s="984"/>
      <c r="C236" s="985"/>
      <c r="D236" s="985"/>
      <c r="E236" s="985"/>
      <c r="F236" s="985"/>
      <c r="G236" s="985"/>
      <c r="H236" s="985"/>
      <c r="I236" s="985"/>
      <c r="J236" s="986"/>
      <c r="K236" s="990"/>
      <c r="L236" s="991"/>
      <c r="M236" s="991"/>
      <c r="N236" s="992"/>
      <c r="O236" s="990"/>
      <c r="P236" s="991"/>
      <c r="Q236" s="991"/>
      <c r="R236" s="991"/>
      <c r="S236" s="991"/>
      <c r="T236" s="992"/>
      <c r="U236" s="990"/>
      <c r="V236" s="991"/>
      <c r="W236" s="991"/>
      <c r="X236" s="991"/>
      <c r="Y236" s="991"/>
      <c r="Z236" s="992"/>
      <c r="AA236" s="990"/>
      <c r="AB236" s="991"/>
      <c r="AC236" s="991"/>
      <c r="AD236" s="991"/>
      <c r="AE236" s="992"/>
      <c r="AF236" s="966" t="s">
        <v>182</v>
      </c>
      <c r="AG236" s="949"/>
      <c r="AH236" s="949"/>
      <c r="AI236" s="949"/>
      <c r="AJ236" s="949"/>
      <c r="AK236" s="950"/>
      <c r="AL236" s="972" t="s">
        <v>128</v>
      </c>
      <c r="AM236" s="952"/>
      <c r="AN236" s="952"/>
      <c r="AO236" s="952"/>
      <c r="AP236" s="952"/>
      <c r="AQ236" s="952"/>
      <c r="AR236" s="952"/>
      <c r="AS236" s="952"/>
      <c r="AT236" s="952"/>
      <c r="AU236" s="952"/>
      <c r="AV236" s="952"/>
      <c r="AW236" s="952"/>
      <c r="AX236" s="952"/>
      <c r="AY236" s="952"/>
      <c r="AZ236" s="953"/>
      <c r="BA236" s="966"/>
      <c r="BB236" s="949"/>
      <c r="BC236" s="949"/>
      <c r="BD236" s="949"/>
      <c r="BE236" s="973"/>
      <c r="BF236" s="731"/>
    </row>
    <row r="237" spans="1:58" ht="21.95" customHeight="1">
      <c r="A237" s="1059"/>
      <c r="B237" s="984"/>
      <c r="C237" s="985"/>
      <c r="D237" s="985"/>
      <c r="E237" s="985"/>
      <c r="F237" s="985"/>
      <c r="G237" s="985"/>
      <c r="H237" s="985"/>
      <c r="I237" s="985"/>
      <c r="J237" s="986"/>
      <c r="K237" s="990"/>
      <c r="L237" s="991"/>
      <c r="M237" s="991"/>
      <c r="N237" s="992"/>
      <c r="O237" s="990"/>
      <c r="P237" s="991"/>
      <c r="Q237" s="991"/>
      <c r="R237" s="991"/>
      <c r="S237" s="991"/>
      <c r="T237" s="992"/>
      <c r="U237" s="990"/>
      <c r="V237" s="991"/>
      <c r="W237" s="991"/>
      <c r="X237" s="991"/>
      <c r="Y237" s="991"/>
      <c r="Z237" s="992"/>
      <c r="AA237" s="990"/>
      <c r="AB237" s="991"/>
      <c r="AC237" s="991"/>
      <c r="AD237" s="991"/>
      <c r="AE237" s="992"/>
      <c r="AF237" s="949" t="s">
        <v>146</v>
      </c>
      <c r="AG237" s="949"/>
      <c r="AH237" s="949"/>
      <c r="AI237" s="949"/>
      <c r="AJ237" s="949"/>
      <c r="AK237" s="950"/>
      <c r="AL237" s="951" t="s">
        <v>130</v>
      </c>
      <c r="AM237" s="952"/>
      <c r="AN237" s="952"/>
      <c r="AO237" s="952"/>
      <c r="AP237" s="952"/>
      <c r="AQ237" s="952"/>
      <c r="AR237" s="952"/>
      <c r="AS237" s="952"/>
      <c r="AT237" s="952"/>
      <c r="AU237" s="952"/>
      <c r="AV237" s="952"/>
      <c r="AW237" s="952"/>
      <c r="AX237" s="952"/>
      <c r="AY237" s="952"/>
      <c r="AZ237" s="953"/>
      <c r="BA237" s="954"/>
      <c r="BB237" s="954"/>
      <c r="BC237" s="954"/>
      <c r="BD237" s="954"/>
      <c r="BE237" s="955"/>
      <c r="BF237" s="731"/>
    </row>
    <row r="238" spans="1:58" ht="21.95" customHeight="1">
      <c r="A238" s="1059"/>
      <c r="B238" s="984"/>
      <c r="C238" s="985"/>
      <c r="D238" s="985"/>
      <c r="E238" s="985"/>
      <c r="F238" s="985"/>
      <c r="G238" s="985"/>
      <c r="H238" s="985"/>
      <c r="I238" s="985"/>
      <c r="J238" s="986"/>
      <c r="K238" s="990"/>
      <c r="L238" s="991"/>
      <c r="M238" s="991"/>
      <c r="N238" s="992"/>
      <c r="O238" s="990"/>
      <c r="P238" s="991"/>
      <c r="Q238" s="991"/>
      <c r="R238" s="991"/>
      <c r="S238" s="991"/>
      <c r="T238" s="992"/>
      <c r="U238" s="990"/>
      <c r="V238" s="991"/>
      <c r="W238" s="991"/>
      <c r="X238" s="991"/>
      <c r="Y238" s="991"/>
      <c r="Z238" s="992"/>
      <c r="AA238" s="990"/>
      <c r="AB238" s="991"/>
      <c r="AC238" s="991"/>
      <c r="AD238" s="991"/>
      <c r="AE238" s="992"/>
      <c r="AF238" s="966" t="s">
        <v>131</v>
      </c>
      <c r="AG238" s="949"/>
      <c r="AH238" s="949"/>
      <c r="AI238" s="949"/>
      <c r="AJ238" s="949"/>
      <c r="AK238" s="950"/>
      <c r="AL238" s="967" t="s">
        <v>130</v>
      </c>
      <c r="AM238" s="968"/>
      <c r="AN238" s="968"/>
      <c r="AO238" s="968"/>
      <c r="AP238" s="968"/>
      <c r="AQ238" s="968"/>
      <c r="AR238" s="968"/>
      <c r="AS238" s="968"/>
      <c r="AT238" s="968"/>
      <c r="AU238" s="968"/>
      <c r="AV238" s="968"/>
      <c r="AW238" s="968"/>
      <c r="AX238" s="968"/>
      <c r="AY238" s="968"/>
      <c r="AZ238" s="969"/>
      <c r="BA238" s="954"/>
      <c r="BB238" s="970"/>
      <c r="BC238" s="970"/>
      <c r="BD238" s="970"/>
      <c r="BE238" s="971"/>
      <c r="BF238" s="733"/>
    </row>
    <row r="239" spans="1:58" ht="21.95" customHeight="1">
      <c r="A239" s="1059"/>
      <c r="B239" s="978"/>
      <c r="C239" s="979"/>
      <c r="D239" s="979"/>
      <c r="E239" s="979"/>
      <c r="F239" s="979"/>
      <c r="G239" s="979"/>
      <c r="H239" s="979"/>
      <c r="I239" s="979"/>
      <c r="J239" s="980"/>
      <c r="K239" s="993"/>
      <c r="L239" s="994"/>
      <c r="M239" s="994"/>
      <c r="N239" s="995"/>
      <c r="O239" s="993"/>
      <c r="P239" s="994"/>
      <c r="Q239" s="994"/>
      <c r="R239" s="994"/>
      <c r="S239" s="994"/>
      <c r="T239" s="995"/>
      <c r="U239" s="993"/>
      <c r="V239" s="994"/>
      <c r="W239" s="994"/>
      <c r="X239" s="994"/>
      <c r="Y239" s="994"/>
      <c r="Z239" s="995"/>
      <c r="AA239" s="993"/>
      <c r="AB239" s="994"/>
      <c r="AC239" s="994"/>
      <c r="AD239" s="994"/>
      <c r="AE239" s="995"/>
      <c r="AF239" s="966" t="s">
        <v>185</v>
      </c>
      <c r="AG239" s="949"/>
      <c r="AH239" s="949"/>
      <c r="AI239" s="949"/>
      <c r="AJ239" s="949"/>
      <c r="AK239" s="950"/>
      <c r="AL239" s="967" t="s">
        <v>116</v>
      </c>
      <c r="AM239" s="968"/>
      <c r="AN239" s="968"/>
      <c r="AO239" s="968"/>
      <c r="AP239" s="968"/>
      <c r="AQ239" s="968"/>
      <c r="AR239" s="968"/>
      <c r="AS239" s="968"/>
      <c r="AT239" s="968"/>
      <c r="AU239" s="968"/>
      <c r="AV239" s="968"/>
      <c r="AW239" s="968"/>
      <c r="AX239" s="968"/>
      <c r="AY239" s="968"/>
      <c r="AZ239" s="969"/>
      <c r="BA239" s="954"/>
      <c r="BB239" s="970"/>
      <c r="BC239" s="970"/>
      <c r="BD239" s="970"/>
      <c r="BE239" s="971"/>
      <c r="BF239" s="733"/>
    </row>
    <row r="240" spans="1:58" ht="140.1" customHeight="1">
      <c r="A240" s="1059"/>
      <c r="B240" s="981" t="s">
        <v>258</v>
      </c>
      <c r="C240" s="982"/>
      <c r="D240" s="982"/>
      <c r="E240" s="982"/>
      <c r="F240" s="982"/>
      <c r="G240" s="982"/>
      <c r="H240" s="982"/>
      <c r="I240" s="982"/>
      <c r="J240" s="983"/>
      <c r="K240" s="981"/>
      <c r="L240" s="982"/>
      <c r="M240" s="982"/>
      <c r="N240" s="983"/>
      <c r="O240" s="996" t="s">
        <v>222</v>
      </c>
      <c r="P240" s="982"/>
      <c r="Q240" s="982"/>
      <c r="R240" s="982"/>
      <c r="S240" s="982"/>
      <c r="T240" s="983"/>
      <c r="U240" s="996" t="s">
        <v>222</v>
      </c>
      <c r="V240" s="982"/>
      <c r="W240" s="982"/>
      <c r="X240" s="982"/>
      <c r="Y240" s="982"/>
      <c r="Z240" s="983"/>
      <c r="AA240" s="996" t="s">
        <v>259</v>
      </c>
      <c r="AB240" s="982"/>
      <c r="AC240" s="982"/>
      <c r="AD240" s="982"/>
      <c r="AE240" s="983"/>
      <c r="AF240" s="1073" t="s">
        <v>260</v>
      </c>
      <c r="AG240" s="1075"/>
      <c r="AH240" s="1075"/>
      <c r="AI240" s="1075"/>
      <c r="AJ240" s="1075"/>
      <c r="AK240" s="1078"/>
      <c r="AL240" s="1073" t="s">
        <v>261</v>
      </c>
      <c r="AM240" s="1075"/>
      <c r="AN240" s="1075"/>
      <c r="AO240" s="1075"/>
      <c r="AP240" s="1075"/>
      <c r="AQ240" s="1075"/>
      <c r="AR240" s="1075"/>
      <c r="AS240" s="1075"/>
      <c r="AT240" s="1075"/>
      <c r="AU240" s="1075"/>
      <c r="AV240" s="1075"/>
      <c r="AW240" s="1075"/>
      <c r="AX240" s="1075"/>
      <c r="AY240" s="1075"/>
      <c r="AZ240" s="1078"/>
      <c r="BA240" s="954"/>
      <c r="BB240" s="954"/>
      <c r="BC240" s="954"/>
      <c r="BD240" s="954"/>
      <c r="BE240" s="955"/>
      <c r="BF240" s="732"/>
    </row>
    <row r="241" spans="1:58" ht="21.95" customHeight="1">
      <c r="A241" s="1059"/>
      <c r="B241" s="984"/>
      <c r="C241" s="985"/>
      <c r="D241" s="985"/>
      <c r="E241" s="985"/>
      <c r="F241" s="985"/>
      <c r="G241" s="985"/>
      <c r="H241" s="985"/>
      <c r="I241" s="985"/>
      <c r="J241" s="986"/>
      <c r="K241" s="984"/>
      <c r="L241" s="985"/>
      <c r="M241" s="985"/>
      <c r="N241" s="986"/>
      <c r="O241" s="984"/>
      <c r="P241" s="985"/>
      <c r="Q241" s="985"/>
      <c r="R241" s="985"/>
      <c r="S241" s="985"/>
      <c r="T241" s="986"/>
      <c r="U241" s="984"/>
      <c r="V241" s="985"/>
      <c r="W241" s="985"/>
      <c r="X241" s="985"/>
      <c r="Y241" s="985"/>
      <c r="Z241" s="986"/>
      <c r="AA241" s="984"/>
      <c r="AB241" s="985"/>
      <c r="AC241" s="985"/>
      <c r="AD241" s="985"/>
      <c r="AE241" s="986"/>
      <c r="AF241" s="949" t="s">
        <v>140</v>
      </c>
      <c r="AG241" s="949"/>
      <c r="AH241" s="949"/>
      <c r="AI241" s="949"/>
      <c r="AJ241" s="949"/>
      <c r="AK241" s="950"/>
      <c r="AL241" s="951" t="s">
        <v>118</v>
      </c>
      <c r="AM241" s="952"/>
      <c r="AN241" s="952"/>
      <c r="AO241" s="952"/>
      <c r="AP241" s="952"/>
      <c r="AQ241" s="952"/>
      <c r="AR241" s="952"/>
      <c r="AS241" s="952"/>
      <c r="AT241" s="952"/>
      <c r="AU241" s="952"/>
      <c r="AV241" s="952"/>
      <c r="AW241" s="952"/>
      <c r="AX241" s="952"/>
      <c r="AY241" s="952"/>
      <c r="AZ241" s="953"/>
      <c r="BA241" s="954"/>
      <c r="BB241" s="954"/>
      <c r="BC241" s="954"/>
      <c r="BD241" s="954"/>
      <c r="BE241" s="955"/>
      <c r="BF241" s="731"/>
    </row>
    <row r="242" spans="1:58" ht="21.95" customHeight="1">
      <c r="A242" s="1059"/>
      <c r="B242" s="984"/>
      <c r="C242" s="985"/>
      <c r="D242" s="985"/>
      <c r="E242" s="985"/>
      <c r="F242" s="985"/>
      <c r="G242" s="985"/>
      <c r="H242" s="985"/>
      <c r="I242" s="985"/>
      <c r="J242" s="986"/>
      <c r="K242" s="984"/>
      <c r="L242" s="985"/>
      <c r="M242" s="985"/>
      <c r="N242" s="986"/>
      <c r="O242" s="984"/>
      <c r="P242" s="985"/>
      <c r="Q242" s="985"/>
      <c r="R242" s="985"/>
      <c r="S242" s="985"/>
      <c r="T242" s="986"/>
      <c r="U242" s="984"/>
      <c r="V242" s="985"/>
      <c r="W242" s="985"/>
      <c r="X242" s="985"/>
      <c r="Y242" s="985"/>
      <c r="Z242" s="986"/>
      <c r="AA242" s="984"/>
      <c r="AB242" s="985"/>
      <c r="AC242" s="985"/>
      <c r="AD242" s="985"/>
      <c r="AE242" s="986"/>
      <c r="AF242" s="950" t="s">
        <v>141</v>
      </c>
      <c r="AG242" s="954"/>
      <c r="AH242" s="954"/>
      <c r="AI242" s="954"/>
      <c r="AJ242" s="954"/>
      <c r="AK242" s="954"/>
      <c r="AL242" s="951" t="s">
        <v>118</v>
      </c>
      <c r="AM242" s="952"/>
      <c r="AN242" s="952"/>
      <c r="AO242" s="952"/>
      <c r="AP242" s="952"/>
      <c r="AQ242" s="952"/>
      <c r="AR242" s="952"/>
      <c r="AS242" s="952"/>
      <c r="AT242" s="952"/>
      <c r="AU242" s="952"/>
      <c r="AV242" s="952"/>
      <c r="AW242" s="952"/>
      <c r="AX242" s="952"/>
      <c r="AY242" s="952"/>
      <c r="AZ242" s="953"/>
      <c r="BA242" s="954"/>
      <c r="BB242" s="954"/>
      <c r="BC242" s="954"/>
      <c r="BD242" s="954"/>
      <c r="BE242" s="955"/>
      <c r="BF242" s="731"/>
    </row>
    <row r="243" spans="1:58" ht="21.95" customHeight="1">
      <c r="A243" s="1059"/>
      <c r="B243" s="984"/>
      <c r="C243" s="985"/>
      <c r="D243" s="985"/>
      <c r="E243" s="985"/>
      <c r="F243" s="985"/>
      <c r="G243" s="985"/>
      <c r="H243" s="985"/>
      <c r="I243" s="985"/>
      <c r="J243" s="986"/>
      <c r="K243" s="984"/>
      <c r="L243" s="985"/>
      <c r="M243" s="985"/>
      <c r="N243" s="986"/>
      <c r="O243" s="984"/>
      <c r="P243" s="985"/>
      <c r="Q243" s="985"/>
      <c r="R243" s="985"/>
      <c r="S243" s="985"/>
      <c r="T243" s="986"/>
      <c r="U243" s="984"/>
      <c r="V243" s="985"/>
      <c r="W243" s="985"/>
      <c r="X243" s="985"/>
      <c r="Y243" s="985"/>
      <c r="Z243" s="986"/>
      <c r="AA243" s="984"/>
      <c r="AB243" s="985"/>
      <c r="AC243" s="985"/>
      <c r="AD243" s="985"/>
      <c r="AE243" s="986"/>
      <c r="AF243" s="950" t="s">
        <v>142</v>
      </c>
      <c r="AG243" s="954"/>
      <c r="AH243" s="954"/>
      <c r="AI243" s="954"/>
      <c r="AJ243" s="954"/>
      <c r="AK243" s="954"/>
      <c r="AL243" s="967" t="s">
        <v>118</v>
      </c>
      <c r="AM243" s="968"/>
      <c r="AN243" s="968"/>
      <c r="AO243" s="968"/>
      <c r="AP243" s="968"/>
      <c r="AQ243" s="968"/>
      <c r="AR243" s="968"/>
      <c r="AS243" s="968"/>
      <c r="AT243" s="968"/>
      <c r="AU243" s="968"/>
      <c r="AV243" s="968"/>
      <c r="AW243" s="968"/>
      <c r="AX243" s="968"/>
      <c r="AY243" s="968"/>
      <c r="AZ243" s="969"/>
      <c r="BA243" s="954"/>
      <c r="BB243" s="954"/>
      <c r="BC243" s="954"/>
      <c r="BD243" s="954"/>
      <c r="BE243" s="955"/>
      <c r="BF243" s="733"/>
    </row>
    <row r="244" spans="1:58" ht="21.95" customHeight="1">
      <c r="A244" s="1059"/>
      <c r="B244" s="984"/>
      <c r="C244" s="985"/>
      <c r="D244" s="985"/>
      <c r="E244" s="985"/>
      <c r="F244" s="985"/>
      <c r="G244" s="985"/>
      <c r="H244" s="985"/>
      <c r="I244" s="985"/>
      <c r="J244" s="986"/>
      <c r="K244" s="984"/>
      <c r="L244" s="985"/>
      <c r="M244" s="985"/>
      <c r="N244" s="986"/>
      <c r="O244" s="984"/>
      <c r="P244" s="985"/>
      <c r="Q244" s="985"/>
      <c r="R244" s="985"/>
      <c r="S244" s="985"/>
      <c r="T244" s="986"/>
      <c r="U244" s="984"/>
      <c r="V244" s="985"/>
      <c r="W244" s="985"/>
      <c r="X244" s="985"/>
      <c r="Y244" s="985"/>
      <c r="Z244" s="986"/>
      <c r="AA244" s="984"/>
      <c r="AB244" s="985"/>
      <c r="AC244" s="985"/>
      <c r="AD244" s="985"/>
      <c r="AE244" s="986"/>
      <c r="AF244" s="966" t="s">
        <v>132</v>
      </c>
      <c r="AG244" s="949"/>
      <c r="AH244" s="949"/>
      <c r="AI244" s="949"/>
      <c r="AJ244" s="949"/>
      <c r="AK244" s="950"/>
      <c r="AL244" s="967" t="s">
        <v>160</v>
      </c>
      <c r="AM244" s="968"/>
      <c r="AN244" s="968"/>
      <c r="AO244" s="968"/>
      <c r="AP244" s="968"/>
      <c r="AQ244" s="968"/>
      <c r="AR244" s="968"/>
      <c r="AS244" s="968"/>
      <c r="AT244" s="968"/>
      <c r="AU244" s="968"/>
      <c r="AV244" s="968"/>
      <c r="AW244" s="968"/>
      <c r="AX244" s="968"/>
      <c r="AY244" s="968"/>
      <c r="AZ244" s="969"/>
      <c r="BA244" s="1021"/>
      <c r="BB244" s="1022"/>
      <c r="BC244" s="1022"/>
      <c r="BD244" s="1022"/>
      <c r="BE244" s="1024"/>
      <c r="BF244" s="731"/>
    </row>
    <row r="245" spans="1:58" ht="21.95" customHeight="1">
      <c r="A245" s="1059"/>
      <c r="B245" s="984"/>
      <c r="C245" s="985"/>
      <c r="D245" s="985"/>
      <c r="E245" s="985"/>
      <c r="F245" s="985"/>
      <c r="G245" s="985"/>
      <c r="H245" s="985"/>
      <c r="I245" s="985"/>
      <c r="J245" s="986"/>
      <c r="K245" s="984"/>
      <c r="L245" s="985"/>
      <c r="M245" s="985"/>
      <c r="N245" s="986"/>
      <c r="O245" s="984"/>
      <c r="P245" s="985"/>
      <c r="Q245" s="985"/>
      <c r="R245" s="985"/>
      <c r="S245" s="985"/>
      <c r="T245" s="986"/>
      <c r="U245" s="984"/>
      <c r="V245" s="985"/>
      <c r="W245" s="985"/>
      <c r="X245" s="985"/>
      <c r="Y245" s="985"/>
      <c r="Z245" s="986"/>
      <c r="AA245" s="984"/>
      <c r="AB245" s="985"/>
      <c r="AC245" s="985"/>
      <c r="AD245" s="985"/>
      <c r="AE245" s="986"/>
      <c r="AF245" s="966" t="s">
        <v>117</v>
      </c>
      <c r="AG245" s="949"/>
      <c r="AH245" s="949"/>
      <c r="AI245" s="949"/>
      <c r="AJ245" s="949"/>
      <c r="AK245" s="950"/>
      <c r="AL245" s="967" t="s">
        <v>118</v>
      </c>
      <c r="AM245" s="968"/>
      <c r="AN245" s="968"/>
      <c r="AO245" s="968"/>
      <c r="AP245" s="968"/>
      <c r="AQ245" s="968"/>
      <c r="AR245" s="968"/>
      <c r="AS245" s="968"/>
      <c r="AT245" s="968"/>
      <c r="AU245" s="968"/>
      <c r="AV245" s="968"/>
      <c r="AW245" s="968"/>
      <c r="AX245" s="968"/>
      <c r="AY245" s="968"/>
      <c r="AZ245" s="969"/>
      <c r="BA245" s="1021"/>
      <c r="BB245" s="1022"/>
      <c r="BC245" s="1022"/>
      <c r="BD245" s="1022"/>
      <c r="BE245" s="1024"/>
      <c r="BF245" s="731"/>
    </row>
    <row r="246" spans="1:58" ht="21.95" customHeight="1">
      <c r="A246" s="1059"/>
      <c r="B246" s="984"/>
      <c r="C246" s="985"/>
      <c r="D246" s="985"/>
      <c r="E246" s="985"/>
      <c r="F246" s="985"/>
      <c r="G246" s="985"/>
      <c r="H246" s="985"/>
      <c r="I246" s="985"/>
      <c r="J246" s="986"/>
      <c r="K246" s="984"/>
      <c r="L246" s="985"/>
      <c r="M246" s="985"/>
      <c r="N246" s="986"/>
      <c r="O246" s="984"/>
      <c r="P246" s="985"/>
      <c r="Q246" s="985"/>
      <c r="R246" s="985"/>
      <c r="S246" s="985"/>
      <c r="T246" s="986"/>
      <c r="U246" s="984"/>
      <c r="V246" s="985"/>
      <c r="W246" s="985"/>
      <c r="X246" s="985"/>
      <c r="Y246" s="985"/>
      <c r="Z246" s="986"/>
      <c r="AA246" s="984"/>
      <c r="AB246" s="985"/>
      <c r="AC246" s="985"/>
      <c r="AD246" s="985"/>
      <c r="AE246" s="986"/>
      <c r="AF246" s="949" t="s">
        <v>139</v>
      </c>
      <c r="AG246" s="949"/>
      <c r="AH246" s="949"/>
      <c r="AI246" s="949"/>
      <c r="AJ246" s="949"/>
      <c r="AK246" s="950"/>
      <c r="AL246" s="951" t="s">
        <v>118</v>
      </c>
      <c r="AM246" s="952"/>
      <c r="AN246" s="952"/>
      <c r="AO246" s="952"/>
      <c r="AP246" s="952"/>
      <c r="AQ246" s="952"/>
      <c r="AR246" s="952"/>
      <c r="AS246" s="952"/>
      <c r="AT246" s="952"/>
      <c r="AU246" s="952"/>
      <c r="AV246" s="952"/>
      <c r="AW246" s="952"/>
      <c r="AX246" s="952"/>
      <c r="AY246" s="952"/>
      <c r="AZ246" s="953"/>
      <c r="BA246" s="954"/>
      <c r="BB246" s="954"/>
      <c r="BC246" s="954"/>
      <c r="BD246" s="954"/>
      <c r="BE246" s="955"/>
      <c r="BF246" s="731"/>
    </row>
    <row r="247" spans="1:58" ht="21.95" customHeight="1">
      <c r="A247" s="1059"/>
      <c r="B247" s="984"/>
      <c r="C247" s="985"/>
      <c r="D247" s="985"/>
      <c r="E247" s="985"/>
      <c r="F247" s="985"/>
      <c r="G247" s="985"/>
      <c r="H247" s="985"/>
      <c r="I247" s="985"/>
      <c r="J247" s="986"/>
      <c r="K247" s="984"/>
      <c r="L247" s="985"/>
      <c r="M247" s="985"/>
      <c r="N247" s="986"/>
      <c r="O247" s="984"/>
      <c r="P247" s="985"/>
      <c r="Q247" s="985"/>
      <c r="R247" s="985"/>
      <c r="S247" s="985"/>
      <c r="T247" s="986"/>
      <c r="U247" s="984"/>
      <c r="V247" s="985"/>
      <c r="W247" s="985"/>
      <c r="X247" s="985"/>
      <c r="Y247" s="985"/>
      <c r="Z247" s="986"/>
      <c r="AA247" s="984"/>
      <c r="AB247" s="985"/>
      <c r="AC247" s="985"/>
      <c r="AD247" s="985"/>
      <c r="AE247" s="986"/>
      <c r="AF247" s="949" t="s">
        <v>120</v>
      </c>
      <c r="AG247" s="949"/>
      <c r="AH247" s="949"/>
      <c r="AI247" s="949"/>
      <c r="AJ247" s="949"/>
      <c r="AK247" s="950"/>
      <c r="AL247" s="951" t="s">
        <v>118</v>
      </c>
      <c r="AM247" s="952"/>
      <c r="AN247" s="952"/>
      <c r="AO247" s="952"/>
      <c r="AP247" s="952"/>
      <c r="AQ247" s="952"/>
      <c r="AR247" s="952"/>
      <c r="AS247" s="952"/>
      <c r="AT247" s="952"/>
      <c r="AU247" s="952"/>
      <c r="AV247" s="952"/>
      <c r="AW247" s="952"/>
      <c r="AX247" s="952"/>
      <c r="AY247" s="952"/>
      <c r="AZ247" s="953"/>
      <c r="BA247" s="954"/>
      <c r="BB247" s="954"/>
      <c r="BC247" s="954"/>
      <c r="BD247" s="954"/>
      <c r="BE247" s="955"/>
      <c r="BF247" s="731"/>
    </row>
    <row r="248" spans="1:58" ht="21.95" customHeight="1">
      <c r="A248" s="1059"/>
      <c r="B248" s="984"/>
      <c r="C248" s="985"/>
      <c r="D248" s="985"/>
      <c r="E248" s="985"/>
      <c r="F248" s="985"/>
      <c r="G248" s="985"/>
      <c r="H248" s="985"/>
      <c r="I248" s="985"/>
      <c r="J248" s="986"/>
      <c r="K248" s="984"/>
      <c r="L248" s="985"/>
      <c r="M248" s="985"/>
      <c r="N248" s="986"/>
      <c r="O248" s="984"/>
      <c r="P248" s="985"/>
      <c r="Q248" s="985"/>
      <c r="R248" s="985"/>
      <c r="S248" s="985"/>
      <c r="T248" s="986"/>
      <c r="U248" s="984"/>
      <c r="V248" s="985"/>
      <c r="W248" s="985"/>
      <c r="X248" s="985"/>
      <c r="Y248" s="985"/>
      <c r="Z248" s="986"/>
      <c r="AA248" s="984"/>
      <c r="AB248" s="985"/>
      <c r="AC248" s="985"/>
      <c r="AD248" s="985"/>
      <c r="AE248" s="986"/>
      <c r="AF248" s="950" t="s">
        <v>161</v>
      </c>
      <c r="AG248" s="954"/>
      <c r="AH248" s="954"/>
      <c r="AI248" s="954"/>
      <c r="AJ248" s="954"/>
      <c r="AK248" s="954"/>
      <c r="AL248" s="967" t="s">
        <v>144</v>
      </c>
      <c r="AM248" s="968"/>
      <c r="AN248" s="968"/>
      <c r="AO248" s="968"/>
      <c r="AP248" s="968"/>
      <c r="AQ248" s="968"/>
      <c r="AR248" s="968"/>
      <c r="AS248" s="968"/>
      <c r="AT248" s="968"/>
      <c r="AU248" s="968"/>
      <c r="AV248" s="968"/>
      <c r="AW248" s="968"/>
      <c r="AX248" s="968"/>
      <c r="AY248" s="968"/>
      <c r="AZ248" s="969"/>
      <c r="BA248" s="954"/>
      <c r="BB248" s="954"/>
      <c r="BC248" s="954"/>
      <c r="BD248" s="954"/>
      <c r="BE248" s="955"/>
      <c r="BF248" s="731"/>
    </row>
    <row r="249" spans="1:58" ht="21.95" customHeight="1">
      <c r="A249" s="1059"/>
      <c r="B249" s="984"/>
      <c r="C249" s="985"/>
      <c r="D249" s="985"/>
      <c r="E249" s="985"/>
      <c r="F249" s="985"/>
      <c r="G249" s="985"/>
      <c r="H249" s="985"/>
      <c r="I249" s="985"/>
      <c r="J249" s="986"/>
      <c r="K249" s="984"/>
      <c r="L249" s="985"/>
      <c r="M249" s="985"/>
      <c r="N249" s="986"/>
      <c r="O249" s="984"/>
      <c r="P249" s="985"/>
      <c r="Q249" s="985"/>
      <c r="R249" s="985"/>
      <c r="S249" s="985"/>
      <c r="T249" s="986"/>
      <c r="U249" s="984"/>
      <c r="V249" s="985"/>
      <c r="W249" s="985"/>
      <c r="X249" s="985"/>
      <c r="Y249" s="985"/>
      <c r="Z249" s="986"/>
      <c r="AA249" s="984"/>
      <c r="AB249" s="985"/>
      <c r="AC249" s="985"/>
      <c r="AD249" s="985"/>
      <c r="AE249" s="986"/>
      <c r="AF249" s="949" t="s">
        <v>166</v>
      </c>
      <c r="AG249" s="949"/>
      <c r="AH249" s="949"/>
      <c r="AI249" s="949"/>
      <c r="AJ249" s="949"/>
      <c r="AK249" s="950"/>
      <c r="AL249" s="967" t="s">
        <v>167</v>
      </c>
      <c r="AM249" s="968"/>
      <c r="AN249" s="968"/>
      <c r="AO249" s="968"/>
      <c r="AP249" s="968"/>
      <c r="AQ249" s="968"/>
      <c r="AR249" s="968"/>
      <c r="AS249" s="968"/>
      <c r="AT249" s="968"/>
      <c r="AU249" s="968"/>
      <c r="AV249" s="968"/>
      <c r="AW249" s="968"/>
      <c r="AX249" s="968"/>
      <c r="AY249" s="968"/>
      <c r="AZ249" s="969"/>
      <c r="BA249" s="954"/>
      <c r="BB249" s="954"/>
      <c r="BC249" s="954"/>
      <c r="BD249" s="954"/>
      <c r="BE249" s="955"/>
      <c r="BF249" s="731"/>
    </row>
    <row r="250" spans="1:58" ht="21.95" customHeight="1">
      <c r="A250" s="1059"/>
      <c r="B250" s="984"/>
      <c r="C250" s="985"/>
      <c r="D250" s="985"/>
      <c r="E250" s="985"/>
      <c r="F250" s="985"/>
      <c r="G250" s="985"/>
      <c r="H250" s="985"/>
      <c r="I250" s="985"/>
      <c r="J250" s="986"/>
      <c r="K250" s="984"/>
      <c r="L250" s="985"/>
      <c r="M250" s="985"/>
      <c r="N250" s="986"/>
      <c r="O250" s="984"/>
      <c r="P250" s="985"/>
      <c r="Q250" s="985"/>
      <c r="R250" s="985"/>
      <c r="S250" s="985"/>
      <c r="T250" s="986"/>
      <c r="U250" s="984"/>
      <c r="V250" s="985"/>
      <c r="W250" s="985"/>
      <c r="X250" s="985"/>
      <c r="Y250" s="985"/>
      <c r="Z250" s="986"/>
      <c r="AA250" s="984"/>
      <c r="AB250" s="985"/>
      <c r="AC250" s="985"/>
      <c r="AD250" s="985"/>
      <c r="AE250" s="986"/>
      <c r="AF250" s="950" t="s">
        <v>254</v>
      </c>
      <c r="AG250" s="954"/>
      <c r="AH250" s="954"/>
      <c r="AI250" s="954"/>
      <c r="AJ250" s="954"/>
      <c r="AK250" s="954"/>
      <c r="AL250" s="951" t="s">
        <v>199</v>
      </c>
      <c r="AM250" s="952"/>
      <c r="AN250" s="952"/>
      <c r="AO250" s="952"/>
      <c r="AP250" s="952"/>
      <c r="AQ250" s="952"/>
      <c r="AR250" s="952"/>
      <c r="AS250" s="952"/>
      <c r="AT250" s="952"/>
      <c r="AU250" s="952"/>
      <c r="AV250" s="952"/>
      <c r="AW250" s="952"/>
      <c r="AX250" s="952"/>
      <c r="AY250" s="952"/>
      <c r="AZ250" s="953"/>
      <c r="BA250" s="954"/>
      <c r="BB250" s="954"/>
      <c r="BC250" s="954"/>
      <c r="BD250" s="954"/>
      <c r="BE250" s="955"/>
      <c r="BF250" s="731"/>
    </row>
    <row r="251" spans="1:58" ht="21.95" customHeight="1">
      <c r="A251" s="1059"/>
      <c r="B251" s="984"/>
      <c r="C251" s="985"/>
      <c r="D251" s="985"/>
      <c r="E251" s="985"/>
      <c r="F251" s="985"/>
      <c r="G251" s="985"/>
      <c r="H251" s="985"/>
      <c r="I251" s="985"/>
      <c r="J251" s="986"/>
      <c r="K251" s="984"/>
      <c r="L251" s="985"/>
      <c r="M251" s="985"/>
      <c r="N251" s="986"/>
      <c r="O251" s="984"/>
      <c r="P251" s="985"/>
      <c r="Q251" s="985"/>
      <c r="R251" s="985"/>
      <c r="S251" s="985"/>
      <c r="T251" s="986"/>
      <c r="U251" s="984"/>
      <c r="V251" s="985"/>
      <c r="W251" s="985"/>
      <c r="X251" s="985"/>
      <c r="Y251" s="985"/>
      <c r="Z251" s="986"/>
      <c r="AA251" s="984"/>
      <c r="AB251" s="985"/>
      <c r="AC251" s="985"/>
      <c r="AD251" s="985"/>
      <c r="AE251" s="986"/>
      <c r="AF251" s="950" t="s">
        <v>176</v>
      </c>
      <c r="AG251" s="954"/>
      <c r="AH251" s="954"/>
      <c r="AI251" s="954"/>
      <c r="AJ251" s="954"/>
      <c r="AK251" s="954"/>
      <c r="AL251" s="951" t="s">
        <v>118</v>
      </c>
      <c r="AM251" s="952"/>
      <c r="AN251" s="952"/>
      <c r="AO251" s="952"/>
      <c r="AP251" s="952"/>
      <c r="AQ251" s="952"/>
      <c r="AR251" s="952"/>
      <c r="AS251" s="952"/>
      <c r="AT251" s="952"/>
      <c r="AU251" s="952"/>
      <c r="AV251" s="952"/>
      <c r="AW251" s="952"/>
      <c r="AX251" s="952"/>
      <c r="AY251" s="952"/>
      <c r="AZ251" s="953"/>
      <c r="BA251" s="954"/>
      <c r="BB251" s="954"/>
      <c r="BC251" s="954"/>
      <c r="BD251" s="954"/>
      <c r="BE251" s="955"/>
      <c r="BF251" s="731"/>
    </row>
    <row r="252" spans="1:58" ht="21.95" customHeight="1">
      <c r="A252" s="1059"/>
      <c r="B252" s="984"/>
      <c r="C252" s="985"/>
      <c r="D252" s="985"/>
      <c r="E252" s="985"/>
      <c r="F252" s="985"/>
      <c r="G252" s="985"/>
      <c r="H252" s="985"/>
      <c r="I252" s="985"/>
      <c r="J252" s="986"/>
      <c r="K252" s="984"/>
      <c r="L252" s="985"/>
      <c r="M252" s="985"/>
      <c r="N252" s="986"/>
      <c r="O252" s="984"/>
      <c r="P252" s="985"/>
      <c r="Q252" s="985"/>
      <c r="R252" s="985"/>
      <c r="S252" s="985"/>
      <c r="T252" s="986"/>
      <c r="U252" s="984"/>
      <c r="V252" s="985"/>
      <c r="W252" s="985"/>
      <c r="X252" s="985"/>
      <c r="Y252" s="985"/>
      <c r="Z252" s="986"/>
      <c r="AA252" s="984"/>
      <c r="AB252" s="985"/>
      <c r="AC252" s="985"/>
      <c r="AD252" s="985"/>
      <c r="AE252" s="986"/>
      <c r="AF252" s="1021" t="s">
        <v>177</v>
      </c>
      <c r="AG252" s="1022"/>
      <c r="AH252" s="1022"/>
      <c r="AI252" s="1022"/>
      <c r="AJ252" s="1022"/>
      <c r="AK252" s="1023"/>
      <c r="AL252" s="967" t="s">
        <v>178</v>
      </c>
      <c r="AM252" s="968"/>
      <c r="AN252" s="968"/>
      <c r="AO252" s="968"/>
      <c r="AP252" s="968"/>
      <c r="AQ252" s="968"/>
      <c r="AR252" s="968"/>
      <c r="AS252" s="968"/>
      <c r="AT252" s="968"/>
      <c r="AU252" s="968"/>
      <c r="AV252" s="968"/>
      <c r="AW252" s="968"/>
      <c r="AX252" s="968"/>
      <c r="AY252" s="968"/>
      <c r="AZ252" s="969"/>
      <c r="BA252" s="1021"/>
      <c r="BB252" s="1022"/>
      <c r="BC252" s="1022"/>
      <c r="BD252" s="1022"/>
      <c r="BE252" s="1024"/>
      <c r="BF252" s="732"/>
    </row>
    <row r="253" spans="1:58" ht="21.95" customHeight="1">
      <c r="A253" s="1059"/>
      <c r="B253" s="984"/>
      <c r="C253" s="985"/>
      <c r="D253" s="985"/>
      <c r="E253" s="985"/>
      <c r="F253" s="985"/>
      <c r="G253" s="985"/>
      <c r="H253" s="985"/>
      <c r="I253" s="985"/>
      <c r="J253" s="986"/>
      <c r="K253" s="984"/>
      <c r="L253" s="985"/>
      <c r="M253" s="985"/>
      <c r="N253" s="986"/>
      <c r="O253" s="984"/>
      <c r="P253" s="985"/>
      <c r="Q253" s="985"/>
      <c r="R253" s="985"/>
      <c r="S253" s="985"/>
      <c r="T253" s="986"/>
      <c r="U253" s="984"/>
      <c r="V253" s="985"/>
      <c r="W253" s="985"/>
      <c r="X253" s="985"/>
      <c r="Y253" s="985"/>
      <c r="Z253" s="986"/>
      <c r="AA253" s="984"/>
      <c r="AB253" s="985"/>
      <c r="AC253" s="985"/>
      <c r="AD253" s="985"/>
      <c r="AE253" s="986"/>
      <c r="AF253" s="950" t="s">
        <v>262</v>
      </c>
      <c r="AG253" s="954"/>
      <c r="AH253" s="954"/>
      <c r="AI253" s="954"/>
      <c r="AJ253" s="954"/>
      <c r="AK253" s="954"/>
      <c r="AL253" s="951" t="s">
        <v>118</v>
      </c>
      <c r="AM253" s="952"/>
      <c r="AN253" s="952"/>
      <c r="AO253" s="952"/>
      <c r="AP253" s="952"/>
      <c r="AQ253" s="952"/>
      <c r="AR253" s="952"/>
      <c r="AS253" s="952"/>
      <c r="AT253" s="952"/>
      <c r="AU253" s="952"/>
      <c r="AV253" s="952"/>
      <c r="AW253" s="952"/>
      <c r="AX253" s="952"/>
      <c r="AY253" s="952"/>
      <c r="AZ253" s="953"/>
      <c r="BA253" s="954"/>
      <c r="BB253" s="954"/>
      <c r="BC253" s="954"/>
      <c r="BD253" s="954"/>
      <c r="BE253" s="955"/>
      <c r="BF253" s="731"/>
    </row>
    <row r="254" spans="1:58" ht="21.95" customHeight="1">
      <c r="A254" s="1059"/>
      <c r="B254" s="984"/>
      <c r="C254" s="985"/>
      <c r="D254" s="985"/>
      <c r="E254" s="985"/>
      <c r="F254" s="985"/>
      <c r="G254" s="985"/>
      <c r="H254" s="985"/>
      <c r="I254" s="985"/>
      <c r="J254" s="986"/>
      <c r="K254" s="984"/>
      <c r="L254" s="985"/>
      <c r="M254" s="985"/>
      <c r="N254" s="986"/>
      <c r="O254" s="984"/>
      <c r="P254" s="985"/>
      <c r="Q254" s="985"/>
      <c r="R254" s="985"/>
      <c r="S254" s="985"/>
      <c r="T254" s="986"/>
      <c r="U254" s="984"/>
      <c r="V254" s="985"/>
      <c r="W254" s="985"/>
      <c r="X254" s="985"/>
      <c r="Y254" s="985"/>
      <c r="Z254" s="986"/>
      <c r="AA254" s="984"/>
      <c r="AB254" s="985"/>
      <c r="AC254" s="985"/>
      <c r="AD254" s="985"/>
      <c r="AE254" s="986"/>
      <c r="AF254" s="950" t="s">
        <v>263</v>
      </c>
      <c r="AG254" s="954"/>
      <c r="AH254" s="954"/>
      <c r="AI254" s="954"/>
      <c r="AJ254" s="954"/>
      <c r="AK254" s="954"/>
      <c r="AL254" s="951" t="s">
        <v>116</v>
      </c>
      <c r="AM254" s="952"/>
      <c r="AN254" s="952"/>
      <c r="AO254" s="952"/>
      <c r="AP254" s="952"/>
      <c r="AQ254" s="952"/>
      <c r="AR254" s="952"/>
      <c r="AS254" s="952"/>
      <c r="AT254" s="952"/>
      <c r="AU254" s="952"/>
      <c r="AV254" s="952"/>
      <c r="AW254" s="952"/>
      <c r="AX254" s="952"/>
      <c r="AY254" s="952"/>
      <c r="AZ254" s="953"/>
      <c r="BA254" s="954"/>
      <c r="BB254" s="954"/>
      <c r="BC254" s="954"/>
      <c r="BD254" s="954"/>
      <c r="BE254" s="955"/>
      <c r="BF254" s="731"/>
    </row>
    <row r="255" spans="1:58" ht="21.95" customHeight="1">
      <c r="A255" s="1059"/>
      <c r="B255" s="984"/>
      <c r="C255" s="985"/>
      <c r="D255" s="985"/>
      <c r="E255" s="985"/>
      <c r="F255" s="985"/>
      <c r="G255" s="985"/>
      <c r="H255" s="985"/>
      <c r="I255" s="985"/>
      <c r="J255" s="986"/>
      <c r="K255" s="984"/>
      <c r="L255" s="985"/>
      <c r="M255" s="985"/>
      <c r="N255" s="986"/>
      <c r="O255" s="984"/>
      <c r="P255" s="985"/>
      <c r="Q255" s="985"/>
      <c r="R255" s="985"/>
      <c r="S255" s="985"/>
      <c r="T255" s="986"/>
      <c r="U255" s="984"/>
      <c r="V255" s="985"/>
      <c r="W255" s="985"/>
      <c r="X255" s="985"/>
      <c r="Y255" s="985"/>
      <c r="Z255" s="986"/>
      <c r="AA255" s="984"/>
      <c r="AB255" s="985"/>
      <c r="AC255" s="985"/>
      <c r="AD255" s="985"/>
      <c r="AE255" s="986"/>
      <c r="AF255" s="950" t="s">
        <v>173</v>
      </c>
      <c r="AG255" s="954"/>
      <c r="AH255" s="954"/>
      <c r="AI255" s="954"/>
      <c r="AJ255" s="954"/>
      <c r="AK255" s="954"/>
      <c r="AL255" s="967" t="s">
        <v>174</v>
      </c>
      <c r="AM255" s="968"/>
      <c r="AN255" s="968"/>
      <c r="AO255" s="968"/>
      <c r="AP255" s="968"/>
      <c r="AQ255" s="968"/>
      <c r="AR255" s="968"/>
      <c r="AS255" s="968"/>
      <c r="AT255" s="968"/>
      <c r="AU255" s="968"/>
      <c r="AV255" s="968"/>
      <c r="AW255" s="968"/>
      <c r="AX255" s="968"/>
      <c r="AY255" s="968"/>
      <c r="AZ255" s="969"/>
      <c r="BA255" s="954"/>
      <c r="BB255" s="954"/>
      <c r="BC255" s="954"/>
      <c r="BD255" s="954"/>
      <c r="BE255" s="955"/>
      <c r="BF255" s="731"/>
    </row>
    <row r="256" spans="1:58" ht="21.95" customHeight="1">
      <c r="A256" s="1059"/>
      <c r="B256" s="984"/>
      <c r="C256" s="985"/>
      <c r="D256" s="985"/>
      <c r="E256" s="985"/>
      <c r="F256" s="985"/>
      <c r="G256" s="985"/>
      <c r="H256" s="985"/>
      <c r="I256" s="985"/>
      <c r="J256" s="986"/>
      <c r="K256" s="984"/>
      <c r="L256" s="985"/>
      <c r="M256" s="985"/>
      <c r="N256" s="986"/>
      <c r="O256" s="984"/>
      <c r="P256" s="985"/>
      <c r="Q256" s="985"/>
      <c r="R256" s="985"/>
      <c r="S256" s="985"/>
      <c r="T256" s="986"/>
      <c r="U256" s="984"/>
      <c r="V256" s="985"/>
      <c r="W256" s="985"/>
      <c r="X256" s="985"/>
      <c r="Y256" s="985"/>
      <c r="Z256" s="986"/>
      <c r="AA256" s="984"/>
      <c r="AB256" s="985"/>
      <c r="AC256" s="985"/>
      <c r="AD256" s="985"/>
      <c r="AE256" s="986"/>
      <c r="AF256" s="950" t="s">
        <v>171</v>
      </c>
      <c r="AG256" s="954"/>
      <c r="AH256" s="954"/>
      <c r="AI256" s="954"/>
      <c r="AJ256" s="954"/>
      <c r="AK256" s="954"/>
      <c r="AL256" s="951" t="s">
        <v>118</v>
      </c>
      <c r="AM256" s="952"/>
      <c r="AN256" s="952"/>
      <c r="AO256" s="952"/>
      <c r="AP256" s="952"/>
      <c r="AQ256" s="952"/>
      <c r="AR256" s="952"/>
      <c r="AS256" s="952"/>
      <c r="AT256" s="952"/>
      <c r="AU256" s="952"/>
      <c r="AV256" s="952"/>
      <c r="AW256" s="952"/>
      <c r="AX256" s="952"/>
      <c r="AY256" s="952"/>
      <c r="AZ256" s="953"/>
      <c r="BA256" s="954"/>
      <c r="BB256" s="954"/>
      <c r="BC256" s="954"/>
      <c r="BD256" s="954"/>
      <c r="BE256" s="955"/>
      <c r="BF256" s="731"/>
    </row>
    <row r="257" spans="1:58" ht="21.95" customHeight="1">
      <c r="A257" s="1059"/>
      <c r="B257" s="984"/>
      <c r="C257" s="985"/>
      <c r="D257" s="985"/>
      <c r="E257" s="985"/>
      <c r="F257" s="985"/>
      <c r="G257" s="985"/>
      <c r="H257" s="985"/>
      <c r="I257" s="985"/>
      <c r="J257" s="986"/>
      <c r="K257" s="990"/>
      <c r="L257" s="991"/>
      <c r="M257" s="991"/>
      <c r="N257" s="992"/>
      <c r="O257" s="990"/>
      <c r="P257" s="991"/>
      <c r="Q257" s="991"/>
      <c r="R257" s="991"/>
      <c r="S257" s="991"/>
      <c r="T257" s="992"/>
      <c r="U257" s="990"/>
      <c r="V257" s="991"/>
      <c r="W257" s="991"/>
      <c r="X257" s="991"/>
      <c r="Y257" s="991"/>
      <c r="Z257" s="992"/>
      <c r="AA257" s="990"/>
      <c r="AB257" s="991"/>
      <c r="AC257" s="991"/>
      <c r="AD257" s="991"/>
      <c r="AE257" s="992"/>
      <c r="AF257" s="1075" t="s">
        <v>242</v>
      </c>
      <c r="AG257" s="949"/>
      <c r="AH257" s="949"/>
      <c r="AI257" s="949"/>
      <c r="AJ257" s="949"/>
      <c r="AK257" s="950"/>
      <c r="AL257" s="951" t="s">
        <v>118</v>
      </c>
      <c r="AM257" s="952"/>
      <c r="AN257" s="952"/>
      <c r="AO257" s="952"/>
      <c r="AP257" s="952"/>
      <c r="AQ257" s="952"/>
      <c r="AR257" s="952"/>
      <c r="AS257" s="952"/>
      <c r="AT257" s="952"/>
      <c r="AU257" s="952"/>
      <c r="AV257" s="952"/>
      <c r="AW257" s="952"/>
      <c r="AX257" s="952"/>
      <c r="AY257" s="952"/>
      <c r="AZ257" s="953"/>
      <c r="BA257" s="954"/>
      <c r="BB257" s="954"/>
      <c r="BC257" s="954"/>
      <c r="BD257" s="954"/>
      <c r="BE257" s="955"/>
      <c r="BF257" s="732"/>
    </row>
    <row r="258" spans="1:58" ht="21.95" customHeight="1">
      <c r="A258" s="1059"/>
      <c r="B258" s="984"/>
      <c r="C258" s="985"/>
      <c r="D258" s="985"/>
      <c r="E258" s="985"/>
      <c r="F258" s="985"/>
      <c r="G258" s="985"/>
      <c r="H258" s="985"/>
      <c r="I258" s="985"/>
      <c r="J258" s="986"/>
      <c r="K258" s="990"/>
      <c r="L258" s="991"/>
      <c r="M258" s="991"/>
      <c r="N258" s="992"/>
      <c r="O258" s="990"/>
      <c r="P258" s="991"/>
      <c r="Q258" s="991"/>
      <c r="R258" s="991"/>
      <c r="S258" s="991"/>
      <c r="T258" s="992"/>
      <c r="U258" s="990"/>
      <c r="V258" s="991"/>
      <c r="W258" s="991"/>
      <c r="X258" s="991"/>
      <c r="Y258" s="991"/>
      <c r="Z258" s="992"/>
      <c r="AA258" s="990"/>
      <c r="AB258" s="991"/>
      <c r="AC258" s="991"/>
      <c r="AD258" s="991"/>
      <c r="AE258" s="992"/>
      <c r="AF258" s="949" t="s">
        <v>181</v>
      </c>
      <c r="AG258" s="949"/>
      <c r="AH258" s="949"/>
      <c r="AI258" s="949"/>
      <c r="AJ258" s="949"/>
      <c r="AK258" s="950"/>
      <c r="AL258" s="951" t="s">
        <v>126</v>
      </c>
      <c r="AM258" s="952"/>
      <c r="AN258" s="952"/>
      <c r="AO258" s="952"/>
      <c r="AP258" s="952"/>
      <c r="AQ258" s="952"/>
      <c r="AR258" s="952"/>
      <c r="AS258" s="952"/>
      <c r="AT258" s="952"/>
      <c r="AU258" s="952"/>
      <c r="AV258" s="952"/>
      <c r="AW258" s="952"/>
      <c r="AX258" s="952"/>
      <c r="AY258" s="952"/>
      <c r="AZ258" s="953"/>
      <c r="BA258" s="954"/>
      <c r="BB258" s="954"/>
      <c r="BC258" s="954"/>
      <c r="BD258" s="954"/>
      <c r="BE258" s="955"/>
      <c r="BF258" s="731"/>
    </row>
    <row r="259" spans="1:58" ht="44.1" customHeight="1">
      <c r="A259" s="1059"/>
      <c r="B259" s="984"/>
      <c r="C259" s="985"/>
      <c r="D259" s="985"/>
      <c r="E259" s="985"/>
      <c r="F259" s="985"/>
      <c r="G259" s="985"/>
      <c r="H259" s="985"/>
      <c r="I259" s="985"/>
      <c r="J259" s="986"/>
      <c r="K259" s="990"/>
      <c r="L259" s="991"/>
      <c r="M259" s="991"/>
      <c r="N259" s="992"/>
      <c r="O259" s="990"/>
      <c r="P259" s="991"/>
      <c r="Q259" s="991"/>
      <c r="R259" s="991"/>
      <c r="S259" s="991"/>
      <c r="T259" s="992"/>
      <c r="U259" s="990"/>
      <c r="V259" s="991"/>
      <c r="W259" s="991"/>
      <c r="X259" s="991"/>
      <c r="Y259" s="991"/>
      <c r="Z259" s="992"/>
      <c r="AA259" s="990"/>
      <c r="AB259" s="991"/>
      <c r="AC259" s="991"/>
      <c r="AD259" s="991"/>
      <c r="AE259" s="992"/>
      <c r="AF259" s="966" t="s">
        <v>182</v>
      </c>
      <c r="AG259" s="949"/>
      <c r="AH259" s="949"/>
      <c r="AI259" s="949"/>
      <c r="AJ259" s="949"/>
      <c r="AK259" s="950"/>
      <c r="AL259" s="972" t="s">
        <v>128</v>
      </c>
      <c r="AM259" s="952"/>
      <c r="AN259" s="952"/>
      <c r="AO259" s="952"/>
      <c r="AP259" s="952"/>
      <c r="AQ259" s="952"/>
      <c r="AR259" s="952"/>
      <c r="AS259" s="952"/>
      <c r="AT259" s="952"/>
      <c r="AU259" s="952"/>
      <c r="AV259" s="952"/>
      <c r="AW259" s="952"/>
      <c r="AX259" s="952"/>
      <c r="AY259" s="952"/>
      <c r="AZ259" s="953"/>
      <c r="BA259" s="966"/>
      <c r="BB259" s="949"/>
      <c r="BC259" s="949"/>
      <c r="BD259" s="949"/>
      <c r="BE259" s="973"/>
      <c r="BF259" s="731"/>
    </row>
    <row r="260" spans="1:58" ht="21.95" customHeight="1">
      <c r="A260" s="1059"/>
      <c r="B260" s="984"/>
      <c r="C260" s="985"/>
      <c r="D260" s="985"/>
      <c r="E260" s="985"/>
      <c r="F260" s="985"/>
      <c r="G260" s="985"/>
      <c r="H260" s="985"/>
      <c r="I260" s="985"/>
      <c r="J260" s="986"/>
      <c r="K260" s="990"/>
      <c r="L260" s="991"/>
      <c r="M260" s="991"/>
      <c r="N260" s="992"/>
      <c r="O260" s="990"/>
      <c r="P260" s="991"/>
      <c r="Q260" s="991"/>
      <c r="R260" s="991"/>
      <c r="S260" s="991"/>
      <c r="T260" s="992"/>
      <c r="U260" s="990"/>
      <c r="V260" s="991"/>
      <c r="W260" s="991"/>
      <c r="X260" s="991"/>
      <c r="Y260" s="991"/>
      <c r="Z260" s="992"/>
      <c r="AA260" s="990"/>
      <c r="AB260" s="991"/>
      <c r="AC260" s="991"/>
      <c r="AD260" s="991"/>
      <c r="AE260" s="992"/>
      <c r="AF260" s="949" t="s">
        <v>146</v>
      </c>
      <c r="AG260" s="949"/>
      <c r="AH260" s="949"/>
      <c r="AI260" s="949"/>
      <c r="AJ260" s="949"/>
      <c r="AK260" s="950"/>
      <c r="AL260" s="951" t="s">
        <v>130</v>
      </c>
      <c r="AM260" s="952"/>
      <c r="AN260" s="952"/>
      <c r="AO260" s="952"/>
      <c r="AP260" s="952"/>
      <c r="AQ260" s="952"/>
      <c r="AR260" s="952"/>
      <c r="AS260" s="952"/>
      <c r="AT260" s="952"/>
      <c r="AU260" s="952"/>
      <c r="AV260" s="952"/>
      <c r="AW260" s="952"/>
      <c r="AX260" s="952"/>
      <c r="AY260" s="952"/>
      <c r="AZ260" s="953"/>
      <c r="BA260" s="954"/>
      <c r="BB260" s="954"/>
      <c r="BC260" s="954"/>
      <c r="BD260" s="954"/>
      <c r="BE260" s="955"/>
      <c r="BF260" s="731"/>
    </row>
    <row r="261" spans="1:58" ht="21.95" customHeight="1">
      <c r="A261" s="1059"/>
      <c r="B261" s="984"/>
      <c r="C261" s="985"/>
      <c r="D261" s="985"/>
      <c r="E261" s="985"/>
      <c r="F261" s="985"/>
      <c r="G261" s="985"/>
      <c r="H261" s="985"/>
      <c r="I261" s="985"/>
      <c r="J261" s="986"/>
      <c r="K261" s="990"/>
      <c r="L261" s="991"/>
      <c r="M261" s="991"/>
      <c r="N261" s="992"/>
      <c r="O261" s="990"/>
      <c r="P261" s="991"/>
      <c r="Q261" s="991"/>
      <c r="R261" s="991"/>
      <c r="S261" s="991"/>
      <c r="T261" s="992"/>
      <c r="U261" s="990"/>
      <c r="V261" s="991"/>
      <c r="W261" s="991"/>
      <c r="X261" s="991"/>
      <c r="Y261" s="991"/>
      <c r="Z261" s="992"/>
      <c r="AA261" s="990"/>
      <c r="AB261" s="991"/>
      <c r="AC261" s="991"/>
      <c r="AD261" s="991"/>
      <c r="AE261" s="992"/>
      <c r="AF261" s="949" t="s">
        <v>243</v>
      </c>
      <c r="AG261" s="949"/>
      <c r="AH261" s="949"/>
      <c r="AI261" s="949"/>
      <c r="AJ261" s="949"/>
      <c r="AK261" s="950"/>
      <c r="AL261" s="1025" t="s">
        <v>118</v>
      </c>
      <c r="AM261" s="1076"/>
      <c r="AN261" s="1076"/>
      <c r="AO261" s="1076"/>
      <c r="AP261" s="1076"/>
      <c r="AQ261" s="1076"/>
      <c r="AR261" s="1076"/>
      <c r="AS261" s="1076"/>
      <c r="AT261" s="1076"/>
      <c r="AU261" s="1076"/>
      <c r="AV261" s="1076"/>
      <c r="AW261" s="1076"/>
      <c r="AX261" s="1076"/>
      <c r="AY261" s="1076"/>
      <c r="AZ261" s="1077"/>
      <c r="BA261" s="954"/>
      <c r="BB261" s="970"/>
      <c r="BC261" s="970"/>
      <c r="BD261" s="970"/>
      <c r="BE261" s="971"/>
      <c r="BF261" s="733"/>
    </row>
    <row r="262" spans="1:58" ht="21.95" customHeight="1">
      <c r="A262" s="1059"/>
      <c r="B262" s="984"/>
      <c r="C262" s="985"/>
      <c r="D262" s="985"/>
      <c r="E262" s="985"/>
      <c r="F262" s="985"/>
      <c r="G262" s="985"/>
      <c r="H262" s="985"/>
      <c r="I262" s="985"/>
      <c r="J262" s="986"/>
      <c r="K262" s="990"/>
      <c r="L262" s="991"/>
      <c r="M262" s="991"/>
      <c r="N262" s="992"/>
      <c r="O262" s="990"/>
      <c r="P262" s="991"/>
      <c r="Q262" s="991"/>
      <c r="R262" s="991"/>
      <c r="S262" s="991"/>
      <c r="T262" s="992"/>
      <c r="U262" s="990"/>
      <c r="V262" s="991"/>
      <c r="W262" s="991"/>
      <c r="X262" s="991"/>
      <c r="Y262" s="991"/>
      <c r="Z262" s="992"/>
      <c r="AA262" s="990"/>
      <c r="AB262" s="991"/>
      <c r="AC262" s="991"/>
      <c r="AD262" s="991"/>
      <c r="AE262" s="992"/>
      <c r="AF262" s="949" t="s">
        <v>131</v>
      </c>
      <c r="AG262" s="949"/>
      <c r="AH262" s="949"/>
      <c r="AI262" s="949"/>
      <c r="AJ262" s="949"/>
      <c r="AK262" s="950"/>
      <c r="AL262" s="951" t="s">
        <v>130</v>
      </c>
      <c r="AM262" s="952"/>
      <c r="AN262" s="952"/>
      <c r="AO262" s="952"/>
      <c r="AP262" s="952"/>
      <c r="AQ262" s="952"/>
      <c r="AR262" s="952"/>
      <c r="AS262" s="952"/>
      <c r="AT262" s="952"/>
      <c r="AU262" s="952"/>
      <c r="AV262" s="952"/>
      <c r="AW262" s="952"/>
      <c r="AX262" s="952"/>
      <c r="AY262" s="952"/>
      <c r="AZ262" s="953"/>
      <c r="BA262" s="954"/>
      <c r="BB262" s="970"/>
      <c r="BC262" s="970"/>
      <c r="BD262" s="970"/>
      <c r="BE262" s="971"/>
      <c r="BF262" s="733"/>
    </row>
    <row r="263" spans="1:58" ht="21.95" customHeight="1">
      <c r="A263" s="1059"/>
      <c r="B263" s="978"/>
      <c r="C263" s="979"/>
      <c r="D263" s="979"/>
      <c r="E263" s="979"/>
      <c r="F263" s="979"/>
      <c r="G263" s="979"/>
      <c r="H263" s="979"/>
      <c r="I263" s="979"/>
      <c r="J263" s="980"/>
      <c r="K263" s="993"/>
      <c r="L263" s="994"/>
      <c r="M263" s="994"/>
      <c r="N263" s="995"/>
      <c r="O263" s="993"/>
      <c r="P263" s="994"/>
      <c r="Q263" s="994"/>
      <c r="R263" s="994"/>
      <c r="S263" s="994"/>
      <c r="T263" s="995"/>
      <c r="U263" s="993"/>
      <c r="V263" s="994"/>
      <c r="W263" s="994"/>
      <c r="X263" s="994"/>
      <c r="Y263" s="994"/>
      <c r="Z263" s="995"/>
      <c r="AA263" s="993"/>
      <c r="AB263" s="994"/>
      <c r="AC263" s="994"/>
      <c r="AD263" s="994"/>
      <c r="AE263" s="995"/>
      <c r="AF263" s="966" t="s">
        <v>185</v>
      </c>
      <c r="AG263" s="949"/>
      <c r="AH263" s="949"/>
      <c r="AI263" s="949"/>
      <c r="AJ263" s="949"/>
      <c r="AK263" s="950"/>
      <c r="AL263" s="967" t="s">
        <v>116</v>
      </c>
      <c r="AM263" s="968"/>
      <c r="AN263" s="968"/>
      <c r="AO263" s="968"/>
      <c r="AP263" s="968"/>
      <c r="AQ263" s="968"/>
      <c r="AR263" s="968"/>
      <c r="AS263" s="968"/>
      <c r="AT263" s="968"/>
      <c r="AU263" s="968"/>
      <c r="AV263" s="968"/>
      <c r="AW263" s="968"/>
      <c r="AX263" s="968"/>
      <c r="AY263" s="968"/>
      <c r="AZ263" s="969"/>
      <c r="BA263" s="954"/>
      <c r="BB263" s="970"/>
      <c r="BC263" s="970"/>
      <c r="BD263" s="970"/>
      <c r="BE263" s="971"/>
      <c r="BF263" s="733"/>
    </row>
    <row r="264" spans="1:58" ht="21.95" customHeight="1">
      <c r="A264" s="1059"/>
      <c r="B264" s="981" t="s">
        <v>98</v>
      </c>
      <c r="C264" s="982"/>
      <c r="D264" s="982"/>
      <c r="E264" s="982"/>
      <c r="F264" s="982"/>
      <c r="G264" s="982"/>
      <c r="H264" s="982"/>
      <c r="I264" s="982"/>
      <c r="J264" s="983"/>
      <c r="K264" s="1029"/>
      <c r="L264" s="1030"/>
      <c r="M264" s="1030"/>
      <c r="N264" s="1031"/>
      <c r="O264" s="1029"/>
      <c r="P264" s="1030"/>
      <c r="Q264" s="1030"/>
      <c r="R264" s="1030"/>
      <c r="S264" s="1030"/>
      <c r="T264" s="1031"/>
      <c r="U264" s="1029"/>
      <c r="V264" s="1006"/>
      <c r="W264" s="1006"/>
      <c r="X264" s="1006"/>
      <c r="Y264" s="1006"/>
      <c r="Z264" s="1007"/>
      <c r="AA264" s="1051"/>
      <c r="AB264" s="1030"/>
      <c r="AC264" s="1030"/>
      <c r="AD264" s="1030"/>
      <c r="AE264" s="1031"/>
      <c r="AF264" s="1073" t="s">
        <v>264</v>
      </c>
      <c r="AG264" s="1075"/>
      <c r="AH264" s="1075"/>
      <c r="AI264" s="1075"/>
      <c r="AJ264" s="1075"/>
      <c r="AK264" s="1078"/>
      <c r="AL264" s="967" t="s">
        <v>265</v>
      </c>
      <c r="AM264" s="968"/>
      <c r="AN264" s="968"/>
      <c r="AO264" s="968"/>
      <c r="AP264" s="968"/>
      <c r="AQ264" s="968"/>
      <c r="AR264" s="968"/>
      <c r="AS264" s="968"/>
      <c r="AT264" s="968"/>
      <c r="AU264" s="968"/>
      <c r="AV264" s="968"/>
      <c r="AW264" s="968"/>
      <c r="AX264" s="968"/>
      <c r="AY264" s="968"/>
      <c r="AZ264" s="969"/>
      <c r="BA264" s="966"/>
      <c r="BB264" s="949"/>
      <c r="BC264" s="949"/>
      <c r="BD264" s="949"/>
      <c r="BE264" s="973"/>
      <c r="BF264" s="733"/>
    </row>
    <row r="265" spans="1:58" ht="99" customHeight="1">
      <c r="A265" s="1059"/>
      <c r="B265" s="984"/>
      <c r="C265" s="985"/>
      <c r="D265" s="985"/>
      <c r="E265" s="985"/>
      <c r="F265" s="985"/>
      <c r="G265" s="985"/>
      <c r="H265" s="985"/>
      <c r="I265" s="985"/>
      <c r="J265" s="986"/>
      <c r="K265" s="1032"/>
      <c r="L265" s="1033"/>
      <c r="M265" s="1033"/>
      <c r="N265" s="1034"/>
      <c r="O265" s="1032"/>
      <c r="P265" s="1033"/>
      <c r="Q265" s="1033"/>
      <c r="R265" s="1033"/>
      <c r="S265" s="1033"/>
      <c r="T265" s="1034"/>
      <c r="U265" s="1032"/>
      <c r="V265" s="1009"/>
      <c r="W265" s="1009"/>
      <c r="X265" s="1009"/>
      <c r="Y265" s="1009"/>
      <c r="Z265" s="1010"/>
      <c r="AA265" s="1052"/>
      <c r="AB265" s="1033"/>
      <c r="AC265" s="1033"/>
      <c r="AD265" s="1033"/>
      <c r="AE265" s="1034"/>
      <c r="AF265" s="1073" t="s">
        <v>266</v>
      </c>
      <c r="AG265" s="1075"/>
      <c r="AH265" s="1075"/>
      <c r="AI265" s="1075"/>
      <c r="AJ265" s="1075"/>
      <c r="AK265" s="1078"/>
      <c r="AL265" s="1073" t="s">
        <v>267</v>
      </c>
      <c r="AM265" s="1075"/>
      <c r="AN265" s="1075"/>
      <c r="AO265" s="1075"/>
      <c r="AP265" s="1075"/>
      <c r="AQ265" s="1075"/>
      <c r="AR265" s="1075"/>
      <c r="AS265" s="1075"/>
      <c r="AT265" s="1075"/>
      <c r="AU265" s="1075"/>
      <c r="AV265" s="1075"/>
      <c r="AW265" s="1075"/>
      <c r="AX265" s="1075"/>
      <c r="AY265" s="1075"/>
      <c r="AZ265" s="1078"/>
      <c r="BA265" s="966"/>
      <c r="BB265" s="949"/>
      <c r="BC265" s="949"/>
      <c r="BD265" s="949"/>
      <c r="BE265" s="973"/>
      <c r="BF265" s="732"/>
    </row>
    <row r="266" spans="1:58" ht="21.95" customHeight="1">
      <c r="A266" s="1059"/>
      <c r="B266" s="984"/>
      <c r="C266" s="985"/>
      <c r="D266" s="985"/>
      <c r="E266" s="985"/>
      <c r="F266" s="985"/>
      <c r="G266" s="985"/>
      <c r="H266" s="985"/>
      <c r="I266" s="985"/>
      <c r="J266" s="986"/>
      <c r="K266" s="1032"/>
      <c r="L266" s="1033"/>
      <c r="M266" s="1033"/>
      <c r="N266" s="1034"/>
      <c r="O266" s="1032"/>
      <c r="P266" s="1033"/>
      <c r="Q266" s="1033"/>
      <c r="R266" s="1033"/>
      <c r="S266" s="1033"/>
      <c r="T266" s="1034"/>
      <c r="U266" s="1032"/>
      <c r="V266" s="1009"/>
      <c r="W266" s="1009"/>
      <c r="X266" s="1009"/>
      <c r="Y266" s="1009"/>
      <c r="Z266" s="1010"/>
      <c r="AA266" s="1052"/>
      <c r="AB266" s="1033"/>
      <c r="AC266" s="1033"/>
      <c r="AD266" s="1033"/>
      <c r="AE266" s="1034"/>
      <c r="AF266" s="950" t="s">
        <v>141</v>
      </c>
      <c r="AG266" s="954"/>
      <c r="AH266" s="954"/>
      <c r="AI266" s="954"/>
      <c r="AJ266" s="954"/>
      <c r="AK266" s="954"/>
      <c r="AL266" s="967" t="s">
        <v>118</v>
      </c>
      <c r="AM266" s="968"/>
      <c r="AN266" s="968"/>
      <c r="AO266" s="968"/>
      <c r="AP266" s="968"/>
      <c r="AQ266" s="968"/>
      <c r="AR266" s="968"/>
      <c r="AS266" s="968"/>
      <c r="AT266" s="968"/>
      <c r="AU266" s="968"/>
      <c r="AV266" s="968"/>
      <c r="AW266" s="968"/>
      <c r="AX266" s="968"/>
      <c r="AY266" s="968"/>
      <c r="AZ266" s="969"/>
      <c r="BA266" s="954"/>
      <c r="BB266" s="954"/>
      <c r="BC266" s="954"/>
      <c r="BD266" s="954"/>
      <c r="BE266" s="955"/>
      <c r="BF266" s="733"/>
    </row>
    <row r="267" spans="1:58" ht="21.95" customHeight="1">
      <c r="A267" s="1059"/>
      <c r="B267" s="984"/>
      <c r="C267" s="985"/>
      <c r="D267" s="985"/>
      <c r="E267" s="985"/>
      <c r="F267" s="985"/>
      <c r="G267" s="985"/>
      <c r="H267" s="985"/>
      <c r="I267" s="985"/>
      <c r="J267" s="986"/>
      <c r="K267" s="1032"/>
      <c r="L267" s="1033"/>
      <c r="M267" s="1033"/>
      <c r="N267" s="1034"/>
      <c r="O267" s="1032"/>
      <c r="P267" s="1033"/>
      <c r="Q267" s="1033"/>
      <c r="R267" s="1033"/>
      <c r="S267" s="1033"/>
      <c r="T267" s="1034"/>
      <c r="U267" s="1032"/>
      <c r="V267" s="1009"/>
      <c r="W267" s="1009"/>
      <c r="X267" s="1009"/>
      <c r="Y267" s="1009"/>
      <c r="Z267" s="1010"/>
      <c r="AA267" s="1052"/>
      <c r="AB267" s="1033"/>
      <c r="AC267" s="1033"/>
      <c r="AD267" s="1033"/>
      <c r="AE267" s="1034"/>
      <c r="AF267" s="950" t="s">
        <v>142</v>
      </c>
      <c r="AG267" s="954"/>
      <c r="AH267" s="954"/>
      <c r="AI267" s="954"/>
      <c r="AJ267" s="954"/>
      <c r="AK267" s="954"/>
      <c r="AL267" s="967" t="s">
        <v>118</v>
      </c>
      <c r="AM267" s="968"/>
      <c r="AN267" s="968"/>
      <c r="AO267" s="968"/>
      <c r="AP267" s="968"/>
      <c r="AQ267" s="968"/>
      <c r="AR267" s="968"/>
      <c r="AS267" s="968"/>
      <c r="AT267" s="968"/>
      <c r="AU267" s="968"/>
      <c r="AV267" s="968"/>
      <c r="AW267" s="968"/>
      <c r="AX267" s="968"/>
      <c r="AY267" s="968"/>
      <c r="AZ267" s="969"/>
      <c r="BA267" s="954"/>
      <c r="BB267" s="954"/>
      <c r="BC267" s="954"/>
      <c r="BD267" s="954"/>
      <c r="BE267" s="955"/>
      <c r="BF267" s="733"/>
    </row>
    <row r="268" spans="1:58" ht="21.95" customHeight="1">
      <c r="A268" s="1059"/>
      <c r="B268" s="984"/>
      <c r="C268" s="985"/>
      <c r="D268" s="985"/>
      <c r="E268" s="985"/>
      <c r="F268" s="985"/>
      <c r="G268" s="985"/>
      <c r="H268" s="985"/>
      <c r="I268" s="985"/>
      <c r="J268" s="986"/>
      <c r="K268" s="1032"/>
      <c r="L268" s="1033"/>
      <c r="M268" s="1033"/>
      <c r="N268" s="1034"/>
      <c r="O268" s="1032"/>
      <c r="P268" s="1033"/>
      <c r="Q268" s="1033"/>
      <c r="R268" s="1033"/>
      <c r="S268" s="1033"/>
      <c r="T268" s="1034"/>
      <c r="U268" s="1032"/>
      <c r="V268" s="1009"/>
      <c r="W268" s="1009"/>
      <c r="X268" s="1009"/>
      <c r="Y268" s="1009"/>
      <c r="Z268" s="1010"/>
      <c r="AA268" s="1052"/>
      <c r="AB268" s="1033"/>
      <c r="AC268" s="1033"/>
      <c r="AD268" s="1033"/>
      <c r="AE268" s="1034"/>
      <c r="AF268" s="950" t="s">
        <v>268</v>
      </c>
      <c r="AG268" s="954"/>
      <c r="AH268" s="954"/>
      <c r="AI268" s="954"/>
      <c r="AJ268" s="954"/>
      <c r="AK268" s="954"/>
      <c r="AL268" s="967" t="s">
        <v>118</v>
      </c>
      <c r="AM268" s="968"/>
      <c r="AN268" s="968"/>
      <c r="AO268" s="968"/>
      <c r="AP268" s="968"/>
      <c r="AQ268" s="968"/>
      <c r="AR268" s="968"/>
      <c r="AS268" s="968"/>
      <c r="AT268" s="968"/>
      <c r="AU268" s="968"/>
      <c r="AV268" s="968"/>
      <c r="AW268" s="968"/>
      <c r="AX268" s="968"/>
      <c r="AY268" s="968"/>
      <c r="AZ268" s="969"/>
      <c r="BA268" s="954"/>
      <c r="BB268" s="954"/>
      <c r="BC268" s="954"/>
      <c r="BD268" s="954"/>
      <c r="BE268" s="955"/>
      <c r="BF268" s="733"/>
    </row>
    <row r="269" spans="1:58" ht="21.95" customHeight="1">
      <c r="A269" s="1059"/>
      <c r="B269" s="984"/>
      <c r="C269" s="985"/>
      <c r="D269" s="985"/>
      <c r="E269" s="985"/>
      <c r="F269" s="985"/>
      <c r="G269" s="985"/>
      <c r="H269" s="985"/>
      <c r="I269" s="985"/>
      <c r="J269" s="986"/>
      <c r="K269" s="1032"/>
      <c r="L269" s="1033"/>
      <c r="M269" s="1033"/>
      <c r="N269" s="1034"/>
      <c r="O269" s="1032"/>
      <c r="P269" s="1033"/>
      <c r="Q269" s="1033"/>
      <c r="R269" s="1033"/>
      <c r="S269" s="1033"/>
      <c r="T269" s="1034"/>
      <c r="U269" s="1032"/>
      <c r="V269" s="1009"/>
      <c r="W269" s="1009"/>
      <c r="X269" s="1009"/>
      <c r="Y269" s="1009"/>
      <c r="Z269" s="1010"/>
      <c r="AA269" s="1052"/>
      <c r="AB269" s="1033"/>
      <c r="AC269" s="1033"/>
      <c r="AD269" s="1033"/>
      <c r="AE269" s="1034"/>
      <c r="AF269" s="966" t="s">
        <v>117</v>
      </c>
      <c r="AG269" s="949"/>
      <c r="AH269" s="949"/>
      <c r="AI269" s="949"/>
      <c r="AJ269" s="949"/>
      <c r="AK269" s="950"/>
      <c r="AL269" s="967" t="s">
        <v>118</v>
      </c>
      <c r="AM269" s="968"/>
      <c r="AN269" s="968"/>
      <c r="AO269" s="968"/>
      <c r="AP269" s="968"/>
      <c r="AQ269" s="968"/>
      <c r="AR269" s="968"/>
      <c r="AS269" s="968"/>
      <c r="AT269" s="968"/>
      <c r="AU269" s="968"/>
      <c r="AV269" s="968"/>
      <c r="AW269" s="968"/>
      <c r="AX269" s="968"/>
      <c r="AY269" s="968"/>
      <c r="AZ269" s="969"/>
      <c r="BA269" s="1021"/>
      <c r="BB269" s="1022"/>
      <c r="BC269" s="1022"/>
      <c r="BD269" s="1022"/>
      <c r="BE269" s="1024"/>
      <c r="BF269" s="731"/>
    </row>
    <row r="270" spans="1:58" ht="21.95" customHeight="1">
      <c r="A270" s="1059"/>
      <c r="B270" s="984"/>
      <c r="C270" s="985"/>
      <c r="D270" s="985"/>
      <c r="E270" s="985"/>
      <c r="F270" s="985"/>
      <c r="G270" s="985"/>
      <c r="H270" s="985"/>
      <c r="I270" s="985"/>
      <c r="J270" s="986"/>
      <c r="K270" s="1032"/>
      <c r="L270" s="1033"/>
      <c r="M270" s="1033"/>
      <c r="N270" s="1034"/>
      <c r="O270" s="1032"/>
      <c r="P270" s="1033"/>
      <c r="Q270" s="1033"/>
      <c r="R270" s="1033"/>
      <c r="S270" s="1033"/>
      <c r="T270" s="1034"/>
      <c r="U270" s="1032"/>
      <c r="V270" s="1009"/>
      <c r="W270" s="1009"/>
      <c r="X270" s="1009"/>
      <c r="Y270" s="1009"/>
      <c r="Z270" s="1010"/>
      <c r="AA270" s="1052"/>
      <c r="AB270" s="1033"/>
      <c r="AC270" s="1033"/>
      <c r="AD270" s="1033"/>
      <c r="AE270" s="1034"/>
      <c r="AF270" s="949" t="s">
        <v>119</v>
      </c>
      <c r="AG270" s="949"/>
      <c r="AH270" s="949"/>
      <c r="AI270" s="949"/>
      <c r="AJ270" s="949"/>
      <c r="AK270" s="950"/>
      <c r="AL270" s="951" t="s">
        <v>118</v>
      </c>
      <c r="AM270" s="952"/>
      <c r="AN270" s="952"/>
      <c r="AO270" s="952"/>
      <c r="AP270" s="952"/>
      <c r="AQ270" s="952"/>
      <c r="AR270" s="952"/>
      <c r="AS270" s="952"/>
      <c r="AT270" s="952"/>
      <c r="AU270" s="952"/>
      <c r="AV270" s="952"/>
      <c r="AW270" s="952"/>
      <c r="AX270" s="952"/>
      <c r="AY270" s="952"/>
      <c r="AZ270" s="953"/>
      <c r="BA270" s="954"/>
      <c r="BB270" s="954"/>
      <c r="BC270" s="954"/>
      <c r="BD270" s="954"/>
      <c r="BE270" s="955"/>
      <c r="BF270" s="731"/>
    </row>
    <row r="271" spans="1:58" ht="21.95" customHeight="1">
      <c r="A271" s="1059"/>
      <c r="B271" s="984"/>
      <c r="C271" s="985"/>
      <c r="D271" s="985"/>
      <c r="E271" s="985"/>
      <c r="F271" s="985"/>
      <c r="G271" s="985"/>
      <c r="H271" s="985"/>
      <c r="I271" s="985"/>
      <c r="J271" s="986"/>
      <c r="K271" s="1032"/>
      <c r="L271" s="1033"/>
      <c r="M271" s="1033"/>
      <c r="N271" s="1034"/>
      <c r="O271" s="1032"/>
      <c r="P271" s="1033"/>
      <c r="Q271" s="1033"/>
      <c r="R271" s="1033"/>
      <c r="S271" s="1033"/>
      <c r="T271" s="1034"/>
      <c r="U271" s="1032"/>
      <c r="V271" s="1009"/>
      <c r="W271" s="1009"/>
      <c r="X271" s="1009"/>
      <c r="Y271" s="1009"/>
      <c r="Z271" s="1010"/>
      <c r="AA271" s="1052"/>
      <c r="AB271" s="1033"/>
      <c r="AC271" s="1033"/>
      <c r="AD271" s="1033"/>
      <c r="AE271" s="1034"/>
      <c r="AF271" s="949" t="s">
        <v>120</v>
      </c>
      <c r="AG271" s="949"/>
      <c r="AH271" s="949"/>
      <c r="AI271" s="949"/>
      <c r="AJ271" s="949"/>
      <c r="AK271" s="950"/>
      <c r="AL271" s="951" t="s">
        <v>118</v>
      </c>
      <c r="AM271" s="952"/>
      <c r="AN271" s="952"/>
      <c r="AO271" s="952"/>
      <c r="AP271" s="952"/>
      <c r="AQ271" s="952"/>
      <c r="AR271" s="952"/>
      <c r="AS271" s="952"/>
      <c r="AT271" s="952"/>
      <c r="AU271" s="952"/>
      <c r="AV271" s="952"/>
      <c r="AW271" s="952"/>
      <c r="AX271" s="952"/>
      <c r="AY271" s="952"/>
      <c r="AZ271" s="953"/>
      <c r="BA271" s="954"/>
      <c r="BB271" s="954"/>
      <c r="BC271" s="954"/>
      <c r="BD271" s="954"/>
      <c r="BE271" s="955"/>
      <c r="BF271" s="731"/>
    </row>
    <row r="272" spans="1:58" ht="21.95" customHeight="1">
      <c r="A272" s="1059"/>
      <c r="B272" s="984"/>
      <c r="C272" s="985"/>
      <c r="D272" s="985"/>
      <c r="E272" s="985"/>
      <c r="F272" s="985"/>
      <c r="G272" s="985"/>
      <c r="H272" s="985"/>
      <c r="I272" s="985"/>
      <c r="J272" s="986"/>
      <c r="K272" s="1032"/>
      <c r="L272" s="1033"/>
      <c r="M272" s="1033"/>
      <c r="N272" s="1034"/>
      <c r="O272" s="1032"/>
      <c r="P272" s="1033"/>
      <c r="Q272" s="1033"/>
      <c r="R272" s="1033"/>
      <c r="S272" s="1033"/>
      <c r="T272" s="1034"/>
      <c r="U272" s="1032"/>
      <c r="V272" s="1009"/>
      <c r="W272" s="1009"/>
      <c r="X272" s="1009"/>
      <c r="Y272" s="1009"/>
      <c r="Z272" s="1010"/>
      <c r="AA272" s="1052"/>
      <c r="AB272" s="1033"/>
      <c r="AC272" s="1033"/>
      <c r="AD272" s="1033"/>
      <c r="AE272" s="1034"/>
      <c r="AF272" s="1078" t="s">
        <v>269</v>
      </c>
      <c r="AG272" s="954"/>
      <c r="AH272" s="954"/>
      <c r="AI272" s="954"/>
      <c r="AJ272" s="954"/>
      <c r="AK272" s="954"/>
      <c r="AL272" s="967" t="s">
        <v>118</v>
      </c>
      <c r="AM272" s="968"/>
      <c r="AN272" s="968"/>
      <c r="AO272" s="968"/>
      <c r="AP272" s="968"/>
      <c r="AQ272" s="968"/>
      <c r="AR272" s="968"/>
      <c r="AS272" s="968"/>
      <c r="AT272" s="968"/>
      <c r="AU272" s="968"/>
      <c r="AV272" s="968"/>
      <c r="AW272" s="968"/>
      <c r="AX272" s="968"/>
      <c r="AY272" s="968"/>
      <c r="AZ272" s="969"/>
      <c r="BA272" s="954"/>
      <c r="BB272" s="954"/>
      <c r="BC272" s="954"/>
      <c r="BD272" s="954"/>
      <c r="BE272" s="955"/>
      <c r="BF272" s="732"/>
    </row>
    <row r="273" spans="1:58" ht="21.95" customHeight="1">
      <c r="A273" s="1059"/>
      <c r="B273" s="984"/>
      <c r="C273" s="985"/>
      <c r="D273" s="985"/>
      <c r="E273" s="985"/>
      <c r="F273" s="985"/>
      <c r="G273" s="985"/>
      <c r="H273" s="985"/>
      <c r="I273" s="985"/>
      <c r="J273" s="986"/>
      <c r="K273" s="1032"/>
      <c r="L273" s="1033"/>
      <c r="M273" s="1033"/>
      <c r="N273" s="1034"/>
      <c r="O273" s="1032"/>
      <c r="P273" s="1033"/>
      <c r="Q273" s="1033"/>
      <c r="R273" s="1033"/>
      <c r="S273" s="1033"/>
      <c r="T273" s="1034"/>
      <c r="U273" s="1032"/>
      <c r="V273" s="1009"/>
      <c r="W273" s="1009"/>
      <c r="X273" s="1009"/>
      <c r="Y273" s="1009"/>
      <c r="Z273" s="1010"/>
      <c r="AA273" s="1052"/>
      <c r="AB273" s="1033"/>
      <c r="AC273" s="1033"/>
      <c r="AD273" s="1033"/>
      <c r="AE273" s="1034"/>
      <c r="AF273" s="966" t="s">
        <v>1057</v>
      </c>
      <c r="AG273" s="949"/>
      <c r="AH273" s="949"/>
      <c r="AI273" s="949"/>
      <c r="AJ273" s="949"/>
      <c r="AK273" s="950"/>
      <c r="AL273" s="967" t="s">
        <v>118</v>
      </c>
      <c r="AM273" s="968"/>
      <c r="AN273" s="968"/>
      <c r="AO273" s="968"/>
      <c r="AP273" s="968"/>
      <c r="AQ273" s="968"/>
      <c r="AR273" s="968"/>
      <c r="AS273" s="968"/>
      <c r="AT273" s="968"/>
      <c r="AU273" s="968"/>
      <c r="AV273" s="968"/>
      <c r="AW273" s="968"/>
      <c r="AX273" s="968"/>
      <c r="AY273" s="968"/>
      <c r="AZ273" s="969"/>
      <c r="BA273" s="954"/>
      <c r="BB273" s="954"/>
      <c r="BC273" s="954"/>
      <c r="BD273" s="954"/>
      <c r="BE273" s="955"/>
      <c r="BF273" s="732"/>
    </row>
    <row r="274" spans="1:58" ht="21.95" customHeight="1">
      <c r="A274" s="1059"/>
      <c r="B274" s="984"/>
      <c r="C274" s="985"/>
      <c r="D274" s="985"/>
      <c r="E274" s="985"/>
      <c r="F274" s="985"/>
      <c r="G274" s="985"/>
      <c r="H274" s="985"/>
      <c r="I274" s="985"/>
      <c r="J274" s="986"/>
      <c r="K274" s="1032"/>
      <c r="L274" s="1033"/>
      <c r="M274" s="1033"/>
      <c r="N274" s="1034"/>
      <c r="O274" s="1032"/>
      <c r="P274" s="1033"/>
      <c r="Q274" s="1033"/>
      <c r="R274" s="1033"/>
      <c r="S274" s="1033"/>
      <c r="T274" s="1034"/>
      <c r="U274" s="1032"/>
      <c r="V274" s="1009"/>
      <c r="W274" s="1009"/>
      <c r="X274" s="1009"/>
      <c r="Y274" s="1009"/>
      <c r="Z274" s="1010"/>
      <c r="AA274" s="1052"/>
      <c r="AB274" s="1033"/>
      <c r="AC274" s="1033"/>
      <c r="AD274" s="1033"/>
      <c r="AE274" s="1034"/>
      <c r="AF274" s="949" t="s">
        <v>125</v>
      </c>
      <c r="AG274" s="949"/>
      <c r="AH274" s="949"/>
      <c r="AI274" s="949"/>
      <c r="AJ274" s="949"/>
      <c r="AK274" s="950"/>
      <c r="AL274" s="951" t="s">
        <v>196</v>
      </c>
      <c r="AM274" s="952"/>
      <c r="AN274" s="952"/>
      <c r="AO274" s="952"/>
      <c r="AP274" s="952"/>
      <c r="AQ274" s="952"/>
      <c r="AR274" s="952"/>
      <c r="AS274" s="952"/>
      <c r="AT274" s="952"/>
      <c r="AU274" s="952"/>
      <c r="AV274" s="952"/>
      <c r="AW274" s="952"/>
      <c r="AX274" s="952"/>
      <c r="AY274" s="952"/>
      <c r="AZ274" s="953"/>
      <c r="BA274" s="954"/>
      <c r="BB274" s="954"/>
      <c r="BC274" s="954"/>
      <c r="BD274" s="954"/>
      <c r="BE274" s="955"/>
      <c r="BF274" s="732"/>
    </row>
    <row r="275" spans="1:58" ht="44.1" customHeight="1">
      <c r="A275" s="1059"/>
      <c r="B275" s="984"/>
      <c r="C275" s="985"/>
      <c r="D275" s="985"/>
      <c r="E275" s="985"/>
      <c r="F275" s="985"/>
      <c r="G275" s="985"/>
      <c r="H275" s="985"/>
      <c r="I275" s="985"/>
      <c r="J275" s="986"/>
      <c r="K275" s="1032"/>
      <c r="L275" s="1033"/>
      <c r="M275" s="1033"/>
      <c r="N275" s="1034"/>
      <c r="O275" s="1032"/>
      <c r="P275" s="1033"/>
      <c r="Q275" s="1033"/>
      <c r="R275" s="1033"/>
      <c r="S275" s="1033"/>
      <c r="T275" s="1034"/>
      <c r="U275" s="1032"/>
      <c r="V275" s="1009"/>
      <c r="W275" s="1009"/>
      <c r="X275" s="1009"/>
      <c r="Y275" s="1009"/>
      <c r="Z275" s="1010"/>
      <c r="AA275" s="1052"/>
      <c r="AB275" s="1033"/>
      <c r="AC275" s="1033"/>
      <c r="AD275" s="1033"/>
      <c r="AE275" s="1034"/>
      <c r="AF275" s="966" t="s">
        <v>127</v>
      </c>
      <c r="AG275" s="949"/>
      <c r="AH275" s="949"/>
      <c r="AI275" s="949"/>
      <c r="AJ275" s="949"/>
      <c r="AK275" s="950"/>
      <c r="AL275" s="972" t="s">
        <v>197</v>
      </c>
      <c r="AM275" s="952"/>
      <c r="AN275" s="952"/>
      <c r="AO275" s="952"/>
      <c r="AP275" s="952"/>
      <c r="AQ275" s="952"/>
      <c r="AR275" s="952"/>
      <c r="AS275" s="952"/>
      <c r="AT275" s="952"/>
      <c r="AU275" s="952"/>
      <c r="AV275" s="952"/>
      <c r="AW275" s="952"/>
      <c r="AX275" s="952"/>
      <c r="AY275" s="952"/>
      <c r="AZ275" s="953"/>
      <c r="BA275" s="966"/>
      <c r="BB275" s="949"/>
      <c r="BC275" s="949"/>
      <c r="BD275" s="949"/>
      <c r="BE275" s="973"/>
      <c r="BF275" s="731"/>
    </row>
    <row r="276" spans="1:58" ht="21.95" customHeight="1">
      <c r="A276" s="1059"/>
      <c r="B276" s="978"/>
      <c r="C276" s="979"/>
      <c r="D276" s="979"/>
      <c r="E276" s="979"/>
      <c r="F276" s="979"/>
      <c r="G276" s="979"/>
      <c r="H276" s="979"/>
      <c r="I276" s="979"/>
      <c r="J276" s="980"/>
      <c r="K276" s="1035"/>
      <c r="L276" s="1036"/>
      <c r="M276" s="1036"/>
      <c r="N276" s="1037"/>
      <c r="O276" s="1035"/>
      <c r="P276" s="1036"/>
      <c r="Q276" s="1036"/>
      <c r="R276" s="1036"/>
      <c r="S276" s="1036"/>
      <c r="T276" s="1037"/>
      <c r="U276" s="1035"/>
      <c r="V276" s="1036"/>
      <c r="W276" s="1036"/>
      <c r="X276" s="1036"/>
      <c r="Y276" s="1036"/>
      <c r="Z276" s="1037"/>
      <c r="AA276" s="1035"/>
      <c r="AB276" s="1036"/>
      <c r="AC276" s="1036"/>
      <c r="AD276" s="1036"/>
      <c r="AE276" s="1037"/>
      <c r="AF276" s="966" t="s">
        <v>131</v>
      </c>
      <c r="AG276" s="949"/>
      <c r="AH276" s="949"/>
      <c r="AI276" s="949"/>
      <c r="AJ276" s="949"/>
      <c r="AK276" s="950"/>
      <c r="AL276" s="967" t="s">
        <v>130</v>
      </c>
      <c r="AM276" s="968"/>
      <c r="AN276" s="968"/>
      <c r="AO276" s="968"/>
      <c r="AP276" s="968"/>
      <c r="AQ276" s="968"/>
      <c r="AR276" s="968"/>
      <c r="AS276" s="968"/>
      <c r="AT276" s="968"/>
      <c r="AU276" s="968"/>
      <c r="AV276" s="968"/>
      <c r="AW276" s="968"/>
      <c r="AX276" s="968"/>
      <c r="AY276" s="968"/>
      <c r="AZ276" s="969"/>
      <c r="BA276" s="954"/>
      <c r="BB276" s="970"/>
      <c r="BC276" s="970"/>
      <c r="BD276" s="970"/>
      <c r="BE276" s="971"/>
      <c r="BF276" s="733"/>
    </row>
    <row r="277" spans="1:58" ht="21.95" customHeight="1">
      <c r="A277" s="1059"/>
      <c r="B277" s="981" t="s">
        <v>99</v>
      </c>
      <c r="C277" s="982"/>
      <c r="D277" s="982"/>
      <c r="E277" s="982"/>
      <c r="F277" s="982"/>
      <c r="G277" s="982"/>
      <c r="H277" s="982"/>
      <c r="I277" s="982"/>
      <c r="J277" s="983"/>
      <c r="K277" s="1029"/>
      <c r="L277" s="1030"/>
      <c r="M277" s="1030"/>
      <c r="N277" s="1031"/>
      <c r="O277" s="1029"/>
      <c r="P277" s="1030"/>
      <c r="Q277" s="1030"/>
      <c r="R277" s="1030"/>
      <c r="S277" s="1030"/>
      <c r="T277" s="1031"/>
      <c r="U277" s="1029"/>
      <c r="V277" s="1006"/>
      <c r="W277" s="1006"/>
      <c r="X277" s="1006"/>
      <c r="Y277" s="1006"/>
      <c r="Z277" s="1007"/>
      <c r="AA277" s="996" t="s">
        <v>270</v>
      </c>
      <c r="AB277" s="982"/>
      <c r="AC277" s="982"/>
      <c r="AD277" s="982"/>
      <c r="AE277" s="983"/>
      <c r="AF277" s="954" t="s">
        <v>142</v>
      </c>
      <c r="AG277" s="954"/>
      <c r="AH277" s="954"/>
      <c r="AI277" s="954"/>
      <c r="AJ277" s="954"/>
      <c r="AK277" s="954"/>
      <c r="AL277" s="967" t="s">
        <v>118</v>
      </c>
      <c r="AM277" s="968"/>
      <c r="AN277" s="968"/>
      <c r="AO277" s="968"/>
      <c r="AP277" s="968"/>
      <c r="AQ277" s="968"/>
      <c r="AR277" s="968"/>
      <c r="AS277" s="968"/>
      <c r="AT277" s="968"/>
      <c r="AU277" s="968"/>
      <c r="AV277" s="968"/>
      <c r="AW277" s="968"/>
      <c r="AX277" s="968"/>
      <c r="AY277" s="968"/>
      <c r="AZ277" s="969"/>
      <c r="BA277" s="954"/>
      <c r="BB277" s="954"/>
      <c r="BC277" s="954"/>
      <c r="BD277" s="954"/>
      <c r="BE277" s="955"/>
      <c r="BF277" s="733"/>
    </row>
    <row r="278" spans="1:58" ht="21.95" customHeight="1">
      <c r="A278" s="1059"/>
      <c r="B278" s="984"/>
      <c r="C278" s="985"/>
      <c r="D278" s="985"/>
      <c r="E278" s="985"/>
      <c r="F278" s="985"/>
      <c r="G278" s="985"/>
      <c r="H278" s="985"/>
      <c r="I278" s="985"/>
      <c r="J278" s="986"/>
      <c r="K278" s="1032"/>
      <c r="L278" s="1033"/>
      <c r="M278" s="1033"/>
      <c r="N278" s="1034"/>
      <c r="O278" s="1032"/>
      <c r="P278" s="1033"/>
      <c r="Q278" s="1033"/>
      <c r="R278" s="1033"/>
      <c r="S278" s="1033"/>
      <c r="T278" s="1034"/>
      <c r="U278" s="1032"/>
      <c r="V278" s="1009"/>
      <c r="W278" s="1009"/>
      <c r="X278" s="1009"/>
      <c r="Y278" s="1009"/>
      <c r="Z278" s="1010"/>
      <c r="AA278" s="999"/>
      <c r="AB278" s="985"/>
      <c r="AC278" s="985"/>
      <c r="AD278" s="985"/>
      <c r="AE278" s="986"/>
      <c r="AF278" s="966" t="s">
        <v>227</v>
      </c>
      <c r="AG278" s="949"/>
      <c r="AH278" s="949"/>
      <c r="AI278" s="949"/>
      <c r="AJ278" s="949"/>
      <c r="AK278" s="950"/>
      <c r="AL278" s="967" t="s">
        <v>118</v>
      </c>
      <c r="AM278" s="968"/>
      <c r="AN278" s="968"/>
      <c r="AO278" s="968"/>
      <c r="AP278" s="968"/>
      <c r="AQ278" s="968"/>
      <c r="AR278" s="968"/>
      <c r="AS278" s="968"/>
      <c r="AT278" s="968"/>
      <c r="AU278" s="968"/>
      <c r="AV278" s="968"/>
      <c r="AW278" s="968"/>
      <c r="AX278" s="968"/>
      <c r="AY278" s="968"/>
      <c r="AZ278" s="969"/>
      <c r="BA278" s="1016"/>
      <c r="BB278" s="1016"/>
      <c r="BC278" s="1016"/>
      <c r="BD278" s="1016"/>
      <c r="BE278" s="1074"/>
      <c r="BF278" s="732"/>
    </row>
    <row r="279" spans="1:58" ht="21.95" customHeight="1">
      <c r="A279" s="1059"/>
      <c r="B279" s="984"/>
      <c r="C279" s="985"/>
      <c r="D279" s="985"/>
      <c r="E279" s="985"/>
      <c r="F279" s="985"/>
      <c r="G279" s="985"/>
      <c r="H279" s="985"/>
      <c r="I279" s="985"/>
      <c r="J279" s="986"/>
      <c r="K279" s="1032"/>
      <c r="L279" s="1033"/>
      <c r="M279" s="1033"/>
      <c r="N279" s="1034"/>
      <c r="O279" s="1032"/>
      <c r="P279" s="1033"/>
      <c r="Q279" s="1033"/>
      <c r="R279" s="1033"/>
      <c r="S279" s="1033"/>
      <c r="T279" s="1034"/>
      <c r="U279" s="1032"/>
      <c r="V279" s="1009"/>
      <c r="W279" s="1009"/>
      <c r="X279" s="1009"/>
      <c r="Y279" s="1009"/>
      <c r="Z279" s="1010"/>
      <c r="AA279" s="999"/>
      <c r="AB279" s="985"/>
      <c r="AC279" s="985"/>
      <c r="AD279" s="985"/>
      <c r="AE279" s="986"/>
      <c r="AF279" s="966" t="s">
        <v>117</v>
      </c>
      <c r="AG279" s="949"/>
      <c r="AH279" s="949"/>
      <c r="AI279" s="949"/>
      <c r="AJ279" s="949"/>
      <c r="AK279" s="950"/>
      <c r="AL279" s="967" t="s">
        <v>118</v>
      </c>
      <c r="AM279" s="968"/>
      <c r="AN279" s="968"/>
      <c r="AO279" s="968"/>
      <c r="AP279" s="968"/>
      <c r="AQ279" s="968"/>
      <c r="AR279" s="968"/>
      <c r="AS279" s="968"/>
      <c r="AT279" s="968"/>
      <c r="AU279" s="968"/>
      <c r="AV279" s="968"/>
      <c r="AW279" s="968"/>
      <c r="AX279" s="968"/>
      <c r="AY279" s="968"/>
      <c r="AZ279" s="969"/>
      <c r="BA279" s="1021"/>
      <c r="BB279" s="1022"/>
      <c r="BC279" s="1022"/>
      <c r="BD279" s="1022"/>
      <c r="BE279" s="1024"/>
      <c r="BF279" s="731"/>
    </row>
    <row r="280" spans="1:58" ht="21.95" customHeight="1">
      <c r="A280" s="1059"/>
      <c r="B280" s="984"/>
      <c r="C280" s="985"/>
      <c r="D280" s="985"/>
      <c r="E280" s="985"/>
      <c r="F280" s="985"/>
      <c r="G280" s="985"/>
      <c r="H280" s="985"/>
      <c r="I280" s="985"/>
      <c r="J280" s="986"/>
      <c r="K280" s="1032"/>
      <c r="L280" s="1033"/>
      <c r="M280" s="1033"/>
      <c r="N280" s="1034"/>
      <c r="O280" s="1032"/>
      <c r="P280" s="1033"/>
      <c r="Q280" s="1033"/>
      <c r="R280" s="1033"/>
      <c r="S280" s="1033"/>
      <c r="T280" s="1034"/>
      <c r="U280" s="1032"/>
      <c r="V280" s="1009"/>
      <c r="W280" s="1009"/>
      <c r="X280" s="1009"/>
      <c r="Y280" s="1009"/>
      <c r="Z280" s="1010"/>
      <c r="AA280" s="999"/>
      <c r="AB280" s="985"/>
      <c r="AC280" s="985"/>
      <c r="AD280" s="985"/>
      <c r="AE280" s="986"/>
      <c r="AF280" s="949" t="s">
        <v>119</v>
      </c>
      <c r="AG280" s="949"/>
      <c r="AH280" s="949"/>
      <c r="AI280" s="949"/>
      <c r="AJ280" s="949"/>
      <c r="AK280" s="950"/>
      <c r="AL280" s="951" t="s">
        <v>118</v>
      </c>
      <c r="AM280" s="952"/>
      <c r="AN280" s="952"/>
      <c r="AO280" s="952"/>
      <c r="AP280" s="952"/>
      <c r="AQ280" s="952"/>
      <c r="AR280" s="952"/>
      <c r="AS280" s="952"/>
      <c r="AT280" s="952"/>
      <c r="AU280" s="952"/>
      <c r="AV280" s="952"/>
      <c r="AW280" s="952"/>
      <c r="AX280" s="952"/>
      <c r="AY280" s="952"/>
      <c r="AZ280" s="953"/>
      <c r="BA280" s="954"/>
      <c r="BB280" s="954"/>
      <c r="BC280" s="954"/>
      <c r="BD280" s="954"/>
      <c r="BE280" s="955"/>
      <c r="BF280" s="731"/>
    </row>
    <row r="281" spans="1:58" ht="21.95" customHeight="1">
      <c r="A281" s="1059"/>
      <c r="B281" s="984"/>
      <c r="C281" s="985"/>
      <c r="D281" s="985"/>
      <c r="E281" s="985"/>
      <c r="F281" s="985"/>
      <c r="G281" s="985"/>
      <c r="H281" s="985"/>
      <c r="I281" s="985"/>
      <c r="J281" s="986"/>
      <c r="K281" s="1032"/>
      <c r="L281" s="1033"/>
      <c r="M281" s="1033"/>
      <c r="N281" s="1034"/>
      <c r="O281" s="1032"/>
      <c r="P281" s="1033"/>
      <c r="Q281" s="1033"/>
      <c r="R281" s="1033"/>
      <c r="S281" s="1033"/>
      <c r="T281" s="1034"/>
      <c r="U281" s="1032"/>
      <c r="V281" s="1009"/>
      <c r="W281" s="1009"/>
      <c r="X281" s="1009"/>
      <c r="Y281" s="1009"/>
      <c r="Z281" s="1010"/>
      <c r="AA281" s="999"/>
      <c r="AB281" s="985"/>
      <c r="AC281" s="985"/>
      <c r="AD281" s="985"/>
      <c r="AE281" s="986"/>
      <c r="AF281" s="949" t="s">
        <v>120</v>
      </c>
      <c r="AG281" s="949"/>
      <c r="AH281" s="949"/>
      <c r="AI281" s="949"/>
      <c r="AJ281" s="949"/>
      <c r="AK281" s="950"/>
      <c r="AL281" s="951" t="s">
        <v>118</v>
      </c>
      <c r="AM281" s="952"/>
      <c r="AN281" s="952"/>
      <c r="AO281" s="952"/>
      <c r="AP281" s="952"/>
      <c r="AQ281" s="952"/>
      <c r="AR281" s="952"/>
      <c r="AS281" s="952"/>
      <c r="AT281" s="952"/>
      <c r="AU281" s="952"/>
      <c r="AV281" s="952"/>
      <c r="AW281" s="952"/>
      <c r="AX281" s="952"/>
      <c r="AY281" s="952"/>
      <c r="AZ281" s="953"/>
      <c r="BA281" s="954"/>
      <c r="BB281" s="954"/>
      <c r="BC281" s="954"/>
      <c r="BD281" s="954"/>
      <c r="BE281" s="955"/>
      <c r="BF281" s="731"/>
    </row>
    <row r="282" spans="1:58" ht="21.95" customHeight="1">
      <c r="A282" s="1059"/>
      <c r="B282" s="984"/>
      <c r="C282" s="985"/>
      <c r="D282" s="985"/>
      <c r="E282" s="985"/>
      <c r="F282" s="985"/>
      <c r="G282" s="985"/>
      <c r="H282" s="985"/>
      <c r="I282" s="985"/>
      <c r="J282" s="986"/>
      <c r="K282" s="1032"/>
      <c r="L282" s="1033"/>
      <c r="M282" s="1033"/>
      <c r="N282" s="1034"/>
      <c r="O282" s="1032"/>
      <c r="P282" s="1033"/>
      <c r="Q282" s="1033"/>
      <c r="R282" s="1033"/>
      <c r="S282" s="1033"/>
      <c r="T282" s="1034"/>
      <c r="U282" s="1032"/>
      <c r="V282" s="1009"/>
      <c r="W282" s="1009"/>
      <c r="X282" s="1009"/>
      <c r="Y282" s="1009"/>
      <c r="Z282" s="1010"/>
      <c r="AA282" s="999"/>
      <c r="AB282" s="985"/>
      <c r="AC282" s="985"/>
      <c r="AD282" s="985"/>
      <c r="AE282" s="986"/>
      <c r="AF282" s="950" t="s">
        <v>161</v>
      </c>
      <c r="AG282" s="954"/>
      <c r="AH282" s="954"/>
      <c r="AI282" s="954"/>
      <c r="AJ282" s="954"/>
      <c r="AK282" s="954"/>
      <c r="AL282" s="967" t="s">
        <v>144</v>
      </c>
      <c r="AM282" s="968"/>
      <c r="AN282" s="968"/>
      <c r="AO282" s="968"/>
      <c r="AP282" s="968"/>
      <c r="AQ282" s="968"/>
      <c r="AR282" s="968"/>
      <c r="AS282" s="968"/>
      <c r="AT282" s="968"/>
      <c r="AU282" s="968"/>
      <c r="AV282" s="968"/>
      <c r="AW282" s="968"/>
      <c r="AX282" s="968"/>
      <c r="AY282" s="968"/>
      <c r="AZ282" s="969"/>
      <c r="BA282" s="954"/>
      <c r="BB282" s="954"/>
      <c r="BC282" s="954"/>
      <c r="BD282" s="954"/>
      <c r="BE282" s="955"/>
      <c r="BF282" s="732"/>
    </row>
    <row r="283" spans="1:58" ht="21.95" customHeight="1">
      <c r="A283" s="1059"/>
      <c r="B283" s="984"/>
      <c r="C283" s="985"/>
      <c r="D283" s="985"/>
      <c r="E283" s="985"/>
      <c r="F283" s="985"/>
      <c r="G283" s="985"/>
      <c r="H283" s="985"/>
      <c r="I283" s="985"/>
      <c r="J283" s="986"/>
      <c r="K283" s="1032"/>
      <c r="L283" s="1033"/>
      <c r="M283" s="1033"/>
      <c r="N283" s="1034"/>
      <c r="O283" s="1032"/>
      <c r="P283" s="1033"/>
      <c r="Q283" s="1033"/>
      <c r="R283" s="1033"/>
      <c r="S283" s="1033"/>
      <c r="T283" s="1034"/>
      <c r="U283" s="1032"/>
      <c r="V283" s="1009"/>
      <c r="W283" s="1009"/>
      <c r="X283" s="1009"/>
      <c r="Y283" s="1009"/>
      <c r="Z283" s="1010"/>
      <c r="AA283" s="999"/>
      <c r="AB283" s="985"/>
      <c r="AC283" s="985"/>
      <c r="AD283" s="985"/>
      <c r="AE283" s="986"/>
      <c r="AF283" s="949" t="s">
        <v>271</v>
      </c>
      <c r="AG283" s="949"/>
      <c r="AH283" s="949"/>
      <c r="AI283" s="949"/>
      <c r="AJ283" s="949"/>
      <c r="AK283" s="950"/>
      <c r="AL283" s="951" t="s">
        <v>130</v>
      </c>
      <c r="AM283" s="952"/>
      <c r="AN283" s="952"/>
      <c r="AO283" s="952"/>
      <c r="AP283" s="952"/>
      <c r="AQ283" s="952"/>
      <c r="AR283" s="952"/>
      <c r="AS283" s="952"/>
      <c r="AT283" s="952"/>
      <c r="AU283" s="952"/>
      <c r="AV283" s="952"/>
      <c r="AW283" s="952"/>
      <c r="AX283" s="952"/>
      <c r="AY283" s="952"/>
      <c r="AZ283" s="953"/>
      <c r="BA283" s="954"/>
      <c r="BB283" s="970"/>
      <c r="BC283" s="970"/>
      <c r="BD283" s="970"/>
      <c r="BE283" s="971"/>
      <c r="BF283" s="733"/>
    </row>
    <row r="284" spans="1:58" ht="21.95" customHeight="1">
      <c r="A284" s="1059"/>
      <c r="B284" s="984"/>
      <c r="C284" s="985"/>
      <c r="D284" s="985"/>
      <c r="E284" s="985"/>
      <c r="F284" s="985"/>
      <c r="G284" s="985"/>
      <c r="H284" s="985"/>
      <c r="I284" s="985"/>
      <c r="J284" s="986"/>
      <c r="K284" s="1032"/>
      <c r="L284" s="1033"/>
      <c r="M284" s="1033"/>
      <c r="N284" s="1034"/>
      <c r="O284" s="1032"/>
      <c r="P284" s="1033"/>
      <c r="Q284" s="1033"/>
      <c r="R284" s="1033"/>
      <c r="S284" s="1033"/>
      <c r="T284" s="1034"/>
      <c r="U284" s="1032"/>
      <c r="V284" s="1009"/>
      <c r="W284" s="1009"/>
      <c r="X284" s="1009"/>
      <c r="Y284" s="1009"/>
      <c r="Z284" s="1010"/>
      <c r="AA284" s="999"/>
      <c r="AB284" s="985"/>
      <c r="AC284" s="985"/>
      <c r="AD284" s="985"/>
      <c r="AE284" s="986"/>
      <c r="AF284" s="949" t="s">
        <v>125</v>
      </c>
      <c r="AG284" s="949"/>
      <c r="AH284" s="949"/>
      <c r="AI284" s="949"/>
      <c r="AJ284" s="949"/>
      <c r="AK284" s="950"/>
      <c r="AL284" s="951" t="s">
        <v>126</v>
      </c>
      <c r="AM284" s="952"/>
      <c r="AN284" s="952"/>
      <c r="AO284" s="952"/>
      <c r="AP284" s="952"/>
      <c r="AQ284" s="952"/>
      <c r="AR284" s="952"/>
      <c r="AS284" s="952"/>
      <c r="AT284" s="952"/>
      <c r="AU284" s="952"/>
      <c r="AV284" s="952"/>
      <c r="AW284" s="952"/>
      <c r="AX284" s="952"/>
      <c r="AY284" s="952"/>
      <c r="AZ284" s="953"/>
      <c r="BA284" s="954"/>
      <c r="BB284" s="954"/>
      <c r="BC284" s="954"/>
      <c r="BD284" s="954"/>
      <c r="BE284" s="955"/>
      <c r="BF284" s="731"/>
    </row>
    <row r="285" spans="1:58" ht="44.1" customHeight="1">
      <c r="A285" s="1059"/>
      <c r="B285" s="984"/>
      <c r="C285" s="985"/>
      <c r="D285" s="985"/>
      <c r="E285" s="985"/>
      <c r="F285" s="985"/>
      <c r="G285" s="985"/>
      <c r="H285" s="985"/>
      <c r="I285" s="985"/>
      <c r="J285" s="986"/>
      <c r="K285" s="1032"/>
      <c r="L285" s="1033"/>
      <c r="M285" s="1033"/>
      <c r="N285" s="1034"/>
      <c r="O285" s="1032"/>
      <c r="P285" s="1033"/>
      <c r="Q285" s="1033"/>
      <c r="R285" s="1033"/>
      <c r="S285" s="1033"/>
      <c r="T285" s="1034"/>
      <c r="U285" s="1032"/>
      <c r="V285" s="1009"/>
      <c r="W285" s="1009"/>
      <c r="X285" s="1009"/>
      <c r="Y285" s="1009"/>
      <c r="Z285" s="1010"/>
      <c r="AA285" s="999"/>
      <c r="AB285" s="985"/>
      <c r="AC285" s="985"/>
      <c r="AD285" s="985"/>
      <c r="AE285" s="986"/>
      <c r="AF285" s="966" t="s">
        <v>127</v>
      </c>
      <c r="AG285" s="949"/>
      <c r="AH285" s="949"/>
      <c r="AI285" s="949"/>
      <c r="AJ285" s="949"/>
      <c r="AK285" s="950"/>
      <c r="AL285" s="972" t="s">
        <v>128</v>
      </c>
      <c r="AM285" s="952"/>
      <c r="AN285" s="952"/>
      <c r="AO285" s="952"/>
      <c r="AP285" s="952"/>
      <c r="AQ285" s="952"/>
      <c r="AR285" s="952"/>
      <c r="AS285" s="952"/>
      <c r="AT285" s="952"/>
      <c r="AU285" s="952"/>
      <c r="AV285" s="952"/>
      <c r="AW285" s="952"/>
      <c r="AX285" s="952"/>
      <c r="AY285" s="952"/>
      <c r="AZ285" s="953"/>
      <c r="BA285" s="966"/>
      <c r="BB285" s="949"/>
      <c r="BC285" s="949"/>
      <c r="BD285" s="949"/>
      <c r="BE285" s="973"/>
      <c r="BF285" s="731"/>
    </row>
    <row r="286" spans="1:58" ht="21.95" customHeight="1">
      <c r="A286" s="1059"/>
      <c r="B286" s="984"/>
      <c r="C286" s="985"/>
      <c r="D286" s="985"/>
      <c r="E286" s="985"/>
      <c r="F286" s="985"/>
      <c r="G286" s="985"/>
      <c r="H286" s="985"/>
      <c r="I286" s="985"/>
      <c r="J286" s="986"/>
      <c r="K286" s="1032"/>
      <c r="L286" s="1033"/>
      <c r="M286" s="1033"/>
      <c r="N286" s="1034"/>
      <c r="O286" s="1032"/>
      <c r="P286" s="1033"/>
      <c r="Q286" s="1033"/>
      <c r="R286" s="1033"/>
      <c r="S286" s="1033"/>
      <c r="T286" s="1034"/>
      <c r="U286" s="1032"/>
      <c r="V286" s="1009"/>
      <c r="W286" s="1009"/>
      <c r="X286" s="1009"/>
      <c r="Y286" s="1009"/>
      <c r="Z286" s="1010"/>
      <c r="AA286" s="999"/>
      <c r="AB286" s="985"/>
      <c r="AC286" s="985"/>
      <c r="AD286" s="985"/>
      <c r="AE286" s="986"/>
      <c r="AF286" s="949" t="s">
        <v>272</v>
      </c>
      <c r="AG286" s="949"/>
      <c r="AH286" s="949"/>
      <c r="AI286" s="949"/>
      <c r="AJ286" s="949"/>
      <c r="AK286" s="950"/>
      <c r="AL286" s="1025" t="s">
        <v>118</v>
      </c>
      <c r="AM286" s="1076"/>
      <c r="AN286" s="1076"/>
      <c r="AO286" s="1076"/>
      <c r="AP286" s="1076"/>
      <c r="AQ286" s="1076"/>
      <c r="AR286" s="1076"/>
      <c r="AS286" s="1076"/>
      <c r="AT286" s="1076"/>
      <c r="AU286" s="1076"/>
      <c r="AV286" s="1076"/>
      <c r="AW286" s="1076"/>
      <c r="AX286" s="1076"/>
      <c r="AY286" s="1076"/>
      <c r="AZ286" s="1077"/>
      <c r="BA286" s="954"/>
      <c r="BB286" s="970"/>
      <c r="BC286" s="970"/>
      <c r="BD286" s="970"/>
      <c r="BE286" s="971"/>
      <c r="BF286" s="733"/>
    </row>
    <row r="287" spans="1:58" ht="21.95" customHeight="1">
      <c r="A287" s="1059"/>
      <c r="B287" s="984"/>
      <c r="C287" s="985"/>
      <c r="D287" s="985"/>
      <c r="E287" s="985"/>
      <c r="F287" s="985"/>
      <c r="G287" s="985"/>
      <c r="H287" s="985"/>
      <c r="I287" s="985"/>
      <c r="J287" s="986"/>
      <c r="K287" s="1032"/>
      <c r="L287" s="1033"/>
      <c r="M287" s="1033"/>
      <c r="N287" s="1034"/>
      <c r="O287" s="1032"/>
      <c r="P287" s="1033"/>
      <c r="Q287" s="1033"/>
      <c r="R287" s="1033"/>
      <c r="S287" s="1033"/>
      <c r="T287" s="1034"/>
      <c r="U287" s="1032"/>
      <c r="V287" s="1009"/>
      <c r="W287" s="1009"/>
      <c r="X287" s="1009"/>
      <c r="Y287" s="1009"/>
      <c r="Z287" s="1010"/>
      <c r="AA287" s="999"/>
      <c r="AB287" s="985"/>
      <c r="AC287" s="985"/>
      <c r="AD287" s="985"/>
      <c r="AE287" s="986"/>
      <c r="AF287" s="949" t="s">
        <v>131</v>
      </c>
      <c r="AG287" s="949"/>
      <c r="AH287" s="949"/>
      <c r="AI287" s="949"/>
      <c r="AJ287" s="949"/>
      <c r="AK287" s="950"/>
      <c r="AL287" s="951" t="s">
        <v>130</v>
      </c>
      <c r="AM287" s="952"/>
      <c r="AN287" s="952"/>
      <c r="AO287" s="952"/>
      <c r="AP287" s="952"/>
      <c r="AQ287" s="952"/>
      <c r="AR287" s="952"/>
      <c r="AS287" s="952"/>
      <c r="AT287" s="952"/>
      <c r="AU287" s="952"/>
      <c r="AV287" s="952"/>
      <c r="AW287" s="952"/>
      <c r="AX287" s="952"/>
      <c r="AY287" s="952"/>
      <c r="AZ287" s="953"/>
      <c r="BA287" s="954"/>
      <c r="BB287" s="970"/>
      <c r="BC287" s="970"/>
      <c r="BD287" s="970"/>
      <c r="BE287" s="971"/>
      <c r="BF287" s="733"/>
    </row>
    <row r="288" spans="1:58" ht="21.95" customHeight="1">
      <c r="A288" s="1059"/>
      <c r="B288" s="978"/>
      <c r="C288" s="979"/>
      <c r="D288" s="979"/>
      <c r="E288" s="979"/>
      <c r="F288" s="979"/>
      <c r="G288" s="979"/>
      <c r="H288" s="979"/>
      <c r="I288" s="979"/>
      <c r="J288" s="980"/>
      <c r="K288" s="1053"/>
      <c r="L288" s="1054"/>
      <c r="M288" s="1054"/>
      <c r="N288" s="1055"/>
      <c r="O288" s="1053"/>
      <c r="P288" s="1054"/>
      <c r="Q288" s="1054"/>
      <c r="R288" s="1054"/>
      <c r="S288" s="1054"/>
      <c r="T288" s="1055"/>
      <c r="U288" s="1053"/>
      <c r="V288" s="1012"/>
      <c r="W288" s="1012"/>
      <c r="X288" s="1012"/>
      <c r="Y288" s="1012"/>
      <c r="Z288" s="1013"/>
      <c r="AA288" s="1002"/>
      <c r="AB288" s="979"/>
      <c r="AC288" s="979"/>
      <c r="AD288" s="979"/>
      <c r="AE288" s="980"/>
      <c r="AF288" s="966" t="s">
        <v>273</v>
      </c>
      <c r="AG288" s="949"/>
      <c r="AH288" s="949"/>
      <c r="AI288" s="949"/>
      <c r="AJ288" s="949"/>
      <c r="AK288" s="950"/>
      <c r="AL288" s="1025" t="s">
        <v>118</v>
      </c>
      <c r="AM288" s="1076"/>
      <c r="AN288" s="1076"/>
      <c r="AO288" s="1076"/>
      <c r="AP288" s="1076"/>
      <c r="AQ288" s="1076"/>
      <c r="AR288" s="1076"/>
      <c r="AS288" s="1076"/>
      <c r="AT288" s="1076"/>
      <c r="AU288" s="1076"/>
      <c r="AV288" s="1076"/>
      <c r="AW288" s="1076"/>
      <c r="AX288" s="1076"/>
      <c r="AY288" s="1076"/>
      <c r="AZ288" s="1077"/>
      <c r="BA288" s="954"/>
      <c r="BB288" s="970"/>
      <c r="BC288" s="970"/>
      <c r="BD288" s="970"/>
      <c r="BE288" s="971"/>
      <c r="BF288" s="733"/>
    </row>
    <row r="289" spans="1:58" ht="21.95" customHeight="1">
      <c r="A289" s="1059"/>
      <c r="B289" s="981" t="s">
        <v>100</v>
      </c>
      <c r="C289" s="982"/>
      <c r="D289" s="982"/>
      <c r="E289" s="982"/>
      <c r="F289" s="982"/>
      <c r="G289" s="982"/>
      <c r="H289" s="982"/>
      <c r="I289" s="982"/>
      <c r="J289" s="983"/>
      <c r="K289" s="981"/>
      <c r="L289" s="982"/>
      <c r="M289" s="982"/>
      <c r="N289" s="983"/>
      <c r="O289" s="1029"/>
      <c r="P289" s="1030"/>
      <c r="Q289" s="1030"/>
      <c r="R289" s="1030"/>
      <c r="S289" s="1030"/>
      <c r="T289" s="1031"/>
      <c r="U289" s="1029"/>
      <c r="V289" s="1006"/>
      <c r="W289" s="1006"/>
      <c r="X289" s="1006"/>
      <c r="Y289" s="1006"/>
      <c r="Z289" s="1007"/>
      <c r="AA289" s="996" t="s">
        <v>274</v>
      </c>
      <c r="AB289" s="982"/>
      <c r="AC289" s="982"/>
      <c r="AD289" s="982"/>
      <c r="AE289" s="983"/>
      <c r="AF289" s="949" t="s">
        <v>151</v>
      </c>
      <c r="AG289" s="949"/>
      <c r="AH289" s="949"/>
      <c r="AI289" s="949"/>
      <c r="AJ289" s="949"/>
      <c r="AK289" s="950"/>
      <c r="AL289" s="967" t="s">
        <v>275</v>
      </c>
      <c r="AM289" s="968"/>
      <c r="AN289" s="968"/>
      <c r="AO289" s="968"/>
      <c r="AP289" s="968"/>
      <c r="AQ289" s="968"/>
      <c r="AR289" s="968"/>
      <c r="AS289" s="968"/>
      <c r="AT289" s="968"/>
      <c r="AU289" s="968"/>
      <c r="AV289" s="968"/>
      <c r="AW289" s="968"/>
      <c r="AX289" s="968"/>
      <c r="AY289" s="968"/>
      <c r="AZ289" s="969"/>
      <c r="BA289" s="954"/>
      <c r="BB289" s="954"/>
      <c r="BC289" s="954"/>
      <c r="BD289" s="954"/>
      <c r="BE289" s="955"/>
      <c r="BF289" s="732"/>
    </row>
    <row r="290" spans="1:58" ht="44.1" customHeight="1">
      <c r="A290" s="1059"/>
      <c r="B290" s="984"/>
      <c r="C290" s="985"/>
      <c r="D290" s="985"/>
      <c r="E290" s="985"/>
      <c r="F290" s="985"/>
      <c r="G290" s="985"/>
      <c r="H290" s="985"/>
      <c r="I290" s="985"/>
      <c r="J290" s="986"/>
      <c r="K290" s="984"/>
      <c r="L290" s="985"/>
      <c r="M290" s="985"/>
      <c r="N290" s="986"/>
      <c r="O290" s="1032"/>
      <c r="P290" s="1033"/>
      <c r="Q290" s="1033"/>
      <c r="R290" s="1033"/>
      <c r="S290" s="1033"/>
      <c r="T290" s="1034"/>
      <c r="U290" s="1032"/>
      <c r="V290" s="1009"/>
      <c r="W290" s="1009"/>
      <c r="X290" s="1009"/>
      <c r="Y290" s="1009"/>
      <c r="Z290" s="1010"/>
      <c r="AA290" s="984"/>
      <c r="AB290" s="985"/>
      <c r="AC290" s="985"/>
      <c r="AD290" s="985"/>
      <c r="AE290" s="986"/>
      <c r="AF290" s="1021" t="s">
        <v>276</v>
      </c>
      <c r="AG290" s="1022"/>
      <c r="AH290" s="1022"/>
      <c r="AI290" s="1022"/>
      <c r="AJ290" s="1022"/>
      <c r="AK290" s="1023"/>
      <c r="AL290" s="1025" t="s">
        <v>277</v>
      </c>
      <c r="AM290" s="968"/>
      <c r="AN290" s="968"/>
      <c r="AO290" s="968"/>
      <c r="AP290" s="968"/>
      <c r="AQ290" s="968"/>
      <c r="AR290" s="968"/>
      <c r="AS290" s="968"/>
      <c r="AT290" s="968"/>
      <c r="AU290" s="968"/>
      <c r="AV290" s="968"/>
      <c r="AW290" s="968"/>
      <c r="AX290" s="968"/>
      <c r="AY290" s="968"/>
      <c r="AZ290" s="969"/>
      <c r="BA290" s="954"/>
      <c r="BB290" s="954"/>
      <c r="BC290" s="954"/>
      <c r="BD290" s="954"/>
      <c r="BE290" s="955"/>
      <c r="BF290" s="731"/>
    </row>
    <row r="291" spans="1:58" ht="21.95" customHeight="1">
      <c r="A291" s="1059"/>
      <c r="B291" s="984"/>
      <c r="C291" s="985"/>
      <c r="D291" s="985"/>
      <c r="E291" s="985"/>
      <c r="F291" s="985"/>
      <c r="G291" s="985"/>
      <c r="H291" s="985"/>
      <c r="I291" s="985"/>
      <c r="J291" s="986"/>
      <c r="K291" s="984"/>
      <c r="L291" s="985"/>
      <c r="M291" s="985"/>
      <c r="N291" s="986"/>
      <c r="O291" s="1032"/>
      <c r="P291" s="1033"/>
      <c r="Q291" s="1033"/>
      <c r="R291" s="1033"/>
      <c r="S291" s="1033"/>
      <c r="T291" s="1034"/>
      <c r="U291" s="1032"/>
      <c r="V291" s="1009"/>
      <c r="W291" s="1009"/>
      <c r="X291" s="1009"/>
      <c r="Y291" s="1009"/>
      <c r="Z291" s="1010"/>
      <c r="AA291" s="984"/>
      <c r="AB291" s="985"/>
      <c r="AC291" s="985"/>
      <c r="AD291" s="985"/>
      <c r="AE291" s="986"/>
      <c r="AF291" s="949" t="s">
        <v>141</v>
      </c>
      <c r="AG291" s="949"/>
      <c r="AH291" s="949"/>
      <c r="AI291" s="949"/>
      <c r="AJ291" s="949"/>
      <c r="AK291" s="950"/>
      <c r="AL291" s="951" t="s">
        <v>118</v>
      </c>
      <c r="AM291" s="952"/>
      <c r="AN291" s="952"/>
      <c r="AO291" s="952"/>
      <c r="AP291" s="952"/>
      <c r="AQ291" s="952"/>
      <c r="AR291" s="952"/>
      <c r="AS291" s="952"/>
      <c r="AT291" s="952"/>
      <c r="AU291" s="952"/>
      <c r="AV291" s="952"/>
      <c r="AW291" s="952"/>
      <c r="AX291" s="952"/>
      <c r="AY291" s="952"/>
      <c r="AZ291" s="953"/>
      <c r="BA291" s="954"/>
      <c r="BB291" s="954"/>
      <c r="BC291" s="954"/>
      <c r="BD291" s="954"/>
      <c r="BE291" s="955"/>
      <c r="BF291" s="731"/>
    </row>
    <row r="292" spans="1:58" ht="21.95" customHeight="1">
      <c r="A292" s="1059"/>
      <c r="B292" s="984"/>
      <c r="C292" s="985"/>
      <c r="D292" s="985"/>
      <c r="E292" s="985"/>
      <c r="F292" s="985"/>
      <c r="G292" s="985"/>
      <c r="H292" s="985"/>
      <c r="I292" s="985"/>
      <c r="J292" s="986"/>
      <c r="K292" s="984"/>
      <c r="L292" s="985"/>
      <c r="M292" s="985"/>
      <c r="N292" s="986"/>
      <c r="O292" s="1032"/>
      <c r="P292" s="1033"/>
      <c r="Q292" s="1033"/>
      <c r="R292" s="1033"/>
      <c r="S292" s="1033"/>
      <c r="T292" s="1034"/>
      <c r="U292" s="1032"/>
      <c r="V292" s="1009"/>
      <c r="W292" s="1009"/>
      <c r="X292" s="1009"/>
      <c r="Y292" s="1009"/>
      <c r="Z292" s="1010"/>
      <c r="AA292" s="984"/>
      <c r="AB292" s="985"/>
      <c r="AC292" s="985"/>
      <c r="AD292" s="985"/>
      <c r="AE292" s="986"/>
      <c r="AF292" s="950" t="s">
        <v>142</v>
      </c>
      <c r="AG292" s="954"/>
      <c r="AH292" s="954"/>
      <c r="AI292" s="954"/>
      <c r="AJ292" s="954"/>
      <c r="AK292" s="954"/>
      <c r="AL292" s="967" t="s">
        <v>118</v>
      </c>
      <c r="AM292" s="968"/>
      <c r="AN292" s="968"/>
      <c r="AO292" s="968"/>
      <c r="AP292" s="968"/>
      <c r="AQ292" s="968"/>
      <c r="AR292" s="968"/>
      <c r="AS292" s="968"/>
      <c r="AT292" s="968"/>
      <c r="AU292" s="968"/>
      <c r="AV292" s="968"/>
      <c r="AW292" s="968"/>
      <c r="AX292" s="968"/>
      <c r="AY292" s="968"/>
      <c r="AZ292" s="969"/>
      <c r="BA292" s="954"/>
      <c r="BB292" s="954"/>
      <c r="BC292" s="954"/>
      <c r="BD292" s="954"/>
      <c r="BE292" s="955"/>
      <c r="BF292" s="733"/>
    </row>
    <row r="293" spans="1:58" ht="21.95" customHeight="1">
      <c r="A293" s="1059"/>
      <c r="B293" s="984"/>
      <c r="C293" s="985"/>
      <c r="D293" s="985"/>
      <c r="E293" s="985"/>
      <c r="F293" s="985"/>
      <c r="G293" s="985"/>
      <c r="H293" s="985"/>
      <c r="I293" s="985"/>
      <c r="J293" s="986"/>
      <c r="K293" s="984"/>
      <c r="L293" s="985"/>
      <c r="M293" s="985"/>
      <c r="N293" s="986"/>
      <c r="O293" s="1032"/>
      <c r="P293" s="1033"/>
      <c r="Q293" s="1033"/>
      <c r="R293" s="1033"/>
      <c r="S293" s="1033"/>
      <c r="T293" s="1034"/>
      <c r="U293" s="1032"/>
      <c r="V293" s="1009"/>
      <c r="W293" s="1009"/>
      <c r="X293" s="1009"/>
      <c r="Y293" s="1009"/>
      <c r="Z293" s="1010"/>
      <c r="AA293" s="984"/>
      <c r="AB293" s="985"/>
      <c r="AC293" s="985"/>
      <c r="AD293" s="985"/>
      <c r="AE293" s="986"/>
      <c r="AF293" s="966" t="s">
        <v>132</v>
      </c>
      <c r="AG293" s="949"/>
      <c r="AH293" s="949"/>
      <c r="AI293" s="949"/>
      <c r="AJ293" s="949"/>
      <c r="AK293" s="950"/>
      <c r="AL293" s="967" t="s">
        <v>116</v>
      </c>
      <c r="AM293" s="968"/>
      <c r="AN293" s="968"/>
      <c r="AO293" s="968"/>
      <c r="AP293" s="968"/>
      <c r="AQ293" s="968"/>
      <c r="AR293" s="968"/>
      <c r="AS293" s="968"/>
      <c r="AT293" s="968"/>
      <c r="AU293" s="968"/>
      <c r="AV293" s="968"/>
      <c r="AW293" s="968"/>
      <c r="AX293" s="968"/>
      <c r="AY293" s="968"/>
      <c r="AZ293" s="969"/>
      <c r="BA293" s="1021"/>
      <c r="BB293" s="1022"/>
      <c r="BC293" s="1022"/>
      <c r="BD293" s="1022"/>
      <c r="BE293" s="1024"/>
      <c r="BF293" s="731"/>
    </row>
    <row r="294" spans="1:58" ht="21.95" customHeight="1">
      <c r="A294" s="1059"/>
      <c r="B294" s="984"/>
      <c r="C294" s="985"/>
      <c r="D294" s="985"/>
      <c r="E294" s="985"/>
      <c r="F294" s="985"/>
      <c r="G294" s="985"/>
      <c r="H294" s="985"/>
      <c r="I294" s="985"/>
      <c r="J294" s="986"/>
      <c r="K294" s="984"/>
      <c r="L294" s="985"/>
      <c r="M294" s="985"/>
      <c r="N294" s="986"/>
      <c r="O294" s="1032"/>
      <c r="P294" s="1033"/>
      <c r="Q294" s="1033"/>
      <c r="R294" s="1033"/>
      <c r="S294" s="1033"/>
      <c r="T294" s="1034"/>
      <c r="U294" s="1032"/>
      <c r="V294" s="1009"/>
      <c r="W294" s="1009"/>
      <c r="X294" s="1009"/>
      <c r="Y294" s="1009"/>
      <c r="Z294" s="1010"/>
      <c r="AA294" s="984"/>
      <c r="AB294" s="985"/>
      <c r="AC294" s="985"/>
      <c r="AD294" s="985"/>
      <c r="AE294" s="986"/>
      <c r="AF294" s="966" t="s">
        <v>117</v>
      </c>
      <c r="AG294" s="949"/>
      <c r="AH294" s="949"/>
      <c r="AI294" s="949"/>
      <c r="AJ294" s="949"/>
      <c r="AK294" s="950"/>
      <c r="AL294" s="967" t="s">
        <v>118</v>
      </c>
      <c r="AM294" s="968"/>
      <c r="AN294" s="968"/>
      <c r="AO294" s="968"/>
      <c r="AP294" s="968"/>
      <c r="AQ294" s="968"/>
      <c r="AR294" s="968"/>
      <c r="AS294" s="968"/>
      <c r="AT294" s="968"/>
      <c r="AU294" s="968"/>
      <c r="AV294" s="968"/>
      <c r="AW294" s="968"/>
      <c r="AX294" s="968"/>
      <c r="AY294" s="968"/>
      <c r="AZ294" s="969"/>
      <c r="BA294" s="1021"/>
      <c r="BB294" s="1022"/>
      <c r="BC294" s="1022"/>
      <c r="BD294" s="1022"/>
      <c r="BE294" s="1024"/>
      <c r="BF294" s="731"/>
    </row>
    <row r="295" spans="1:58" ht="21.95" customHeight="1">
      <c r="A295" s="1059"/>
      <c r="B295" s="984"/>
      <c r="C295" s="985"/>
      <c r="D295" s="985"/>
      <c r="E295" s="985"/>
      <c r="F295" s="985"/>
      <c r="G295" s="985"/>
      <c r="H295" s="985"/>
      <c r="I295" s="985"/>
      <c r="J295" s="986"/>
      <c r="K295" s="984"/>
      <c r="L295" s="985"/>
      <c r="M295" s="985"/>
      <c r="N295" s="986"/>
      <c r="O295" s="1032"/>
      <c r="P295" s="1033"/>
      <c r="Q295" s="1033"/>
      <c r="R295" s="1033"/>
      <c r="S295" s="1033"/>
      <c r="T295" s="1034"/>
      <c r="U295" s="1032"/>
      <c r="V295" s="1009"/>
      <c r="W295" s="1009"/>
      <c r="X295" s="1009"/>
      <c r="Y295" s="1009"/>
      <c r="Z295" s="1010"/>
      <c r="AA295" s="984"/>
      <c r="AB295" s="985"/>
      <c r="AC295" s="985"/>
      <c r="AD295" s="985"/>
      <c r="AE295" s="986"/>
      <c r="AF295" s="949" t="s">
        <v>139</v>
      </c>
      <c r="AG295" s="949"/>
      <c r="AH295" s="949"/>
      <c r="AI295" s="949"/>
      <c r="AJ295" s="949"/>
      <c r="AK295" s="950"/>
      <c r="AL295" s="951" t="s">
        <v>118</v>
      </c>
      <c r="AM295" s="952"/>
      <c r="AN295" s="952"/>
      <c r="AO295" s="952"/>
      <c r="AP295" s="952"/>
      <c r="AQ295" s="952"/>
      <c r="AR295" s="952"/>
      <c r="AS295" s="952"/>
      <c r="AT295" s="952"/>
      <c r="AU295" s="952"/>
      <c r="AV295" s="952"/>
      <c r="AW295" s="952"/>
      <c r="AX295" s="952"/>
      <c r="AY295" s="952"/>
      <c r="AZ295" s="953"/>
      <c r="BA295" s="954"/>
      <c r="BB295" s="954"/>
      <c r="BC295" s="954"/>
      <c r="BD295" s="954"/>
      <c r="BE295" s="955"/>
      <c r="BF295" s="731"/>
    </row>
    <row r="296" spans="1:58" ht="21.95" customHeight="1">
      <c r="A296" s="1059"/>
      <c r="B296" s="984"/>
      <c r="C296" s="985"/>
      <c r="D296" s="985"/>
      <c r="E296" s="985"/>
      <c r="F296" s="985"/>
      <c r="G296" s="985"/>
      <c r="H296" s="985"/>
      <c r="I296" s="985"/>
      <c r="J296" s="986"/>
      <c r="K296" s="984"/>
      <c r="L296" s="985"/>
      <c r="M296" s="985"/>
      <c r="N296" s="986"/>
      <c r="O296" s="1032"/>
      <c r="P296" s="1033"/>
      <c r="Q296" s="1033"/>
      <c r="R296" s="1033"/>
      <c r="S296" s="1033"/>
      <c r="T296" s="1034"/>
      <c r="U296" s="1032"/>
      <c r="V296" s="1009"/>
      <c r="W296" s="1009"/>
      <c r="X296" s="1009"/>
      <c r="Y296" s="1009"/>
      <c r="Z296" s="1010"/>
      <c r="AA296" s="984"/>
      <c r="AB296" s="985"/>
      <c r="AC296" s="985"/>
      <c r="AD296" s="985"/>
      <c r="AE296" s="986"/>
      <c r="AF296" s="949" t="s">
        <v>120</v>
      </c>
      <c r="AG296" s="949"/>
      <c r="AH296" s="949"/>
      <c r="AI296" s="949"/>
      <c r="AJ296" s="949"/>
      <c r="AK296" s="950"/>
      <c r="AL296" s="951" t="s">
        <v>118</v>
      </c>
      <c r="AM296" s="952"/>
      <c r="AN296" s="952"/>
      <c r="AO296" s="952"/>
      <c r="AP296" s="952"/>
      <c r="AQ296" s="952"/>
      <c r="AR296" s="952"/>
      <c r="AS296" s="952"/>
      <c r="AT296" s="952"/>
      <c r="AU296" s="952"/>
      <c r="AV296" s="952"/>
      <c r="AW296" s="952"/>
      <c r="AX296" s="952"/>
      <c r="AY296" s="952"/>
      <c r="AZ296" s="953"/>
      <c r="BA296" s="954"/>
      <c r="BB296" s="954"/>
      <c r="BC296" s="954"/>
      <c r="BD296" s="954"/>
      <c r="BE296" s="955"/>
      <c r="BF296" s="731"/>
    </row>
    <row r="297" spans="1:58" ht="21.95" customHeight="1">
      <c r="A297" s="1059"/>
      <c r="B297" s="984"/>
      <c r="C297" s="985"/>
      <c r="D297" s="985"/>
      <c r="E297" s="985"/>
      <c r="F297" s="985"/>
      <c r="G297" s="985"/>
      <c r="H297" s="985"/>
      <c r="I297" s="985"/>
      <c r="J297" s="986"/>
      <c r="K297" s="984"/>
      <c r="L297" s="985"/>
      <c r="M297" s="985"/>
      <c r="N297" s="986"/>
      <c r="O297" s="1032"/>
      <c r="P297" s="1033"/>
      <c r="Q297" s="1033"/>
      <c r="R297" s="1033"/>
      <c r="S297" s="1033"/>
      <c r="T297" s="1034"/>
      <c r="U297" s="1032"/>
      <c r="V297" s="1009"/>
      <c r="W297" s="1009"/>
      <c r="X297" s="1009"/>
      <c r="Y297" s="1009"/>
      <c r="Z297" s="1010"/>
      <c r="AA297" s="984"/>
      <c r="AB297" s="985"/>
      <c r="AC297" s="985"/>
      <c r="AD297" s="985"/>
      <c r="AE297" s="986"/>
      <c r="AF297" s="950" t="s">
        <v>161</v>
      </c>
      <c r="AG297" s="954"/>
      <c r="AH297" s="954"/>
      <c r="AI297" s="954"/>
      <c r="AJ297" s="954"/>
      <c r="AK297" s="954"/>
      <c r="AL297" s="967" t="s">
        <v>144</v>
      </c>
      <c r="AM297" s="968"/>
      <c r="AN297" s="968"/>
      <c r="AO297" s="968"/>
      <c r="AP297" s="968"/>
      <c r="AQ297" s="968"/>
      <c r="AR297" s="968"/>
      <c r="AS297" s="968"/>
      <c r="AT297" s="968"/>
      <c r="AU297" s="968"/>
      <c r="AV297" s="968"/>
      <c r="AW297" s="968"/>
      <c r="AX297" s="968"/>
      <c r="AY297" s="968"/>
      <c r="AZ297" s="969"/>
      <c r="BA297" s="1016"/>
      <c r="BB297" s="1016"/>
      <c r="BC297" s="1016"/>
      <c r="BD297" s="1016"/>
      <c r="BE297" s="1074"/>
      <c r="BF297" s="731"/>
    </row>
    <row r="298" spans="1:58" ht="21.95" customHeight="1">
      <c r="A298" s="1059"/>
      <c r="B298" s="984"/>
      <c r="C298" s="985"/>
      <c r="D298" s="985"/>
      <c r="E298" s="985"/>
      <c r="F298" s="985"/>
      <c r="G298" s="985"/>
      <c r="H298" s="985"/>
      <c r="I298" s="985"/>
      <c r="J298" s="986"/>
      <c r="K298" s="984"/>
      <c r="L298" s="985"/>
      <c r="M298" s="985"/>
      <c r="N298" s="986"/>
      <c r="O298" s="1032"/>
      <c r="P298" s="1033"/>
      <c r="Q298" s="1033"/>
      <c r="R298" s="1033"/>
      <c r="S298" s="1033"/>
      <c r="T298" s="1034"/>
      <c r="U298" s="1032"/>
      <c r="V298" s="1009"/>
      <c r="W298" s="1009"/>
      <c r="X298" s="1009"/>
      <c r="Y298" s="1009"/>
      <c r="Z298" s="1010"/>
      <c r="AA298" s="984"/>
      <c r="AB298" s="985"/>
      <c r="AC298" s="985"/>
      <c r="AD298" s="985"/>
      <c r="AE298" s="986"/>
      <c r="AF298" s="950" t="s">
        <v>166</v>
      </c>
      <c r="AG298" s="954"/>
      <c r="AH298" s="954"/>
      <c r="AI298" s="954"/>
      <c r="AJ298" s="954"/>
      <c r="AK298" s="954"/>
      <c r="AL298" s="967" t="s">
        <v>167</v>
      </c>
      <c r="AM298" s="968"/>
      <c r="AN298" s="968"/>
      <c r="AO298" s="968"/>
      <c r="AP298" s="968"/>
      <c r="AQ298" s="968"/>
      <c r="AR298" s="968"/>
      <c r="AS298" s="968"/>
      <c r="AT298" s="968"/>
      <c r="AU298" s="968"/>
      <c r="AV298" s="968"/>
      <c r="AW298" s="968"/>
      <c r="AX298" s="968"/>
      <c r="AY298" s="968"/>
      <c r="AZ298" s="969"/>
      <c r="BA298" s="954"/>
      <c r="BB298" s="954"/>
      <c r="BC298" s="954"/>
      <c r="BD298" s="954"/>
      <c r="BE298" s="955"/>
      <c r="BF298" s="731"/>
    </row>
    <row r="299" spans="1:58" ht="21.95" customHeight="1">
      <c r="A299" s="1059"/>
      <c r="B299" s="984"/>
      <c r="C299" s="985"/>
      <c r="D299" s="985"/>
      <c r="E299" s="985"/>
      <c r="F299" s="985"/>
      <c r="G299" s="985"/>
      <c r="H299" s="985"/>
      <c r="I299" s="985"/>
      <c r="J299" s="986"/>
      <c r="K299" s="984"/>
      <c r="L299" s="985"/>
      <c r="M299" s="985"/>
      <c r="N299" s="986"/>
      <c r="O299" s="1032"/>
      <c r="P299" s="1033"/>
      <c r="Q299" s="1033"/>
      <c r="R299" s="1033"/>
      <c r="S299" s="1033"/>
      <c r="T299" s="1034"/>
      <c r="U299" s="1032"/>
      <c r="V299" s="1009"/>
      <c r="W299" s="1009"/>
      <c r="X299" s="1009"/>
      <c r="Y299" s="1009"/>
      <c r="Z299" s="1010"/>
      <c r="AA299" s="984"/>
      <c r="AB299" s="985"/>
      <c r="AC299" s="985"/>
      <c r="AD299" s="985"/>
      <c r="AE299" s="986"/>
      <c r="AF299" s="966" t="s">
        <v>278</v>
      </c>
      <c r="AG299" s="949"/>
      <c r="AH299" s="949"/>
      <c r="AI299" s="949"/>
      <c r="AJ299" s="949"/>
      <c r="AK299" s="950"/>
      <c r="AL299" s="1025" t="s">
        <v>118</v>
      </c>
      <c r="AM299" s="1076"/>
      <c r="AN299" s="1076"/>
      <c r="AO299" s="1076"/>
      <c r="AP299" s="1076"/>
      <c r="AQ299" s="1076"/>
      <c r="AR299" s="1076"/>
      <c r="AS299" s="1076"/>
      <c r="AT299" s="1076"/>
      <c r="AU299" s="1076"/>
      <c r="AV299" s="1076"/>
      <c r="AW299" s="1076"/>
      <c r="AX299" s="1076"/>
      <c r="AY299" s="1076"/>
      <c r="AZ299" s="1077"/>
      <c r="BA299" s="966"/>
      <c r="BB299" s="949"/>
      <c r="BC299" s="949"/>
      <c r="BD299" s="949"/>
      <c r="BE299" s="973"/>
      <c r="BF299" s="732"/>
    </row>
    <row r="300" spans="1:58" ht="44.1" customHeight="1">
      <c r="A300" s="1059"/>
      <c r="B300" s="984"/>
      <c r="C300" s="985"/>
      <c r="D300" s="985"/>
      <c r="E300" s="985"/>
      <c r="F300" s="985"/>
      <c r="G300" s="985"/>
      <c r="H300" s="985"/>
      <c r="I300" s="985"/>
      <c r="J300" s="986"/>
      <c r="K300" s="984"/>
      <c r="L300" s="985"/>
      <c r="M300" s="985"/>
      <c r="N300" s="986"/>
      <c r="O300" s="1032"/>
      <c r="P300" s="1033"/>
      <c r="Q300" s="1033"/>
      <c r="R300" s="1033"/>
      <c r="S300" s="1033"/>
      <c r="T300" s="1034"/>
      <c r="U300" s="1032"/>
      <c r="V300" s="1009"/>
      <c r="W300" s="1009"/>
      <c r="X300" s="1009"/>
      <c r="Y300" s="1009"/>
      <c r="Z300" s="1010"/>
      <c r="AA300" s="984"/>
      <c r="AB300" s="985"/>
      <c r="AC300" s="985"/>
      <c r="AD300" s="985"/>
      <c r="AE300" s="986"/>
      <c r="AF300" s="949" t="s">
        <v>240</v>
      </c>
      <c r="AG300" s="949"/>
      <c r="AH300" s="949"/>
      <c r="AI300" s="949"/>
      <c r="AJ300" s="949"/>
      <c r="AK300" s="950"/>
      <c r="AL300" s="1073" t="s">
        <v>241</v>
      </c>
      <c r="AM300" s="949"/>
      <c r="AN300" s="949"/>
      <c r="AO300" s="949"/>
      <c r="AP300" s="949"/>
      <c r="AQ300" s="949"/>
      <c r="AR300" s="949"/>
      <c r="AS300" s="949"/>
      <c r="AT300" s="949"/>
      <c r="AU300" s="949"/>
      <c r="AV300" s="949"/>
      <c r="AW300" s="949"/>
      <c r="AX300" s="949"/>
      <c r="AY300" s="949"/>
      <c r="AZ300" s="950"/>
      <c r="BA300" s="1016"/>
      <c r="BB300" s="1016"/>
      <c r="BC300" s="1016"/>
      <c r="BD300" s="1016"/>
      <c r="BE300" s="1074"/>
      <c r="BF300" s="731"/>
    </row>
    <row r="301" spans="1:58" ht="44.1" customHeight="1">
      <c r="A301" s="1059"/>
      <c r="B301" s="984"/>
      <c r="C301" s="985"/>
      <c r="D301" s="985"/>
      <c r="E301" s="985"/>
      <c r="F301" s="985"/>
      <c r="G301" s="985"/>
      <c r="H301" s="985"/>
      <c r="I301" s="985"/>
      <c r="J301" s="986"/>
      <c r="K301" s="984"/>
      <c r="L301" s="985"/>
      <c r="M301" s="985"/>
      <c r="N301" s="986"/>
      <c r="O301" s="1032"/>
      <c r="P301" s="1033"/>
      <c r="Q301" s="1033"/>
      <c r="R301" s="1033"/>
      <c r="S301" s="1033"/>
      <c r="T301" s="1034"/>
      <c r="U301" s="1032"/>
      <c r="V301" s="1009"/>
      <c r="W301" s="1009"/>
      <c r="X301" s="1009"/>
      <c r="Y301" s="1009"/>
      <c r="Z301" s="1010"/>
      <c r="AA301" s="984"/>
      <c r="AB301" s="985"/>
      <c r="AC301" s="985"/>
      <c r="AD301" s="985"/>
      <c r="AE301" s="986"/>
      <c r="AF301" s="966" t="s">
        <v>279</v>
      </c>
      <c r="AG301" s="949"/>
      <c r="AH301" s="949"/>
      <c r="AI301" s="949"/>
      <c r="AJ301" s="949"/>
      <c r="AK301" s="950"/>
      <c r="AL301" s="1025" t="s">
        <v>280</v>
      </c>
      <c r="AM301" s="1076"/>
      <c r="AN301" s="1076"/>
      <c r="AO301" s="1076"/>
      <c r="AP301" s="1076"/>
      <c r="AQ301" s="1076"/>
      <c r="AR301" s="1076"/>
      <c r="AS301" s="1076"/>
      <c r="AT301" s="1076"/>
      <c r="AU301" s="1076"/>
      <c r="AV301" s="1076"/>
      <c r="AW301" s="1076"/>
      <c r="AX301" s="1076"/>
      <c r="AY301" s="1076"/>
      <c r="AZ301" s="1077"/>
      <c r="BA301" s="966"/>
      <c r="BB301" s="949"/>
      <c r="BC301" s="949"/>
      <c r="BD301" s="949"/>
      <c r="BE301" s="973"/>
      <c r="BF301" s="733"/>
    </row>
    <row r="302" spans="1:58" ht="21.95" customHeight="1">
      <c r="A302" s="1059"/>
      <c r="B302" s="984"/>
      <c r="C302" s="985"/>
      <c r="D302" s="985"/>
      <c r="E302" s="985"/>
      <c r="F302" s="985"/>
      <c r="G302" s="985"/>
      <c r="H302" s="985"/>
      <c r="I302" s="985"/>
      <c r="J302" s="986"/>
      <c r="K302" s="984"/>
      <c r="L302" s="985"/>
      <c r="M302" s="985"/>
      <c r="N302" s="986"/>
      <c r="O302" s="1032"/>
      <c r="P302" s="1033"/>
      <c r="Q302" s="1033"/>
      <c r="R302" s="1033"/>
      <c r="S302" s="1033"/>
      <c r="T302" s="1034"/>
      <c r="U302" s="1032"/>
      <c r="V302" s="1009"/>
      <c r="W302" s="1009"/>
      <c r="X302" s="1009"/>
      <c r="Y302" s="1009"/>
      <c r="Z302" s="1010"/>
      <c r="AA302" s="984"/>
      <c r="AB302" s="985"/>
      <c r="AC302" s="985"/>
      <c r="AD302" s="985"/>
      <c r="AE302" s="986"/>
      <c r="AF302" s="981" t="s">
        <v>281</v>
      </c>
      <c r="AG302" s="982"/>
      <c r="AH302" s="982"/>
      <c r="AI302" s="982"/>
      <c r="AJ302" s="982"/>
      <c r="AK302" s="983"/>
      <c r="AL302" s="1025" t="s">
        <v>118</v>
      </c>
      <c r="AM302" s="1076"/>
      <c r="AN302" s="1076"/>
      <c r="AO302" s="1076"/>
      <c r="AP302" s="1076"/>
      <c r="AQ302" s="1076"/>
      <c r="AR302" s="1076"/>
      <c r="AS302" s="1076"/>
      <c r="AT302" s="1076"/>
      <c r="AU302" s="1076"/>
      <c r="AV302" s="1076"/>
      <c r="AW302" s="1076"/>
      <c r="AX302" s="1076"/>
      <c r="AY302" s="1076"/>
      <c r="AZ302" s="1077"/>
      <c r="BA302" s="967"/>
      <c r="BB302" s="968"/>
      <c r="BC302" s="968"/>
      <c r="BD302" s="968"/>
      <c r="BE302" s="1038"/>
      <c r="BF302" s="732"/>
    </row>
    <row r="303" spans="1:58" ht="21.95" customHeight="1">
      <c r="A303" s="1059"/>
      <c r="B303" s="984"/>
      <c r="C303" s="985"/>
      <c r="D303" s="985"/>
      <c r="E303" s="985"/>
      <c r="F303" s="985"/>
      <c r="G303" s="985"/>
      <c r="H303" s="985"/>
      <c r="I303" s="985"/>
      <c r="J303" s="986"/>
      <c r="K303" s="984"/>
      <c r="L303" s="985"/>
      <c r="M303" s="985"/>
      <c r="N303" s="986"/>
      <c r="O303" s="1032"/>
      <c r="P303" s="1033"/>
      <c r="Q303" s="1033"/>
      <c r="R303" s="1033"/>
      <c r="S303" s="1033"/>
      <c r="T303" s="1034"/>
      <c r="U303" s="1008"/>
      <c r="V303" s="1009"/>
      <c r="W303" s="1009"/>
      <c r="X303" s="1009"/>
      <c r="Y303" s="1009"/>
      <c r="Z303" s="1010"/>
      <c r="AA303" s="984"/>
      <c r="AB303" s="985"/>
      <c r="AC303" s="985"/>
      <c r="AD303" s="985"/>
      <c r="AE303" s="985"/>
      <c r="AF303" s="966" t="s">
        <v>282</v>
      </c>
      <c r="AG303" s="949"/>
      <c r="AH303" s="949"/>
      <c r="AI303" s="949"/>
      <c r="AJ303" s="949"/>
      <c r="AK303" s="950"/>
      <c r="AL303" s="968" t="s">
        <v>225</v>
      </c>
      <c r="AM303" s="968"/>
      <c r="AN303" s="968"/>
      <c r="AO303" s="968"/>
      <c r="AP303" s="968"/>
      <c r="AQ303" s="968"/>
      <c r="AR303" s="968"/>
      <c r="AS303" s="968"/>
      <c r="AT303" s="968"/>
      <c r="AU303" s="968"/>
      <c r="AV303" s="968"/>
      <c r="AW303" s="968"/>
      <c r="AX303" s="968"/>
      <c r="AY303" s="968"/>
      <c r="AZ303" s="969"/>
      <c r="BA303" s="954"/>
      <c r="BB303" s="954"/>
      <c r="BC303" s="954"/>
      <c r="BD303" s="954"/>
      <c r="BE303" s="955"/>
      <c r="BF303" s="731"/>
    </row>
    <row r="304" spans="1:58" ht="21.95" customHeight="1">
      <c r="A304" s="1059"/>
      <c r="B304" s="984"/>
      <c r="C304" s="985"/>
      <c r="D304" s="985"/>
      <c r="E304" s="985"/>
      <c r="F304" s="985"/>
      <c r="G304" s="985"/>
      <c r="H304" s="985"/>
      <c r="I304" s="985"/>
      <c r="J304" s="986"/>
      <c r="K304" s="984"/>
      <c r="L304" s="985"/>
      <c r="M304" s="985"/>
      <c r="N304" s="986"/>
      <c r="O304" s="1032"/>
      <c r="P304" s="1033"/>
      <c r="Q304" s="1033"/>
      <c r="R304" s="1033"/>
      <c r="S304" s="1033"/>
      <c r="T304" s="1034"/>
      <c r="U304" s="1008"/>
      <c r="V304" s="1009"/>
      <c r="W304" s="1009"/>
      <c r="X304" s="1009"/>
      <c r="Y304" s="1009"/>
      <c r="Z304" s="1010"/>
      <c r="AA304" s="984"/>
      <c r="AB304" s="985"/>
      <c r="AC304" s="985"/>
      <c r="AD304" s="985"/>
      <c r="AE304" s="986"/>
      <c r="AF304" s="980" t="s">
        <v>214</v>
      </c>
      <c r="AG304" s="1016"/>
      <c r="AH304" s="1016"/>
      <c r="AI304" s="1016"/>
      <c r="AJ304" s="1016"/>
      <c r="AK304" s="1016"/>
      <c r="AL304" s="967" t="s">
        <v>225</v>
      </c>
      <c r="AM304" s="968"/>
      <c r="AN304" s="968"/>
      <c r="AO304" s="968"/>
      <c r="AP304" s="968"/>
      <c r="AQ304" s="968"/>
      <c r="AR304" s="968"/>
      <c r="AS304" s="968"/>
      <c r="AT304" s="968"/>
      <c r="AU304" s="968"/>
      <c r="AV304" s="968"/>
      <c r="AW304" s="968"/>
      <c r="AX304" s="968"/>
      <c r="AY304" s="968"/>
      <c r="AZ304" s="969"/>
      <c r="BA304" s="954"/>
      <c r="BB304" s="954"/>
      <c r="BC304" s="954"/>
      <c r="BD304" s="954"/>
      <c r="BE304" s="955"/>
      <c r="BF304" s="731"/>
    </row>
    <row r="305" spans="1:58" ht="21.95" customHeight="1">
      <c r="A305" s="1059"/>
      <c r="B305" s="984"/>
      <c r="C305" s="985"/>
      <c r="D305" s="985"/>
      <c r="E305" s="985"/>
      <c r="F305" s="985"/>
      <c r="G305" s="985"/>
      <c r="H305" s="985"/>
      <c r="I305" s="985"/>
      <c r="J305" s="986"/>
      <c r="K305" s="984"/>
      <c r="L305" s="985"/>
      <c r="M305" s="985"/>
      <c r="N305" s="986"/>
      <c r="O305" s="1032"/>
      <c r="P305" s="1033"/>
      <c r="Q305" s="1033"/>
      <c r="R305" s="1033"/>
      <c r="S305" s="1033"/>
      <c r="T305" s="1034"/>
      <c r="U305" s="1008"/>
      <c r="V305" s="1009"/>
      <c r="W305" s="1009"/>
      <c r="X305" s="1009"/>
      <c r="Y305" s="1009"/>
      <c r="Z305" s="1010"/>
      <c r="AA305" s="984"/>
      <c r="AB305" s="985"/>
      <c r="AC305" s="985"/>
      <c r="AD305" s="985"/>
      <c r="AE305" s="986"/>
      <c r="AF305" s="966" t="s">
        <v>237</v>
      </c>
      <c r="AG305" s="949"/>
      <c r="AH305" s="949"/>
      <c r="AI305" s="949"/>
      <c r="AJ305" s="949"/>
      <c r="AK305" s="950"/>
      <c r="AL305" s="1025" t="s">
        <v>116</v>
      </c>
      <c r="AM305" s="1076"/>
      <c r="AN305" s="1076"/>
      <c r="AO305" s="1076"/>
      <c r="AP305" s="1076"/>
      <c r="AQ305" s="1076"/>
      <c r="AR305" s="1076"/>
      <c r="AS305" s="1076"/>
      <c r="AT305" s="1076"/>
      <c r="AU305" s="1076"/>
      <c r="AV305" s="1076"/>
      <c r="AW305" s="1076"/>
      <c r="AX305" s="1076"/>
      <c r="AY305" s="1076"/>
      <c r="AZ305" s="1077"/>
      <c r="BA305" s="967"/>
      <c r="BB305" s="968"/>
      <c r="BC305" s="968"/>
      <c r="BD305" s="968"/>
      <c r="BE305" s="1038"/>
      <c r="BF305" s="732"/>
    </row>
    <row r="306" spans="1:58" ht="21.95" customHeight="1">
      <c r="A306" s="1059"/>
      <c r="B306" s="984"/>
      <c r="C306" s="985"/>
      <c r="D306" s="985"/>
      <c r="E306" s="985"/>
      <c r="F306" s="985"/>
      <c r="G306" s="985"/>
      <c r="H306" s="985"/>
      <c r="I306" s="985"/>
      <c r="J306" s="986"/>
      <c r="K306" s="984"/>
      <c r="L306" s="985"/>
      <c r="M306" s="985"/>
      <c r="N306" s="986"/>
      <c r="O306" s="1032"/>
      <c r="P306" s="1033"/>
      <c r="Q306" s="1033"/>
      <c r="R306" s="1033"/>
      <c r="S306" s="1033"/>
      <c r="T306" s="1034"/>
      <c r="U306" s="1008"/>
      <c r="V306" s="1009"/>
      <c r="W306" s="1009"/>
      <c r="X306" s="1009"/>
      <c r="Y306" s="1009"/>
      <c r="Z306" s="1010"/>
      <c r="AA306" s="984"/>
      <c r="AB306" s="985"/>
      <c r="AC306" s="985"/>
      <c r="AD306" s="985"/>
      <c r="AE306" s="986"/>
      <c r="AF306" s="966" t="s">
        <v>238</v>
      </c>
      <c r="AG306" s="949"/>
      <c r="AH306" s="949"/>
      <c r="AI306" s="949"/>
      <c r="AJ306" s="949"/>
      <c r="AK306" s="950"/>
      <c r="AL306" s="1025" t="s">
        <v>225</v>
      </c>
      <c r="AM306" s="1076"/>
      <c r="AN306" s="1076"/>
      <c r="AO306" s="1076"/>
      <c r="AP306" s="1076"/>
      <c r="AQ306" s="1076"/>
      <c r="AR306" s="1076"/>
      <c r="AS306" s="1076"/>
      <c r="AT306" s="1076"/>
      <c r="AU306" s="1076"/>
      <c r="AV306" s="1076"/>
      <c r="AW306" s="1076"/>
      <c r="AX306" s="1076"/>
      <c r="AY306" s="1076"/>
      <c r="AZ306" s="1077"/>
      <c r="BA306" s="967"/>
      <c r="BB306" s="968"/>
      <c r="BC306" s="968"/>
      <c r="BD306" s="968"/>
      <c r="BE306" s="1038"/>
      <c r="BF306" s="732"/>
    </row>
    <row r="307" spans="1:58" ht="21.95" customHeight="1">
      <c r="A307" s="1059"/>
      <c r="B307" s="984"/>
      <c r="C307" s="985"/>
      <c r="D307" s="985"/>
      <c r="E307" s="985"/>
      <c r="F307" s="985"/>
      <c r="G307" s="985"/>
      <c r="H307" s="985"/>
      <c r="I307" s="985"/>
      <c r="J307" s="986"/>
      <c r="K307" s="984"/>
      <c r="L307" s="985"/>
      <c r="M307" s="985"/>
      <c r="N307" s="986"/>
      <c r="O307" s="1032"/>
      <c r="P307" s="1033"/>
      <c r="Q307" s="1033"/>
      <c r="R307" s="1033"/>
      <c r="S307" s="1033"/>
      <c r="T307" s="1034"/>
      <c r="U307" s="1008"/>
      <c r="V307" s="1009"/>
      <c r="W307" s="1009"/>
      <c r="X307" s="1009"/>
      <c r="Y307" s="1009"/>
      <c r="Z307" s="1010"/>
      <c r="AA307" s="984"/>
      <c r="AB307" s="985"/>
      <c r="AC307" s="985"/>
      <c r="AD307" s="985"/>
      <c r="AE307" s="986"/>
      <c r="AF307" s="966" t="s">
        <v>283</v>
      </c>
      <c r="AG307" s="949"/>
      <c r="AH307" s="949"/>
      <c r="AI307" s="949"/>
      <c r="AJ307" s="949"/>
      <c r="AK307" s="950"/>
      <c r="AL307" s="1025" t="s">
        <v>116</v>
      </c>
      <c r="AM307" s="1076"/>
      <c r="AN307" s="1076"/>
      <c r="AO307" s="1076"/>
      <c r="AP307" s="1076"/>
      <c r="AQ307" s="1076"/>
      <c r="AR307" s="1076"/>
      <c r="AS307" s="1076"/>
      <c r="AT307" s="1076"/>
      <c r="AU307" s="1076"/>
      <c r="AV307" s="1076"/>
      <c r="AW307" s="1076"/>
      <c r="AX307" s="1076"/>
      <c r="AY307" s="1076"/>
      <c r="AZ307" s="1077"/>
      <c r="BA307" s="967"/>
      <c r="BB307" s="968"/>
      <c r="BC307" s="968"/>
      <c r="BD307" s="968"/>
      <c r="BE307" s="1038"/>
      <c r="BF307" s="732"/>
    </row>
    <row r="308" spans="1:58" ht="21.95" customHeight="1">
      <c r="A308" s="1059"/>
      <c r="B308" s="984"/>
      <c r="C308" s="985"/>
      <c r="D308" s="985"/>
      <c r="E308" s="985"/>
      <c r="F308" s="985"/>
      <c r="G308" s="985"/>
      <c r="H308" s="985"/>
      <c r="I308" s="985"/>
      <c r="J308" s="986"/>
      <c r="K308" s="984"/>
      <c r="L308" s="985"/>
      <c r="M308" s="985"/>
      <c r="N308" s="986"/>
      <c r="O308" s="1032"/>
      <c r="P308" s="1033"/>
      <c r="Q308" s="1033"/>
      <c r="R308" s="1033"/>
      <c r="S308" s="1033"/>
      <c r="T308" s="1034"/>
      <c r="U308" s="1008"/>
      <c r="V308" s="1009"/>
      <c r="W308" s="1009"/>
      <c r="X308" s="1009"/>
      <c r="Y308" s="1009"/>
      <c r="Z308" s="1010"/>
      <c r="AA308" s="984"/>
      <c r="AB308" s="985"/>
      <c r="AC308" s="985"/>
      <c r="AD308" s="985"/>
      <c r="AE308" s="986"/>
      <c r="AF308" s="966" t="s">
        <v>284</v>
      </c>
      <c r="AG308" s="949"/>
      <c r="AH308" s="949"/>
      <c r="AI308" s="949"/>
      <c r="AJ308" s="949"/>
      <c r="AK308" s="950"/>
      <c r="AL308" s="967" t="s">
        <v>116</v>
      </c>
      <c r="AM308" s="968"/>
      <c r="AN308" s="968"/>
      <c r="AO308" s="968"/>
      <c r="AP308" s="968"/>
      <c r="AQ308" s="968"/>
      <c r="AR308" s="968"/>
      <c r="AS308" s="968"/>
      <c r="AT308" s="968"/>
      <c r="AU308" s="968"/>
      <c r="AV308" s="968"/>
      <c r="AW308" s="968"/>
      <c r="AX308" s="968"/>
      <c r="AY308" s="968"/>
      <c r="AZ308" s="969"/>
      <c r="BA308" s="966"/>
      <c r="BB308" s="949"/>
      <c r="BC308" s="949"/>
      <c r="BD308" s="949"/>
      <c r="BE308" s="973"/>
      <c r="BF308" s="731"/>
    </row>
    <row r="309" spans="1:58" ht="21.95" customHeight="1">
      <c r="A309" s="1059"/>
      <c r="B309" s="984"/>
      <c r="C309" s="985"/>
      <c r="D309" s="985"/>
      <c r="E309" s="985"/>
      <c r="F309" s="985"/>
      <c r="G309" s="985"/>
      <c r="H309" s="985"/>
      <c r="I309" s="985"/>
      <c r="J309" s="986"/>
      <c r="K309" s="984"/>
      <c r="L309" s="985"/>
      <c r="M309" s="985"/>
      <c r="N309" s="986"/>
      <c r="O309" s="1032"/>
      <c r="P309" s="1033"/>
      <c r="Q309" s="1033"/>
      <c r="R309" s="1033"/>
      <c r="S309" s="1033"/>
      <c r="T309" s="1034"/>
      <c r="U309" s="1008"/>
      <c r="V309" s="1009"/>
      <c r="W309" s="1009"/>
      <c r="X309" s="1009"/>
      <c r="Y309" s="1009"/>
      <c r="Z309" s="1010"/>
      <c r="AA309" s="984"/>
      <c r="AB309" s="985"/>
      <c r="AC309" s="985"/>
      <c r="AD309" s="985"/>
      <c r="AE309" s="986"/>
      <c r="AF309" s="950" t="s">
        <v>236</v>
      </c>
      <c r="AG309" s="954"/>
      <c r="AH309" s="954"/>
      <c r="AI309" s="954"/>
      <c r="AJ309" s="954"/>
      <c r="AK309" s="954"/>
      <c r="AL309" s="967" t="s">
        <v>225</v>
      </c>
      <c r="AM309" s="968"/>
      <c r="AN309" s="968"/>
      <c r="AO309" s="968"/>
      <c r="AP309" s="968"/>
      <c r="AQ309" s="968"/>
      <c r="AR309" s="968"/>
      <c r="AS309" s="968"/>
      <c r="AT309" s="968"/>
      <c r="AU309" s="968"/>
      <c r="AV309" s="968"/>
      <c r="AW309" s="968"/>
      <c r="AX309" s="968"/>
      <c r="AY309" s="968"/>
      <c r="AZ309" s="969"/>
      <c r="BA309" s="954"/>
      <c r="BB309" s="954"/>
      <c r="BC309" s="954"/>
      <c r="BD309" s="954"/>
      <c r="BE309" s="955"/>
      <c r="BF309" s="731"/>
    </row>
    <row r="310" spans="1:58" ht="21.95" customHeight="1">
      <c r="A310" s="1059"/>
      <c r="B310" s="984"/>
      <c r="C310" s="985"/>
      <c r="D310" s="985"/>
      <c r="E310" s="985"/>
      <c r="F310" s="985"/>
      <c r="G310" s="985"/>
      <c r="H310" s="985"/>
      <c r="I310" s="985"/>
      <c r="J310" s="986"/>
      <c r="K310" s="984"/>
      <c r="L310" s="985"/>
      <c r="M310" s="985"/>
      <c r="N310" s="986"/>
      <c r="O310" s="1032"/>
      <c r="P310" s="1033"/>
      <c r="Q310" s="1033"/>
      <c r="R310" s="1033"/>
      <c r="S310" s="1033"/>
      <c r="T310" s="1034"/>
      <c r="U310" s="1008"/>
      <c r="V310" s="1009"/>
      <c r="W310" s="1009"/>
      <c r="X310" s="1009"/>
      <c r="Y310" s="1009"/>
      <c r="Z310" s="1010"/>
      <c r="AA310" s="984"/>
      <c r="AB310" s="985"/>
      <c r="AC310" s="985"/>
      <c r="AD310" s="985"/>
      <c r="AE310" s="986"/>
      <c r="AF310" s="966" t="s">
        <v>285</v>
      </c>
      <c r="AG310" s="949"/>
      <c r="AH310" s="949"/>
      <c r="AI310" s="949"/>
      <c r="AJ310" s="949"/>
      <c r="AK310" s="950"/>
      <c r="AL310" s="967" t="s">
        <v>116</v>
      </c>
      <c r="AM310" s="968"/>
      <c r="AN310" s="968"/>
      <c r="AO310" s="968"/>
      <c r="AP310" s="968"/>
      <c r="AQ310" s="968"/>
      <c r="AR310" s="968"/>
      <c r="AS310" s="968"/>
      <c r="AT310" s="968"/>
      <c r="AU310" s="968"/>
      <c r="AV310" s="968"/>
      <c r="AW310" s="968"/>
      <c r="AX310" s="968"/>
      <c r="AY310" s="968"/>
      <c r="AZ310" s="969"/>
      <c r="BA310" s="966"/>
      <c r="BB310" s="949"/>
      <c r="BC310" s="949"/>
      <c r="BD310" s="949"/>
      <c r="BE310" s="973"/>
      <c r="BF310" s="733"/>
    </row>
    <row r="311" spans="1:58" ht="21.95" customHeight="1">
      <c r="A311" s="1059"/>
      <c r="B311" s="984"/>
      <c r="C311" s="985"/>
      <c r="D311" s="985"/>
      <c r="E311" s="985"/>
      <c r="F311" s="985"/>
      <c r="G311" s="985"/>
      <c r="H311" s="985"/>
      <c r="I311" s="985"/>
      <c r="J311" s="986"/>
      <c r="K311" s="984"/>
      <c r="L311" s="985"/>
      <c r="M311" s="985"/>
      <c r="N311" s="986"/>
      <c r="O311" s="1032"/>
      <c r="P311" s="1033"/>
      <c r="Q311" s="1033"/>
      <c r="R311" s="1033"/>
      <c r="S311" s="1033"/>
      <c r="T311" s="1034"/>
      <c r="U311" s="1008"/>
      <c r="V311" s="1009"/>
      <c r="W311" s="1009"/>
      <c r="X311" s="1009"/>
      <c r="Y311" s="1009"/>
      <c r="Z311" s="1010"/>
      <c r="AA311" s="984"/>
      <c r="AB311" s="985"/>
      <c r="AC311" s="985"/>
      <c r="AD311" s="985"/>
      <c r="AE311" s="986"/>
      <c r="AF311" s="949" t="s">
        <v>271</v>
      </c>
      <c r="AG311" s="949"/>
      <c r="AH311" s="949"/>
      <c r="AI311" s="949"/>
      <c r="AJ311" s="949"/>
      <c r="AK311" s="950"/>
      <c r="AL311" s="951" t="s">
        <v>130</v>
      </c>
      <c r="AM311" s="952"/>
      <c r="AN311" s="952"/>
      <c r="AO311" s="952"/>
      <c r="AP311" s="952"/>
      <c r="AQ311" s="952"/>
      <c r="AR311" s="952"/>
      <c r="AS311" s="952"/>
      <c r="AT311" s="952"/>
      <c r="AU311" s="952"/>
      <c r="AV311" s="952"/>
      <c r="AW311" s="952"/>
      <c r="AX311" s="952"/>
      <c r="AY311" s="952"/>
      <c r="AZ311" s="953"/>
      <c r="BA311" s="954"/>
      <c r="BB311" s="970"/>
      <c r="BC311" s="970"/>
      <c r="BD311" s="970"/>
      <c r="BE311" s="971"/>
      <c r="BF311" s="733"/>
    </row>
    <row r="312" spans="1:58" ht="21.95" customHeight="1">
      <c r="A312" s="1059"/>
      <c r="B312" s="984"/>
      <c r="C312" s="985"/>
      <c r="D312" s="985"/>
      <c r="E312" s="985"/>
      <c r="F312" s="985"/>
      <c r="G312" s="985"/>
      <c r="H312" s="985"/>
      <c r="I312" s="985"/>
      <c r="J312" s="986"/>
      <c r="K312" s="984"/>
      <c r="L312" s="985"/>
      <c r="M312" s="985"/>
      <c r="N312" s="986"/>
      <c r="O312" s="1032"/>
      <c r="P312" s="1033"/>
      <c r="Q312" s="1033"/>
      <c r="R312" s="1033"/>
      <c r="S312" s="1033"/>
      <c r="T312" s="1034"/>
      <c r="U312" s="1008"/>
      <c r="V312" s="1009"/>
      <c r="W312" s="1009"/>
      <c r="X312" s="1009"/>
      <c r="Y312" s="1009"/>
      <c r="Z312" s="1010"/>
      <c r="AA312" s="984"/>
      <c r="AB312" s="985"/>
      <c r="AC312" s="985"/>
      <c r="AD312" s="985"/>
      <c r="AE312" s="986"/>
      <c r="AF312" s="949" t="s">
        <v>286</v>
      </c>
      <c r="AG312" s="949"/>
      <c r="AH312" s="949"/>
      <c r="AI312" s="949"/>
      <c r="AJ312" s="949"/>
      <c r="AK312" s="950"/>
      <c r="AL312" s="951" t="s">
        <v>118</v>
      </c>
      <c r="AM312" s="952"/>
      <c r="AN312" s="952"/>
      <c r="AO312" s="952"/>
      <c r="AP312" s="952"/>
      <c r="AQ312" s="952"/>
      <c r="AR312" s="952"/>
      <c r="AS312" s="952"/>
      <c r="AT312" s="952"/>
      <c r="AU312" s="952"/>
      <c r="AV312" s="952"/>
      <c r="AW312" s="952"/>
      <c r="AX312" s="952"/>
      <c r="AY312" s="952"/>
      <c r="AZ312" s="953"/>
      <c r="BA312" s="954"/>
      <c r="BB312" s="970"/>
      <c r="BC312" s="970"/>
      <c r="BD312" s="970"/>
      <c r="BE312" s="971"/>
      <c r="BF312" s="733"/>
    </row>
    <row r="313" spans="1:58" ht="21.95" customHeight="1">
      <c r="A313" s="1059"/>
      <c r="B313" s="984"/>
      <c r="C313" s="985"/>
      <c r="D313" s="985"/>
      <c r="E313" s="985"/>
      <c r="F313" s="985"/>
      <c r="G313" s="985"/>
      <c r="H313" s="985"/>
      <c r="I313" s="985"/>
      <c r="J313" s="986"/>
      <c r="K313" s="984"/>
      <c r="L313" s="985"/>
      <c r="M313" s="985"/>
      <c r="N313" s="986"/>
      <c r="O313" s="1032"/>
      <c r="P313" s="1033"/>
      <c r="Q313" s="1033"/>
      <c r="R313" s="1033"/>
      <c r="S313" s="1033"/>
      <c r="T313" s="1034"/>
      <c r="U313" s="1008"/>
      <c r="V313" s="1009"/>
      <c r="W313" s="1009"/>
      <c r="X313" s="1009"/>
      <c r="Y313" s="1009"/>
      <c r="Z313" s="1010"/>
      <c r="AA313" s="984"/>
      <c r="AB313" s="985"/>
      <c r="AC313" s="985"/>
      <c r="AD313" s="985"/>
      <c r="AE313" s="986"/>
      <c r="AF313" s="950" t="s">
        <v>145</v>
      </c>
      <c r="AG313" s="954"/>
      <c r="AH313" s="954"/>
      <c r="AI313" s="954"/>
      <c r="AJ313" s="954"/>
      <c r="AK313" s="954"/>
      <c r="AL313" s="967" t="s">
        <v>287</v>
      </c>
      <c r="AM313" s="968"/>
      <c r="AN313" s="968"/>
      <c r="AO313" s="968"/>
      <c r="AP313" s="968"/>
      <c r="AQ313" s="968"/>
      <c r="AR313" s="968"/>
      <c r="AS313" s="968"/>
      <c r="AT313" s="968"/>
      <c r="AU313" s="968"/>
      <c r="AV313" s="968"/>
      <c r="AW313" s="968"/>
      <c r="AX313" s="968"/>
      <c r="AY313" s="968"/>
      <c r="AZ313" s="969"/>
      <c r="BA313" s="954"/>
      <c r="BB313" s="954"/>
      <c r="BC313" s="954"/>
      <c r="BD313" s="954"/>
      <c r="BE313" s="955"/>
      <c r="BF313" s="731"/>
    </row>
    <row r="314" spans="1:58" ht="21.95" customHeight="1">
      <c r="A314" s="1059"/>
      <c r="B314" s="984"/>
      <c r="C314" s="985"/>
      <c r="D314" s="985"/>
      <c r="E314" s="985"/>
      <c r="F314" s="985"/>
      <c r="G314" s="985"/>
      <c r="H314" s="985"/>
      <c r="I314" s="985"/>
      <c r="J314" s="986"/>
      <c r="K314" s="984"/>
      <c r="L314" s="985"/>
      <c r="M314" s="985"/>
      <c r="N314" s="986"/>
      <c r="O314" s="1032"/>
      <c r="P314" s="1033"/>
      <c r="Q314" s="1033"/>
      <c r="R314" s="1033"/>
      <c r="S314" s="1033"/>
      <c r="T314" s="1034"/>
      <c r="U314" s="1008"/>
      <c r="V314" s="1009"/>
      <c r="W314" s="1009"/>
      <c r="X314" s="1009"/>
      <c r="Y314" s="1009"/>
      <c r="Z314" s="1010"/>
      <c r="AA314" s="984"/>
      <c r="AB314" s="985"/>
      <c r="AC314" s="985"/>
      <c r="AD314" s="985"/>
      <c r="AE314" s="986"/>
      <c r="AF314" s="949" t="s">
        <v>125</v>
      </c>
      <c r="AG314" s="949"/>
      <c r="AH314" s="949"/>
      <c r="AI314" s="949"/>
      <c r="AJ314" s="949"/>
      <c r="AK314" s="950"/>
      <c r="AL314" s="951" t="s">
        <v>126</v>
      </c>
      <c r="AM314" s="952"/>
      <c r="AN314" s="952"/>
      <c r="AO314" s="952"/>
      <c r="AP314" s="952"/>
      <c r="AQ314" s="952"/>
      <c r="AR314" s="952"/>
      <c r="AS314" s="952"/>
      <c r="AT314" s="952"/>
      <c r="AU314" s="952"/>
      <c r="AV314" s="952"/>
      <c r="AW314" s="952"/>
      <c r="AX314" s="952"/>
      <c r="AY314" s="952"/>
      <c r="AZ314" s="953"/>
      <c r="BA314" s="954"/>
      <c r="BB314" s="954"/>
      <c r="BC314" s="954"/>
      <c r="BD314" s="954"/>
      <c r="BE314" s="955"/>
      <c r="BF314" s="731"/>
    </row>
    <row r="315" spans="1:58" ht="44.1" customHeight="1">
      <c r="A315" s="1059"/>
      <c r="B315" s="984"/>
      <c r="C315" s="985"/>
      <c r="D315" s="985"/>
      <c r="E315" s="985"/>
      <c r="F315" s="985"/>
      <c r="G315" s="985"/>
      <c r="H315" s="985"/>
      <c r="I315" s="985"/>
      <c r="J315" s="986"/>
      <c r="K315" s="984"/>
      <c r="L315" s="985"/>
      <c r="M315" s="985"/>
      <c r="N315" s="986"/>
      <c r="O315" s="1032"/>
      <c r="P315" s="1033"/>
      <c r="Q315" s="1033"/>
      <c r="R315" s="1033"/>
      <c r="S315" s="1033"/>
      <c r="T315" s="1034"/>
      <c r="U315" s="1008"/>
      <c r="V315" s="1009"/>
      <c r="W315" s="1009"/>
      <c r="X315" s="1009"/>
      <c r="Y315" s="1009"/>
      <c r="Z315" s="1010"/>
      <c r="AA315" s="984"/>
      <c r="AB315" s="985"/>
      <c r="AC315" s="985"/>
      <c r="AD315" s="985"/>
      <c r="AE315" s="986"/>
      <c r="AF315" s="966" t="s">
        <v>127</v>
      </c>
      <c r="AG315" s="949"/>
      <c r="AH315" s="949"/>
      <c r="AI315" s="949"/>
      <c r="AJ315" s="949"/>
      <c r="AK315" s="950"/>
      <c r="AL315" s="972" t="s">
        <v>128</v>
      </c>
      <c r="AM315" s="952"/>
      <c r="AN315" s="952"/>
      <c r="AO315" s="952"/>
      <c r="AP315" s="952"/>
      <c r="AQ315" s="952"/>
      <c r="AR315" s="952"/>
      <c r="AS315" s="952"/>
      <c r="AT315" s="952"/>
      <c r="AU315" s="952"/>
      <c r="AV315" s="952"/>
      <c r="AW315" s="952"/>
      <c r="AX315" s="952"/>
      <c r="AY315" s="952"/>
      <c r="AZ315" s="953"/>
      <c r="BA315" s="966"/>
      <c r="BB315" s="949"/>
      <c r="BC315" s="949"/>
      <c r="BD315" s="949"/>
      <c r="BE315" s="973"/>
      <c r="BF315" s="731"/>
    </row>
    <row r="316" spans="1:58" ht="21.95" customHeight="1">
      <c r="A316" s="1059"/>
      <c r="B316" s="984"/>
      <c r="C316" s="985"/>
      <c r="D316" s="985"/>
      <c r="E316" s="985"/>
      <c r="F316" s="985"/>
      <c r="G316" s="985"/>
      <c r="H316" s="985"/>
      <c r="I316" s="985"/>
      <c r="J316" s="986"/>
      <c r="K316" s="990"/>
      <c r="L316" s="991"/>
      <c r="M316" s="991"/>
      <c r="N316" s="992"/>
      <c r="O316" s="1008"/>
      <c r="P316" s="1009"/>
      <c r="Q316" s="1009"/>
      <c r="R316" s="1009"/>
      <c r="S316" s="1009"/>
      <c r="T316" s="1010"/>
      <c r="U316" s="1008"/>
      <c r="V316" s="1009"/>
      <c r="W316" s="1009"/>
      <c r="X316" s="1009"/>
      <c r="Y316" s="1009"/>
      <c r="Z316" s="1010"/>
      <c r="AA316" s="990"/>
      <c r="AB316" s="991"/>
      <c r="AC316" s="991"/>
      <c r="AD316" s="991"/>
      <c r="AE316" s="992"/>
      <c r="AF316" s="949" t="s">
        <v>146</v>
      </c>
      <c r="AG316" s="949"/>
      <c r="AH316" s="949"/>
      <c r="AI316" s="949"/>
      <c r="AJ316" s="949"/>
      <c r="AK316" s="950"/>
      <c r="AL316" s="951" t="s">
        <v>130</v>
      </c>
      <c r="AM316" s="952"/>
      <c r="AN316" s="952"/>
      <c r="AO316" s="952"/>
      <c r="AP316" s="952"/>
      <c r="AQ316" s="952"/>
      <c r="AR316" s="952"/>
      <c r="AS316" s="952"/>
      <c r="AT316" s="952"/>
      <c r="AU316" s="952"/>
      <c r="AV316" s="952"/>
      <c r="AW316" s="952"/>
      <c r="AX316" s="952"/>
      <c r="AY316" s="952"/>
      <c r="AZ316" s="953"/>
      <c r="BA316" s="954"/>
      <c r="BB316" s="954"/>
      <c r="BC316" s="954"/>
      <c r="BD316" s="954"/>
      <c r="BE316" s="955"/>
      <c r="BF316" s="731"/>
    </row>
    <row r="317" spans="1:58" ht="21.95" customHeight="1">
      <c r="A317" s="1059"/>
      <c r="B317" s="984"/>
      <c r="C317" s="985"/>
      <c r="D317" s="985"/>
      <c r="E317" s="985"/>
      <c r="F317" s="985"/>
      <c r="G317" s="985"/>
      <c r="H317" s="985"/>
      <c r="I317" s="985"/>
      <c r="J317" s="986"/>
      <c r="K317" s="990"/>
      <c r="L317" s="991"/>
      <c r="M317" s="991"/>
      <c r="N317" s="992"/>
      <c r="O317" s="1008"/>
      <c r="P317" s="1009"/>
      <c r="Q317" s="1009"/>
      <c r="R317" s="1009"/>
      <c r="S317" s="1009"/>
      <c r="T317" s="1010"/>
      <c r="U317" s="1008"/>
      <c r="V317" s="1009"/>
      <c r="W317" s="1009"/>
      <c r="X317" s="1009"/>
      <c r="Y317" s="1009"/>
      <c r="Z317" s="1010"/>
      <c r="AA317" s="990"/>
      <c r="AB317" s="991"/>
      <c r="AC317" s="991"/>
      <c r="AD317" s="991"/>
      <c r="AE317" s="992"/>
      <c r="AF317" s="949" t="s">
        <v>243</v>
      </c>
      <c r="AG317" s="949"/>
      <c r="AH317" s="949"/>
      <c r="AI317" s="949"/>
      <c r="AJ317" s="949"/>
      <c r="AK317" s="950"/>
      <c r="AL317" s="1025" t="s">
        <v>118</v>
      </c>
      <c r="AM317" s="1076"/>
      <c r="AN317" s="1076"/>
      <c r="AO317" s="1076"/>
      <c r="AP317" s="1076"/>
      <c r="AQ317" s="1076"/>
      <c r="AR317" s="1076"/>
      <c r="AS317" s="1076"/>
      <c r="AT317" s="1076"/>
      <c r="AU317" s="1076"/>
      <c r="AV317" s="1076"/>
      <c r="AW317" s="1076"/>
      <c r="AX317" s="1076"/>
      <c r="AY317" s="1076"/>
      <c r="AZ317" s="1077"/>
      <c r="BA317" s="954"/>
      <c r="BB317" s="970"/>
      <c r="BC317" s="970"/>
      <c r="BD317" s="970"/>
      <c r="BE317" s="971"/>
      <c r="BF317" s="733"/>
    </row>
    <row r="318" spans="1:58" ht="21.95" customHeight="1">
      <c r="A318" s="1059"/>
      <c r="B318" s="984"/>
      <c r="C318" s="985"/>
      <c r="D318" s="985"/>
      <c r="E318" s="985"/>
      <c r="F318" s="985"/>
      <c r="G318" s="985"/>
      <c r="H318" s="985"/>
      <c r="I318" s="985"/>
      <c r="J318" s="986"/>
      <c r="K318" s="990"/>
      <c r="L318" s="991"/>
      <c r="M318" s="991"/>
      <c r="N318" s="992"/>
      <c r="O318" s="1008"/>
      <c r="P318" s="1009"/>
      <c r="Q318" s="1009"/>
      <c r="R318" s="1009"/>
      <c r="S318" s="1009"/>
      <c r="T318" s="1010"/>
      <c r="U318" s="1008"/>
      <c r="V318" s="1009"/>
      <c r="W318" s="1009"/>
      <c r="X318" s="1009"/>
      <c r="Y318" s="1009"/>
      <c r="Z318" s="1010"/>
      <c r="AA318" s="990"/>
      <c r="AB318" s="991"/>
      <c r="AC318" s="991"/>
      <c r="AD318" s="991"/>
      <c r="AE318" s="992"/>
      <c r="AF318" s="966" t="s">
        <v>131</v>
      </c>
      <c r="AG318" s="949"/>
      <c r="AH318" s="949"/>
      <c r="AI318" s="949"/>
      <c r="AJ318" s="949"/>
      <c r="AK318" s="950"/>
      <c r="AL318" s="967" t="s">
        <v>130</v>
      </c>
      <c r="AM318" s="968"/>
      <c r="AN318" s="968"/>
      <c r="AO318" s="968"/>
      <c r="AP318" s="968"/>
      <c r="AQ318" s="968"/>
      <c r="AR318" s="968"/>
      <c r="AS318" s="968"/>
      <c r="AT318" s="968"/>
      <c r="AU318" s="968"/>
      <c r="AV318" s="968"/>
      <c r="AW318" s="968"/>
      <c r="AX318" s="968"/>
      <c r="AY318" s="968"/>
      <c r="AZ318" s="969"/>
      <c r="BA318" s="954"/>
      <c r="BB318" s="954"/>
      <c r="BC318" s="954"/>
      <c r="BD318" s="954"/>
      <c r="BE318" s="955"/>
      <c r="BF318" s="731"/>
    </row>
    <row r="319" spans="1:58" ht="21.95" customHeight="1">
      <c r="A319" s="1059"/>
      <c r="B319" s="984"/>
      <c r="C319" s="985"/>
      <c r="D319" s="985"/>
      <c r="E319" s="985"/>
      <c r="F319" s="985"/>
      <c r="G319" s="985"/>
      <c r="H319" s="985"/>
      <c r="I319" s="985"/>
      <c r="J319" s="986"/>
      <c r="K319" s="990"/>
      <c r="L319" s="991"/>
      <c r="M319" s="991"/>
      <c r="N319" s="992"/>
      <c r="O319" s="1008"/>
      <c r="P319" s="1009"/>
      <c r="Q319" s="1009"/>
      <c r="R319" s="1009"/>
      <c r="S319" s="1009"/>
      <c r="T319" s="1010"/>
      <c r="U319" s="1008"/>
      <c r="V319" s="1009"/>
      <c r="W319" s="1009"/>
      <c r="X319" s="1009"/>
      <c r="Y319" s="1009"/>
      <c r="Z319" s="1010"/>
      <c r="AA319" s="990"/>
      <c r="AB319" s="991"/>
      <c r="AC319" s="991"/>
      <c r="AD319" s="991"/>
      <c r="AE319" s="992"/>
      <c r="AF319" s="1021" t="s">
        <v>219</v>
      </c>
      <c r="AG319" s="1022"/>
      <c r="AH319" s="1022"/>
      <c r="AI319" s="1022"/>
      <c r="AJ319" s="1022"/>
      <c r="AK319" s="1023"/>
      <c r="AL319" s="967" t="s">
        <v>220</v>
      </c>
      <c r="AM319" s="968"/>
      <c r="AN319" s="968"/>
      <c r="AO319" s="968"/>
      <c r="AP319" s="968"/>
      <c r="AQ319" s="968"/>
      <c r="AR319" s="968"/>
      <c r="AS319" s="968"/>
      <c r="AT319" s="968"/>
      <c r="AU319" s="968"/>
      <c r="AV319" s="968"/>
      <c r="AW319" s="968"/>
      <c r="AX319" s="968"/>
      <c r="AY319" s="968"/>
      <c r="AZ319" s="969"/>
      <c r="BA319" s="1021"/>
      <c r="BB319" s="1022"/>
      <c r="BC319" s="1022"/>
      <c r="BD319" s="1022"/>
      <c r="BE319" s="1024"/>
      <c r="BF319" s="732"/>
    </row>
    <row r="320" spans="1:58" ht="21.95" customHeight="1">
      <c r="A320" s="1059"/>
      <c r="B320" s="984"/>
      <c r="C320" s="985"/>
      <c r="D320" s="985"/>
      <c r="E320" s="985"/>
      <c r="F320" s="985"/>
      <c r="G320" s="985"/>
      <c r="H320" s="985"/>
      <c r="I320" s="985"/>
      <c r="J320" s="986"/>
      <c r="K320" s="990"/>
      <c r="L320" s="991"/>
      <c r="M320" s="991"/>
      <c r="N320" s="992"/>
      <c r="O320" s="1008"/>
      <c r="P320" s="1009"/>
      <c r="Q320" s="1009"/>
      <c r="R320" s="1009"/>
      <c r="S320" s="1009"/>
      <c r="T320" s="1010"/>
      <c r="U320" s="1008"/>
      <c r="V320" s="1009"/>
      <c r="W320" s="1009"/>
      <c r="X320" s="1009"/>
      <c r="Y320" s="1009"/>
      <c r="Z320" s="1010"/>
      <c r="AA320" s="990"/>
      <c r="AB320" s="991"/>
      <c r="AC320" s="991"/>
      <c r="AD320" s="991"/>
      <c r="AE320" s="992"/>
      <c r="AF320" s="966" t="s">
        <v>184</v>
      </c>
      <c r="AG320" s="949"/>
      <c r="AH320" s="949"/>
      <c r="AI320" s="949"/>
      <c r="AJ320" s="949"/>
      <c r="AK320" s="950"/>
      <c r="AL320" s="967" t="s">
        <v>116</v>
      </c>
      <c r="AM320" s="968"/>
      <c r="AN320" s="968"/>
      <c r="AO320" s="968"/>
      <c r="AP320" s="968"/>
      <c r="AQ320" s="968"/>
      <c r="AR320" s="968"/>
      <c r="AS320" s="968"/>
      <c r="AT320" s="968"/>
      <c r="AU320" s="968"/>
      <c r="AV320" s="968"/>
      <c r="AW320" s="968"/>
      <c r="AX320" s="968"/>
      <c r="AY320" s="968"/>
      <c r="AZ320" s="969"/>
      <c r="BA320" s="954"/>
      <c r="BB320" s="970"/>
      <c r="BC320" s="970"/>
      <c r="BD320" s="970"/>
      <c r="BE320" s="971"/>
      <c r="BF320" s="731"/>
    </row>
    <row r="321" spans="1:58" ht="21.95" customHeight="1">
      <c r="A321" s="1060"/>
      <c r="B321" s="978"/>
      <c r="C321" s="979"/>
      <c r="D321" s="979"/>
      <c r="E321" s="979"/>
      <c r="F321" s="979"/>
      <c r="G321" s="979"/>
      <c r="H321" s="979"/>
      <c r="I321" s="979"/>
      <c r="J321" s="980"/>
      <c r="K321" s="993"/>
      <c r="L321" s="994"/>
      <c r="M321" s="994"/>
      <c r="N321" s="995"/>
      <c r="O321" s="1011"/>
      <c r="P321" s="1012"/>
      <c r="Q321" s="1012"/>
      <c r="R321" s="1012"/>
      <c r="S321" s="1012"/>
      <c r="T321" s="1013"/>
      <c r="U321" s="1011"/>
      <c r="V321" s="1012"/>
      <c r="W321" s="1012"/>
      <c r="X321" s="1012"/>
      <c r="Y321" s="1012"/>
      <c r="Z321" s="1013"/>
      <c r="AA321" s="993"/>
      <c r="AB321" s="994"/>
      <c r="AC321" s="994"/>
      <c r="AD321" s="994"/>
      <c r="AE321" s="995"/>
      <c r="AF321" s="966" t="s">
        <v>185</v>
      </c>
      <c r="AG321" s="949"/>
      <c r="AH321" s="949"/>
      <c r="AI321" s="949"/>
      <c r="AJ321" s="949"/>
      <c r="AK321" s="950"/>
      <c r="AL321" s="967" t="s">
        <v>116</v>
      </c>
      <c r="AM321" s="968"/>
      <c r="AN321" s="968"/>
      <c r="AO321" s="968"/>
      <c r="AP321" s="968"/>
      <c r="AQ321" s="968"/>
      <c r="AR321" s="968"/>
      <c r="AS321" s="968"/>
      <c r="AT321" s="968"/>
      <c r="AU321" s="968"/>
      <c r="AV321" s="968"/>
      <c r="AW321" s="968"/>
      <c r="AX321" s="968"/>
      <c r="AY321" s="968"/>
      <c r="AZ321" s="969"/>
      <c r="BA321" s="954"/>
      <c r="BB321" s="970"/>
      <c r="BC321" s="970"/>
      <c r="BD321" s="970"/>
      <c r="BE321" s="971"/>
      <c r="BF321" s="731"/>
    </row>
    <row r="322" spans="1:58" ht="21.95" customHeight="1">
      <c r="A322" s="1059" t="s">
        <v>288</v>
      </c>
      <c r="B322" s="987" t="s">
        <v>289</v>
      </c>
      <c r="C322" s="988"/>
      <c r="D322" s="988"/>
      <c r="E322" s="988"/>
      <c r="F322" s="988"/>
      <c r="G322" s="988"/>
      <c r="H322" s="988"/>
      <c r="I322" s="988"/>
      <c r="J322" s="989"/>
      <c r="K322" s="1081"/>
      <c r="L322" s="1082"/>
      <c r="M322" s="1082"/>
      <c r="N322" s="1083"/>
      <c r="O322" s="1081"/>
      <c r="P322" s="1082"/>
      <c r="Q322" s="1082"/>
      <c r="R322" s="1082"/>
      <c r="S322" s="1082"/>
      <c r="T322" s="1083"/>
      <c r="U322" s="1081"/>
      <c r="V322" s="1082"/>
      <c r="W322" s="1082"/>
      <c r="X322" s="1082"/>
      <c r="Y322" s="1082"/>
      <c r="Z322" s="1083"/>
      <c r="AA322" s="1087"/>
      <c r="AB322" s="1088"/>
      <c r="AC322" s="1088"/>
      <c r="AD322" s="1088"/>
      <c r="AE322" s="1089"/>
      <c r="AF322" s="966" t="s">
        <v>151</v>
      </c>
      <c r="AG322" s="949"/>
      <c r="AH322" s="949"/>
      <c r="AI322" s="949"/>
      <c r="AJ322" s="949"/>
      <c r="AK322" s="950"/>
      <c r="AL322" s="1025" t="s">
        <v>290</v>
      </c>
      <c r="AM322" s="968"/>
      <c r="AN322" s="968"/>
      <c r="AO322" s="968"/>
      <c r="AP322" s="968"/>
      <c r="AQ322" s="968"/>
      <c r="AR322" s="968"/>
      <c r="AS322" s="968"/>
      <c r="AT322" s="968"/>
      <c r="AU322" s="968"/>
      <c r="AV322" s="968"/>
      <c r="AW322" s="968"/>
      <c r="AX322" s="968"/>
      <c r="AY322" s="968"/>
      <c r="AZ322" s="969"/>
      <c r="BA322" s="1079"/>
      <c r="BB322" s="1079"/>
      <c r="BC322" s="1079"/>
      <c r="BD322" s="1079"/>
      <c r="BE322" s="1080"/>
      <c r="BF322" s="732"/>
    </row>
    <row r="323" spans="1:58" ht="21.95" customHeight="1">
      <c r="A323" s="1059"/>
      <c r="B323" s="990"/>
      <c r="C323" s="991"/>
      <c r="D323" s="991"/>
      <c r="E323" s="991"/>
      <c r="F323" s="991"/>
      <c r="G323" s="991"/>
      <c r="H323" s="991"/>
      <c r="I323" s="991"/>
      <c r="J323" s="992"/>
      <c r="K323" s="1084"/>
      <c r="L323" s="1085"/>
      <c r="M323" s="1085"/>
      <c r="N323" s="1086"/>
      <c r="O323" s="1084"/>
      <c r="P323" s="1085"/>
      <c r="Q323" s="1085"/>
      <c r="R323" s="1085"/>
      <c r="S323" s="1085"/>
      <c r="T323" s="1086"/>
      <c r="U323" s="1084"/>
      <c r="V323" s="1085"/>
      <c r="W323" s="1085"/>
      <c r="X323" s="1085"/>
      <c r="Y323" s="1085"/>
      <c r="Z323" s="1086"/>
      <c r="AA323" s="1090"/>
      <c r="AB323" s="1091"/>
      <c r="AC323" s="1091"/>
      <c r="AD323" s="1091"/>
      <c r="AE323" s="1092"/>
      <c r="AF323" s="966" t="s">
        <v>117</v>
      </c>
      <c r="AG323" s="949"/>
      <c r="AH323" s="949"/>
      <c r="AI323" s="949"/>
      <c r="AJ323" s="949"/>
      <c r="AK323" s="950"/>
      <c r="AL323" s="967" t="s">
        <v>118</v>
      </c>
      <c r="AM323" s="968"/>
      <c r="AN323" s="968"/>
      <c r="AO323" s="968"/>
      <c r="AP323" s="968"/>
      <c r="AQ323" s="968"/>
      <c r="AR323" s="968"/>
      <c r="AS323" s="968"/>
      <c r="AT323" s="968"/>
      <c r="AU323" s="968"/>
      <c r="AV323" s="968"/>
      <c r="AW323" s="968"/>
      <c r="AX323" s="968"/>
      <c r="AY323" s="968"/>
      <c r="AZ323" s="969"/>
      <c r="BA323" s="1021"/>
      <c r="BB323" s="1022"/>
      <c r="BC323" s="1022"/>
      <c r="BD323" s="1022"/>
      <c r="BE323" s="1024"/>
      <c r="BF323" s="731"/>
    </row>
    <row r="324" spans="1:58" ht="21.95" customHeight="1">
      <c r="A324" s="1059"/>
      <c r="B324" s="990"/>
      <c r="C324" s="991"/>
      <c r="D324" s="991"/>
      <c r="E324" s="991"/>
      <c r="F324" s="991"/>
      <c r="G324" s="991"/>
      <c r="H324" s="991"/>
      <c r="I324" s="991"/>
      <c r="J324" s="992"/>
      <c r="K324" s="1084"/>
      <c r="L324" s="1085"/>
      <c r="M324" s="1085"/>
      <c r="N324" s="1086"/>
      <c r="O324" s="1084"/>
      <c r="P324" s="1085"/>
      <c r="Q324" s="1085"/>
      <c r="R324" s="1085"/>
      <c r="S324" s="1085"/>
      <c r="T324" s="1086"/>
      <c r="U324" s="1084"/>
      <c r="V324" s="1085"/>
      <c r="W324" s="1085"/>
      <c r="X324" s="1085"/>
      <c r="Y324" s="1085"/>
      <c r="Z324" s="1086"/>
      <c r="AA324" s="1090"/>
      <c r="AB324" s="1091"/>
      <c r="AC324" s="1091"/>
      <c r="AD324" s="1091"/>
      <c r="AE324" s="1092"/>
      <c r="AF324" s="949" t="s">
        <v>119</v>
      </c>
      <c r="AG324" s="949"/>
      <c r="AH324" s="949"/>
      <c r="AI324" s="949"/>
      <c r="AJ324" s="949"/>
      <c r="AK324" s="950"/>
      <c r="AL324" s="951" t="s">
        <v>118</v>
      </c>
      <c r="AM324" s="952"/>
      <c r="AN324" s="952"/>
      <c r="AO324" s="952"/>
      <c r="AP324" s="952"/>
      <c r="AQ324" s="952"/>
      <c r="AR324" s="952"/>
      <c r="AS324" s="952"/>
      <c r="AT324" s="952"/>
      <c r="AU324" s="952"/>
      <c r="AV324" s="952"/>
      <c r="AW324" s="952"/>
      <c r="AX324" s="952"/>
      <c r="AY324" s="952"/>
      <c r="AZ324" s="953"/>
      <c r="BA324" s="954"/>
      <c r="BB324" s="954"/>
      <c r="BC324" s="954"/>
      <c r="BD324" s="954"/>
      <c r="BE324" s="955"/>
      <c r="BF324" s="731"/>
    </row>
    <row r="325" spans="1:58" ht="21.95" customHeight="1">
      <c r="A325" s="1059"/>
      <c r="B325" s="990"/>
      <c r="C325" s="991"/>
      <c r="D325" s="991"/>
      <c r="E325" s="991"/>
      <c r="F325" s="991"/>
      <c r="G325" s="991"/>
      <c r="H325" s="991"/>
      <c r="I325" s="991"/>
      <c r="J325" s="992"/>
      <c r="K325" s="1084"/>
      <c r="L325" s="1085"/>
      <c r="M325" s="1085"/>
      <c r="N325" s="1086"/>
      <c r="O325" s="1084"/>
      <c r="P325" s="1085"/>
      <c r="Q325" s="1085"/>
      <c r="R325" s="1085"/>
      <c r="S325" s="1085"/>
      <c r="T325" s="1086"/>
      <c r="U325" s="1084"/>
      <c r="V325" s="1085"/>
      <c r="W325" s="1085"/>
      <c r="X325" s="1085"/>
      <c r="Y325" s="1085"/>
      <c r="Z325" s="1086"/>
      <c r="AA325" s="1090"/>
      <c r="AB325" s="1091"/>
      <c r="AC325" s="1091"/>
      <c r="AD325" s="1091"/>
      <c r="AE325" s="1092"/>
      <c r="AF325" s="949" t="s">
        <v>120</v>
      </c>
      <c r="AG325" s="949"/>
      <c r="AH325" s="949"/>
      <c r="AI325" s="949"/>
      <c r="AJ325" s="949"/>
      <c r="AK325" s="950"/>
      <c r="AL325" s="951" t="s">
        <v>118</v>
      </c>
      <c r="AM325" s="952"/>
      <c r="AN325" s="952"/>
      <c r="AO325" s="952"/>
      <c r="AP325" s="952"/>
      <c r="AQ325" s="952"/>
      <c r="AR325" s="952"/>
      <c r="AS325" s="952"/>
      <c r="AT325" s="952"/>
      <c r="AU325" s="952"/>
      <c r="AV325" s="952"/>
      <c r="AW325" s="952"/>
      <c r="AX325" s="952"/>
      <c r="AY325" s="952"/>
      <c r="AZ325" s="953"/>
      <c r="BA325" s="954"/>
      <c r="BB325" s="954"/>
      <c r="BC325" s="954"/>
      <c r="BD325" s="954"/>
      <c r="BE325" s="955"/>
      <c r="BF325" s="731"/>
    </row>
    <row r="326" spans="1:58" ht="21.95" customHeight="1">
      <c r="A326" s="1059"/>
      <c r="B326" s="990"/>
      <c r="C326" s="991"/>
      <c r="D326" s="991"/>
      <c r="E326" s="991"/>
      <c r="F326" s="991"/>
      <c r="G326" s="991"/>
      <c r="H326" s="991"/>
      <c r="I326" s="991"/>
      <c r="J326" s="992"/>
      <c r="K326" s="1084"/>
      <c r="L326" s="1085"/>
      <c r="M326" s="1085"/>
      <c r="N326" s="1086"/>
      <c r="O326" s="1084"/>
      <c r="P326" s="1085"/>
      <c r="Q326" s="1085"/>
      <c r="R326" s="1085"/>
      <c r="S326" s="1085"/>
      <c r="T326" s="1086"/>
      <c r="U326" s="1084"/>
      <c r="V326" s="1085"/>
      <c r="W326" s="1085"/>
      <c r="X326" s="1085"/>
      <c r="Y326" s="1085"/>
      <c r="Z326" s="1086"/>
      <c r="AA326" s="1090"/>
      <c r="AB326" s="1091"/>
      <c r="AC326" s="1091"/>
      <c r="AD326" s="1091"/>
      <c r="AE326" s="1092"/>
      <c r="AF326" s="949" t="s">
        <v>271</v>
      </c>
      <c r="AG326" s="949"/>
      <c r="AH326" s="949"/>
      <c r="AI326" s="949"/>
      <c r="AJ326" s="949"/>
      <c r="AK326" s="950"/>
      <c r="AL326" s="951" t="s">
        <v>130</v>
      </c>
      <c r="AM326" s="952"/>
      <c r="AN326" s="952"/>
      <c r="AO326" s="952"/>
      <c r="AP326" s="952"/>
      <c r="AQ326" s="952"/>
      <c r="AR326" s="952"/>
      <c r="AS326" s="952"/>
      <c r="AT326" s="952"/>
      <c r="AU326" s="952"/>
      <c r="AV326" s="952"/>
      <c r="AW326" s="952"/>
      <c r="AX326" s="952"/>
      <c r="AY326" s="952"/>
      <c r="AZ326" s="953"/>
      <c r="BA326" s="954"/>
      <c r="BB326" s="970"/>
      <c r="BC326" s="970"/>
      <c r="BD326" s="970"/>
      <c r="BE326" s="971"/>
      <c r="BF326" s="733"/>
    </row>
    <row r="327" spans="1:58" ht="21.95" customHeight="1">
      <c r="A327" s="1059"/>
      <c r="B327" s="990"/>
      <c r="C327" s="991"/>
      <c r="D327" s="991"/>
      <c r="E327" s="991"/>
      <c r="F327" s="991"/>
      <c r="G327" s="991"/>
      <c r="H327" s="991"/>
      <c r="I327" s="991"/>
      <c r="J327" s="992"/>
      <c r="K327" s="1084"/>
      <c r="L327" s="1085"/>
      <c r="M327" s="1085"/>
      <c r="N327" s="1086"/>
      <c r="O327" s="1084"/>
      <c r="P327" s="1085"/>
      <c r="Q327" s="1085"/>
      <c r="R327" s="1085"/>
      <c r="S327" s="1085"/>
      <c r="T327" s="1086"/>
      <c r="U327" s="1084"/>
      <c r="V327" s="1085"/>
      <c r="W327" s="1085"/>
      <c r="X327" s="1085"/>
      <c r="Y327" s="1085"/>
      <c r="Z327" s="1086"/>
      <c r="AA327" s="1090"/>
      <c r="AB327" s="1091"/>
      <c r="AC327" s="1091"/>
      <c r="AD327" s="1091"/>
      <c r="AE327" s="1092"/>
      <c r="AF327" s="949" t="s">
        <v>272</v>
      </c>
      <c r="AG327" s="949"/>
      <c r="AH327" s="949"/>
      <c r="AI327" s="949"/>
      <c r="AJ327" s="949"/>
      <c r="AK327" s="950"/>
      <c r="AL327" s="1025" t="s">
        <v>118</v>
      </c>
      <c r="AM327" s="1076"/>
      <c r="AN327" s="1076"/>
      <c r="AO327" s="1076"/>
      <c r="AP327" s="1076"/>
      <c r="AQ327" s="1076"/>
      <c r="AR327" s="1076"/>
      <c r="AS327" s="1076"/>
      <c r="AT327" s="1076"/>
      <c r="AU327" s="1076"/>
      <c r="AV327" s="1076"/>
      <c r="AW327" s="1076"/>
      <c r="AX327" s="1076"/>
      <c r="AY327" s="1076"/>
      <c r="AZ327" s="1077"/>
      <c r="BA327" s="954"/>
      <c r="BB327" s="970"/>
      <c r="BC327" s="970"/>
      <c r="BD327" s="970"/>
      <c r="BE327" s="971"/>
      <c r="BF327" s="733"/>
    </row>
    <row r="328" spans="1:58" ht="21.95" customHeight="1">
      <c r="A328" s="1059"/>
      <c r="B328" s="990"/>
      <c r="C328" s="991"/>
      <c r="D328" s="991"/>
      <c r="E328" s="991"/>
      <c r="F328" s="991"/>
      <c r="G328" s="991"/>
      <c r="H328" s="991"/>
      <c r="I328" s="991"/>
      <c r="J328" s="992"/>
      <c r="K328" s="1084"/>
      <c r="L328" s="1085"/>
      <c r="M328" s="1085"/>
      <c r="N328" s="1086"/>
      <c r="O328" s="1084"/>
      <c r="P328" s="1085"/>
      <c r="Q328" s="1085"/>
      <c r="R328" s="1085"/>
      <c r="S328" s="1085"/>
      <c r="T328" s="1086"/>
      <c r="U328" s="1084"/>
      <c r="V328" s="1085"/>
      <c r="W328" s="1085"/>
      <c r="X328" s="1085"/>
      <c r="Y328" s="1085"/>
      <c r="Z328" s="1086"/>
      <c r="AA328" s="1090"/>
      <c r="AB328" s="1091"/>
      <c r="AC328" s="1091"/>
      <c r="AD328" s="1091"/>
      <c r="AE328" s="1092"/>
      <c r="AF328" s="949" t="s">
        <v>131</v>
      </c>
      <c r="AG328" s="949"/>
      <c r="AH328" s="949"/>
      <c r="AI328" s="949"/>
      <c r="AJ328" s="949"/>
      <c r="AK328" s="950"/>
      <c r="AL328" s="951" t="s">
        <v>130</v>
      </c>
      <c r="AM328" s="952"/>
      <c r="AN328" s="952"/>
      <c r="AO328" s="952"/>
      <c r="AP328" s="952"/>
      <c r="AQ328" s="952"/>
      <c r="AR328" s="952"/>
      <c r="AS328" s="952"/>
      <c r="AT328" s="952"/>
      <c r="AU328" s="952"/>
      <c r="AV328" s="952"/>
      <c r="AW328" s="952"/>
      <c r="AX328" s="952"/>
      <c r="AY328" s="952"/>
      <c r="AZ328" s="953"/>
      <c r="BA328" s="954"/>
      <c r="BB328" s="970"/>
      <c r="BC328" s="970"/>
      <c r="BD328" s="970"/>
      <c r="BE328" s="971"/>
      <c r="BF328" s="733"/>
    </row>
    <row r="329" spans="1:58" ht="21.95" customHeight="1">
      <c r="A329" s="1059"/>
      <c r="B329" s="993"/>
      <c r="C329" s="994"/>
      <c r="D329" s="994"/>
      <c r="E329" s="994"/>
      <c r="F329" s="994"/>
      <c r="G329" s="994"/>
      <c r="H329" s="994"/>
      <c r="I329" s="994"/>
      <c r="J329" s="995"/>
      <c r="K329" s="1048"/>
      <c r="L329" s="1049"/>
      <c r="M329" s="1049"/>
      <c r="N329" s="1050"/>
      <c r="O329" s="1048"/>
      <c r="P329" s="1049"/>
      <c r="Q329" s="1049"/>
      <c r="R329" s="1049"/>
      <c r="S329" s="1049"/>
      <c r="T329" s="1050"/>
      <c r="U329" s="1048"/>
      <c r="V329" s="1049"/>
      <c r="W329" s="1049"/>
      <c r="X329" s="1049"/>
      <c r="Y329" s="1049"/>
      <c r="Z329" s="1050"/>
      <c r="AA329" s="1093"/>
      <c r="AB329" s="1094"/>
      <c r="AC329" s="1094"/>
      <c r="AD329" s="1094"/>
      <c r="AE329" s="1095"/>
      <c r="AF329" s="966" t="s">
        <v>273</v>
      </c>
      <c r="AG329" s="949"/>
      <c r="AH329" s="949"/>
      <c r="AI329" s="949"/>
      <c r="AJ329" s="949"/>
      <c r="AK329" s="950"/>
      <c r="AL329" s="1025" t="s">
        <v>118</v>
      </c>
      <c r="AM329" s="1076"/>
      <c r="AN329" s="1076"/>
      <c r="AO329" s="1076"/>
      <c r="AP329" s="1076"/>
      <c r="AQ329" s="1076"/>
      <c r="AR329" s="1076"/>
      <c r="AS329" s="1076"/>
      <c r="AT329" s="1076"/>
      <c r="AU329" s="1076"/>
      <c r="AV329" s="1076"/>
      <c r="AW329" s="1076"/>
      <c r="AX329" s="1076"/>
      <c r="AY329" s="1076"/>
      <c r="AZ329" s="1077"/>
      <c r="BA329" s="954"/>
      <c r="BB329" s="970"/>
      <c r="BC329" s="970"/>
      <c r="BD329" s="970"/>
      <c r="BE329" s="971"/>
      <c r="BF329" s="733"/>
    </row>
    <row r="330" spans="1:58" ht="21.95" customHeight="1">
      <c r="A330" s="1059"/>
      <c r="B330" s="987" t="s">
        <v>291</v>
      </c>
      <c r="C330" s="988"/>
      <c r="D330" s="988"/>
      <c r="E330" s="988"/>
      <c r="F330" s="988"/>
      <c r="G330" s="988"/>
      <c r="H330" s="988"/>
      <c r="I330" s="988"/>
      <c r="J330" s="989"/>
      <c r="K330" s="1081"/>
      <c r="L330" s="1082"/>
      <c r="M330" s="1082"/>
      <c r="N330" s="1083"/>
      <c r="O330" s="1081"/>
      <c r="P330" s="1082"/>
      <c r="Q330" s="1082"/>
      <c r="R330" s="1082"/>
      <c r="S330" s="1082"/>
      <c r="T330" s="1083"/>
      <c r="U330" s="1081"/>
      <c r="V330" s="1082"/>
      <c r="W330" s="1082"/>
      <c r="X330" s="1082"/>
      <c r="Y330" s="1082"/>
      <c r="Z330" s="1083"/>
      <c r="AA330" s="1087"/>
      <c r="AB330" s="1088"/>
      <c r="AC330" s="1088"/>
      <c r="AD330" s="1088"/>
      <c r="AE330" s="1089"/>
      <c r="AF330" s="966" t="s">
        <v>117</v>
      </c>
      <c r="AG330" s="949"/>
      <c r="AH330" s="949"/>
      <c r="AI330" s="949"/>
      <c r="AJ330" s="949"/>
      <c r="AK330" s="950"/>
      <c r="AL330" s="967" t="s">
        <v>118</v>
      </c>
      <c r="AM330" s="968"/>
      <c r="AN330" s="968"/>
      <c r="AO330" s="968"/>
      <c r="AP330" s="968"/>
      <c r="AQ330" s="968"/>
      <c r="AR330" s="968"/>
      <c r="AS330" s="968"/>
      <c r="AT330" s="968"/>
      <c r="AU330" s="968"/>
      <c r="AV330" s="968"/>
      <c r="AW330" s="968"/>
      <c r="AX330" s="968"/>
      <c r="AY330" s="968"/>
      <c r="AZ330" s="969"/>
      <c r="BA330" s="954"/>
      <c r="BB330" s="970"/>
      <c r="BC330" s="970"/>
      <c r="BD330" s="970"/>
      <c r="BE330" s="971"/>
      <c r="BF330" s="733"/>
    </row>
    <row r="331" spans="1:58" ht="21.95" customHeight="1">
      <c r="A331" s="1059"/>
      <c r="B331" s="990"/>
      <c r="C331" s="991"/>
      <c r="D331" s="991"/>
      <c r="E331" s="991"/>
      <c r="F331" s="991"/>
      <c r="G331" s="991"/>
      <c r="H331" s="991"/>
      <c r="I331" s="991"/>
      <c r="J331" s="992"/>
      <c r="K331" s="1084"/>
      <c r="L331" s="1085"/>
      <c r="M331" s="1085"/>
      <c r="N331" s="1086"/>
      <c r="O331" s="1084"/>
      <c r="P331" s="1085"/>
      <c r="Q331" s="1085"/>
      <c r="R331" s="1085"/>
      <c r="S331" s="1085"/>
      <c r="T331" s="1086"/>
      <c r="U331" s="1084"/>
      <c r="V331" s="1085"/>
      <c r="W331" s="1085"/>
      <c r="X331" s="1085"/>
      <c r="Y331" s="1085"/>
      <c r="Z331" s="1086"/>
      <c r="AA331" s="1090"/>
      <c r="AB331" s="1091"/>
      <c r="AC331" s="1091"/>
      <c r="AD331" s="1091"/>
      <c r="AE331" s="1092"/>
      <c r="AF331" s="949" t="s">
        <v>119</v>
      </c>
      <c r="AG331" s="949"/>
      <c r="AH331" s="949"/>
      <c r="AI331" s="949"/>
      <c r="AJ331" s="949"/>
      <c r="AK331" s="950"/>
      <c r="AL331" s="951" t="s">
        <v>118</v>
      </c>
      <c r="AM331" s="952"/>
      <c r="AN331" s="952"/>
      <c r="AO331" s="952"/>
      <c r="AP331" s="952"/>
      <c r="AQ331" s="952"/>
      <c r="AR331" s="952"/>
      <c r="AS331" s="952"/>
      <c r="AT331" s="952"/>
      <c r="AU331" s="952"/>
      <c r="AV331" s="952"/>
      <c r="AW331" s="952"/>
      <c r="AX331" s="952"/>
      <c r="AY331" s="952"/>
      <c r="AZ331" s="953"/>
      <c r="BA331" s="954"/>
      <c r="BB331" s="954"/>
      <c r="BC331" s="954"/>
      <c r="BD331" s="954"/>
      <c r="BE331" s="955"/>
      <c r="BF331" s="731"/>
    </row>
    <row r="332" spans="1:58" ht="21.95" customHeight="1">
      <c r="A332" s="1059"/>
      <c r="B332" s="990"/>
      <c r="C332" s="991"/>
      <c r="D332" s="991"/>
      <c r="E332" s="991"/>
      <c r="F332" s="991"/>
      <c r="G332" s="991"/>
      <c r="H332" s="991"/>
      <c r="I332" s="991"/>
      <c r="J332" s="992"/>
      <c r="K332" s="1084"/>
      <c r="L332" s="1085"/>
      <c r="M332" s="1085"/>
      <c r="N332" s="1086"/>
      <c r="O332" s="1084"/>
      <c r="P332" s="1085"/>
      <c r="Q332" s="1085"/>
      <c r="R332" s="1085"/>
      <c r="S332" s="1085"/>
      <c r="T332" s="1086"/>
      <c r="U332" s="1084"/>
      <c r="V332" s="1085"/>
      <c r="W332" s="1085"/>
      <c r="X332" s="1085"/>
      <c r="Y332" s="1085"/>
      <c r="Z332" s="1086"/>
      <c r="AA332" s="1090"/>
      <c r="AB332" s="1091"/>
      <c r="AC332" s="1091"/>
      <c r="AD332" s="1091"/>
      <c r="AE332" s="1092"/>
      <c r="AF332" s="949" t="s">
        <v>120</v>
      </c>
      <c r="AG332" s="949"/>
      <c r="AH332" s="949"/>
      <c r="AI332" s="949"/>
      <c r="AJ332" s="949"/>
      <c r="AK332" s="950"/>
      <c r="AL332" s="951" t="s">
        <v>118</v>
      </c>
      <c r="AM332" s="952"/>
      <c r="AN332" s="952"/>
      <c r="AO332" s="952"/>
      <c r="AP332" s="952"/>
      <c r="AQ332" s="952"/>
      <c r="AR332" s="952"/>
      <c r="AS332" s="952"/>
      <c r="AT332" s="952"/>
      <c r="AU332" s="952"/>
      <c r="AV332" s="952"/>
      <c r="AW332" s="952"/>
      <c r="AX332" s="952"/>
      <c r="AY332" s="952"/>
      <c r="AZ332" s="953"/>
      <c r="BA332" s="954"/>
      <c r="BB332" s="954"/>
      <c r="BC332" s="954"/>
      <c r="BD332" s="954"/>
      <c r="BE332" s="955"/>
      <c r="BF332" s="731"/>
    </row>
    <row r="333" spans="1:58" ht="21.95" customHeight="1">
      <c r="A333" s="1059"/>
      <c r="B333" s="990"/>
      <c r="C333" s="991"/>
      <c r="D333" s="991"/>
      <c r="E333" s="991"/>
      <c r="F333" s="991"/>
      <c r="G333" s="991"/>
      <c r="H333" s="991"/>
      <c r="I333" s="991"/>
      <c r="J333" s="992"/>
      <c r="K333" s="1084"/>
      <c r="L333" s="1085"/>
      <c r="M333" s="1085"/>
      <c r="N333" s="1086"/>
      <c r="O333" s="1084"/>
      <c r="P333" s="1085"/>
      <c r="Q333" s="1085"/>
      <c r="R333" s="1085"/>
      <c r="S333" s="1085"/>
      <c r="T333" s="1086"/>
      <c r="U333" s="1084"/>
      <c r="V333" s="1085"/>
      <c r="W333" s="1085"/>
      <c r="X333" s="1085"/>
      <c r="Y333" s="1085"/>
      <c r="Z333" s="1086"/>
      <c r="AA333" s="1090"/>
      <c r="AB333" s="1091"/>
      <c r="AC333" s="1091"/>
      <c r="AD333" s="1091"/>
      <c r="AE333" s="1092"/>
      <c r="AF333" s="949" t="s">
        <v>271</v>
      </c>
      <c r="AG333" s="949"/>
      <c r="AH333" s="949"/>
      <c r="AI333" s="949"/>
      <c r="AJ333" s="949"/>
      <c r="AK333" s="950"/>
      <c r="AL333" s="951" t="s">
        <v>130</v>
      </c>
      <c r="AM333" s="952"/>
      <c r="AN333" s="952"/>
      <c r="AO333" s="952"/>
      <c r="AP333" s="952"/>
      <c r="AQ333" s="952"/>
      <c r="AR333" s="952"/>
      <c r="AS333" s="952"/>
      <c r="AT333" s="952"/>
      <c r="AU333" s="952"/>
      <c r="AV333" s="952"/>
      <c r="AW333" s="952"/>
      <c r="AX333" s="952"/>
      <c r="AY333" s="952"/>
      <c r="AZ333" s="953"/>
      <c r="BA333" s="954"/>
      <c r="BB333" s="970"/>
      <c r="BC333" s="970"/>
      <c r="BD333" s="970"/>
      <c r="BE333" s="971"/>
      <c r="BF333" s="733"/>
    </row>
    <row r="334" spans="1:58" ht="21.95" customHeight="1">
      <c r="A334" s="1059"/>
      <c r="B334" s="990"/>
      <c r="C334" s="991"/>
      <c r="D334" s="991"/>
      <c r="E334" s="991"/>
      <c r="F334" s="991"/>
      <c r="G334" s="991"/>
      <c r="H334" s="991"/>
      <c r="I334" s="991"/>
      <c r="J334" s="992"/>
      <c r="K334" s="1084"/>
      <c r="L334" s="1085"/>
      <c r="M334" s="1085"/>
      <c r="N334" s="1086"/>
      <c r="O334" s="1084"/>
      <c r="P334" s="1085"/>
      <c r="Q334" s="1085"/>
      <c r="R334" s="1085"/>
      <c r="S334" s="1085"/>
      <c r="T334" s="1086"/>
      <c r="U334" s="1084"/>
      <c r="V334" s="1085"/>
      <c r="W334" s="1085"/>
      <c r="X334" s="1085"/>
      <c r="Y334" s="1085"/>
      <c r="Z334" s="1086"/>
      <c r="AA334" s="1090"/>
      <c r="AB334" s="1091"/>
      <c r="AC334" s="1091"/>
      <c r="AD334" s="1091"/>
      <c r="AE334" s="1092"/>
      <c r="AF334" s="949" t="s">
        <v>272</v>
      </c>
      <c r="AG334" s="949"/>
      <c r="AH334" s="949"/>
      <c r="AI334" s="949"/>
      <c r="AJ334" s="949"/>
      <c r="AK334" s="950"/>
      <c r="AL334" s="1025" t="s">
        <v>118</v>
      </c>
      <c r="AM334" s="1076"/>
      <c r="AN334" s="1076"/>
      <c r="AO334" s="1076"/>
      <c r="AP334" s="1076"/>
      <c r="AQ334" s="1076"/>
      <c r="AR334" s="1076"/>
      <c r="AS334" s="1076"/>
      <c r="AT334" s="1076"/>
      <c r="AU334" s="1076"/>
      <c r="AV334" s="1076"/>
      <c r="AW334" s="1076"/>
      <c r="AX334" s="1076"/>
      <c r="AY334" s="1076"/>
      <c r="AZ334" s="1077"/>
      <c r="BA334" s="954"/>
      <c r="BB334" s="970"/>
      <c r="BC334" s="970"/>
      <c r="BD334" s="970"/>
      <c r="BE334" s="971"/>
      <c r="BF334" s="733"/>
    </row>
    <row r="335" spans="1:58" ht="21.95" customHeight="1">
      <c r="A335" s="1059"/>
      <c r="B335" s="990"/>
      <c r="C335" s="991"/>
      <c r="D335" s="991"/>
      <c r="E335" s="991"/>
      <c r="F335" s="991"/>
      <c r="G335" s="991"/>
      <c r="H335" s="991"/>
      <c r="I335" s="991"/>
      <c r="J335" s="992"/>
      <c r="K335" s="1084"/>
      <c r="L335" s="1085"/>
      <c r="M335" s="1085"/>
      <c r="N335" s="1086"/>
      <c r="O335" s="1084"/>
      <c r="P335" s="1085"/>
      <c r="Q335" s="1085"/>
      <c r="R335" s="1085"/>
      <c r="S335" s="1085"/>
      <c r="T335" s="1086"/>
      <c r="U335" s="1084"/>
      <c r="V335" s="1085"/>
      <c r="W335" s="1085"/>
      <c r="X335" s="1085"/>
      <c r="Y335" s="1085"/>
      <c r="Z335" s="1086"/>
      <c r="AA335" s="1090"/>
      <c r="AB335" s="1091"/>
      <c r="AC335" s="1091"/>
      <c r="AD335" s="1091"/>
      <c r="AE335" s="1092"/>
      <c r="AF335" s="949" t="s">
        <v>131</v>
      </c>
      <c r="AG335" s="949"/>
      <c r="AH335" s="949"/>
      <c r="AI335" s="949"/>
      <c r="AJ335" s="949"/>
      <c r="AK335" s="950"/>
      <c r="AL335" s="951" t="s">
        <v>130</v>
      </c>
      <c r="AM335" s="952"/>
      <c r="AN335" s="952"/>
      <c r="AO335" s="952"/>
      <c r="AP335" s="952"/>
      <c r="AQ335" s="952"/>
      <c r="AR335" s="952"/>
      <c r="AS335" s="952"/>
      <c r="AT335" s="952"/>
      <c r="AU335" s="952"/>
      <c r="AV335" s="952"/>
      <c r="AW335" s="952"/>
      <c r="AX335" s="952"/>
      <c r="AY335" s="952"/>
      <c r="AZ335" s="953"/>
      <c r="BA335" s="954"/>
      <c r="BB335" s="970"/>
      <c r="BC335" s="970"/>
      <c r="BD335" s="970"/>
      <c r="BE335" s="971"/>
      <c r="BF335" s="733"/>
    </row>
    <row r="336" spans="1:58" ht="21.95" customHeight="1">
      <c r="A336" s="1060"/>
      <c r="B336" s="993"/>
      <c r="C336" s="994"/>
      <c r="D336" s="994"/>
      <c r="E336" s="994"/>
      <c r="F336" s="994"/>
      <c r="G336" s="994"/>
      <c r="H336" s="994"/>
      <c r="I336" s="994"/>
      <c r="J336" s="995"/>
      <c r="K336" s="1048"/>
      <c r="L336" s="1049"/>
      <c r="M336" s="1049"/>
      <c r="N336" s="1050"/>
      <c r="O336" s="1048"/>
      <c r="P336" s="1049"/>
      <c r="Q336" s="1049"/>
      <c r="R336" s="1049"/>
      <c r="S336" s="1049"/>
      <c r="T336" s="1050"/>
      <c r="U336" s="1048"/>
      <c r="V336" s="1049"/>
      <c r="W336" s="1049"/>
      <c r="X336" s="1049"/>
      <c r="Y336" s="1049"/>
      <c r="Z336" s="1050"/>
      <c r="AA336" s="1093"/>
      <c r="AB336" s="1094"/>
      <c r="AC336" s="1094"/>
      <c r="AD336" s="1094"/>
      <c r="AE336" s="1095"/>
      <c r="AF336" s="966" t="s">
        <v>273</v>
      </c>
      <c r="AG336" s="949"/>
      <c r="AH336" s="949"/>
      <c r="AI336" s="949"/>
      <c r="AJ336" s="949"/>
      <c r="AK336" s="950"/>
      <c r="AL336" s="1025" t="s">
        <v>118</v>
      </c>
      <c r="AM336" s="1076"/>
      <c r="AN336" s="1076"/>
      <c r="AO336" s="1076"/>
      <c r="AP336" s="1076"/>
      <c r="AQ336" s="1076"/>
      <c r="AR336" s="1076"/>
      <c r="AS336" s="1076"/>
      <c r="AT336" s="1076"/>
      <c r="AU336" s="1076"/>
      <c r="AV336" s="1076"/>
      <c r="AW336" s="1076"/>
      <c r="AX336" s="1076"/>
      <c r="AY336" s="1076"/>
      <c r="AZ336" s="1077"/>
      <c r="BA336" s="954"/>
      <c r="BB336" s="970"/>
      <c r="BC336" s="970"/>
      <c r="BD336" s="970"/>
      <c r="BE336" s="971"/>
      <c r="BF336" s="733"/>
    </row>
    <row r="337" spans="1:58" ht="21.95" customHeight="1">
      <c r="A337" s="1058" t="s">
        <v>292</v>
      </c>
      <c r="B337" s="987" t="s">
        <v>293</v>
      </c>
      <c r="C337" s="988"/>
      <c r="D337" s="988"/>
      <c r="E337" s="988"/>
      <c r="F337" s="988"/>
      <c r="G337" s="988"/>
      <c r="H337" s="988"/>
      <c r="I337" s="988"/>
      <c r="J337" s="989"/>
      <c r="K337" s="1081"/>
      <c r="L337" s="1082"/>
      <c r="M337" s="1082"/>
      <c r="N337" s="1083"/>
      <c r="O337" s="1081"/>
      <c r="P337" s="1082"/>
      <c r="Q337" s="1082"/>
      <c r="R337" s="1082"/>
      <c r="S337" s="1082"/>
      <c r="T337" s="1083"/>
      <c r="U337" s="1081"/>
      <c r="V337" s="1082"/>
      <c r="W337" s="1082"/>
      <c r="X337" s="1082"/>
      <c r="Y337" s="1082"/>
      <c r="Z337" s="1083"/>
      <c r="AA337" s="1087"/>
      <c r="AB337" s="1088"/>
      <c r="AC337" s="1088"/>
      <c r="AD337" s="1088"/>
      <c r="AE337" s="1089"/>
      <c r="AF337" s="1096" t="s">
        <v>294</v>
      </c>
      <c r="AG337" s="954"/>
      <c r="AH337" s="954"/>
      <c r="AI337" s="954"/>
      <c r="AJ337" s="954"/>
      <c r="AK337" s="954"/>
      <c r="AL337" s="1025" t="s">
        <v>295</v>
      </c>
      <c r="AM337" s="1076"/>
      <c r="AN337" s="1076"/>
      <c r="AO337" s="1076"/>
      <c r="AP337" s="1076"/>
      <c r="AQ337" s="1076"/>
      <c r="AR337" s="1076"/>
      <c r="AS337" s="1076"/>
      <c r="AT337" s="1076"/>
      <c r="AU337" s="1076"/>
      <c r="AV337" s="1076"/>
      <c r="AW337" s="1076"/>
      <c r="AX337" s="1076"/>
      <c r="AY337" s="1076"/>
      <c r="AZ337" s="1077"/>
      <c r="BA337" s="1079"/>
      <c r="BB337" s="1079"/>
      <c r="BC337" s="1079"/>
      <c r="BD337" s="1079"/>
      <c r="BE337" s="1080"/>
      <c r="BF337" s="732"/>
    </row>
    <row r="338" spans="1:58" ht="21.95" customHeight="1">
      <c r="A338" s="1059"/>
      <c r="B338" s="990"/>
      <c r="C338" s="991"/>
      <c r="D338" s="991"/>
      <c r="E338" s="991"/>
      <c r="F338" s="991"/>
      <c r="G338" s="991"/>
      <c r="H338" s="991"/>
      <c r="I338" s="991"/>
      <c r="J338" s="992"/>
      <c r="K338" s="1084"/>
      <c r="L338" s="1085"/>
      <c r="M338" s="1085"/>
      <c r="N338" s="1086"/>
      <c r="O338" s="1084"/>
      <c r="P338" s="1085"/>
      <c r="Q338" s="1085"/>
      <c r="R338" s="1085"/>
      <c r="S338" s="1085"/>
      <c r="T338" s="1086"/>
      <c r="U338" s="1084"/>
      <c r="V338" s="1085"/>
      <c r="W338" s="1085"/>
      <c r="X338" s="1085"/>
      <c r="Y338" s="1085"/>
      <c r="Z338" s="1086"/>
      <c r="AA338" s="1090"/>
      <c r="AB338" s="1091"/>
      <c r="AC338" s="1091"/>
      <c r="AD338" s="1091"/>
      <c r="AE338" s="1092"/>
      <c r="AF338" s="966" t="s">
        <v>117</v>
      </c>
      <c r="AG338" s="949"/>
      <c r="AH338" s="949"/>
      <c r="AI338" s="949"/>
      <c r="AJ338" s="949"/>
      <c r="AK338" s="950"/>
      <c r="AL338" s="967" t="s">
        <v>118</v>
      </c>
      <c r="AM338" s="968"/>
      <c r="AN338" s="968"/>
      <c r="AO338" s="968"/>
      <c r="AP338" s="968"/>
      <c r="AQ338" s="968"/>
      <c r="AR338" s="968"/>
      <c r="AS338" s="968"/>
      <c r="AT338" s="968"/>
      <c r="AU338" s="968"/>
      <c r="AV338" s="968"/>
      <c r="AW338" s="968"/>
      <c r="AX338" s="968"/>
      <c r="AY338" s="968"/>
      <c r="AZ338" s="969"/>
      <c r="BA338" s="967"/>
      <c r="BB338" s="968"/>
      <c r="BC338" s="968"/>
      <c r="BD338" s="968"/>
      <c r="BE338" s="1038"/>
      <c r="BF338" s="732"/>
    </row>
    <row r="339" spans="1:58" ht="21.95" customHeight="1">
      <c r="A339" s="1059"/>
      <c r="B339" s="990"/>
      <c r="C339" s="991"/>
      <c r="D339" s="991"/>
      <c r="E339" s="991"/>
      <c r="F339" s="991"/>
      <c r="G339" s="991"/>
      <c r="H339" s="991"/>
      <c r="I339" s="991"/>
      <c r="J339" s="992"/>
      <c r="K339" s="1084"/>
      <c r="L339" s="1085"/>
      <c r="M339" s="1085"/>
      <c r="N339" s="1086"/>
      <c r="O339" s="1084"/>
      <c r="P339" s="1085"/>
      <c r="Q339" s="1085"/>
      <c r="R339" s="1085"/>
      <c r="S339" s="1085"/>
      <c r="T339" s="1086"/>
      <c r="U339" s="1084"/>
      <c r="V339" s="1085"/>
      <c r="W339" s="1085"/>
      <c r="X339" s="1085"/>
      <c r="Y339" s="1085"/>
      <c r="Z339" s="1086"/>
      <c r="AA339" s="1090"/>
      <c r="AB339" s="1091"/>
      <c r="AC339" s="1091"/>
      <c r="AD339" s="1091"/>
      <c r="AE339" s="1092"/>
      <c r="AF339" s="949" t="s">
        <v>119</v>
      </c>
      <c r="AG339" s="949"/>
      <c r="AH339" s="949"/>
      <c r="AI339" s="949"/>
      <c r="AJ339" s="949"/>
      <c r="AK339" s="950"/>
      <c r="AL339" s="951" t="s">
        <v>118</v>
      </c>
      <c r="AM339" s="952"/>
      <c r="AN339" s="952"/>
      <c r="AO339" s="952"/>
      <c r="AP339" s="952"/>
      <c r="AQ339" s="952"/>
      <c r="AR339" s="952"/>
      <c r="AS339" s="952"/>
      <c r="AT339" s="952"/>
      <c r="AU339" s="952"/>
      <c r="AV339" s="952"/>
      <c r="AW339" s="952"/>
      <c r="AX339" s="952"/>
      <c r="AY339" s="952"/>
      <c r="AZ339" s="953"/>
      <c r="BA339" s="954"/>
      <c r="BB339" s="954"/>
      <c r="BC339" s="954"/>
      <c r="BD339" s="954"/>
      <c r="BE339" s="955"/>
      <c r="BF339" s="731"/>
    </row>
    <row r="340" spans="1:58" ht="21.95" customHeight="1">
      <c r="A340" s="1059"/>
      <c r="B340" s="990"/>
      <c r="C340" s="991"/>
      <c r="D340" s="991"/>
      <c r="E340" s="991"/>
      <c r="F340" s="991"/>
      <c r="G340" s="991"/>
      <c r="H340" s="991"/>
      <c r="I340" s="991"/>
      <c r="J340" s="992"/>
      <c r="K340" s="1084"/>
      <c r="L340" s="1085"/>
      <c r="M340" s="1085"/>
      <c r="N340" s="1086"/>
      <c r="O340" s="1084"/>
      <c r="P340" s="1085"/>
      <c r="Q340" s="1085"/>
      <c r="R340" s="1085"/>
      <c r="S340" s="1085"/>
      <c r="T340" s="1086"/>
      <c r="U340" s="1084"/>
      <c r="V340" s="1085"/>
      <c r="W340" s="1085"/>
      <c r="X340" s="1085"/>
      <c r="Y340" s="1085"/>
      <c r="Z340" s="1086"/>
      <c r="AA340" s="1090"/>
      <c r="AB340" s="1091"/>
      <c r="AC340" s="1091"/>
      <c r="AD340" s="1091"/>
      <c r="AE340" s="1092"/>
      <c r="AF340" s="949" t="s">
        <v>120</v>
      </c>
      <c r="AG340" s="949"/>
      <c r="AH340" s="949"/>
      <c r="AI340" s="949"/>
      <c r="AJ340" s="949"/>
      <c r="AK340" s="950"/>
      <c r="AL340" s="951" t="s">
        <v>118</v>
      </c>
      <c r="AM340" s="952"/>
      <c r="AN340" s="952"/>
      <c r="AO340" s="952"/>
      <c r="AP340" s="952"/>
      <c r="AQ340" s="952"/>
      <c r="AR340" s="952"/>
      <c r="AS340" s="952"/>
      <c r="AT340" s="952"/>
      <c r="AU340" s="952"/>
      <c r="AV340" s="952"/>
      <c r="AW340" s="952"/>
      <c r="AX340" s="952"/>
      <c r="AY340" s="952"/>
      <c r="AZ340" s="953"/>
      <c r="BA340" s="954"/>
      <c r="BB340" s="954"/>
      <c r="BC340" s="954"/>
      <c r="BD340" s="954"/>
      <c r="BE340" s="955"/>
      <c r="BF340" s="731"/>
    </row>
    <row r="341" spans="1:58" ht="21.95" customHeight="1">
      <c r="A341" s="1059"/>
      <c r="B341" s="990"/>
      <c r="C341" s="991"/>
      <c r="D341" s="991"/>
      <c r="E341" s="991"/>
      <c r="F341" s="991"/>
      <c r="G341" s="991"/>
      <c r="H341" s="991"/>
      <c r="I341" s="991"/>
      <c r="J341" s="992"/>
      <c r="K341" s="1084"/>
      <c r="L341" s="1085"/>
      <c r="M341" s="1085"/>
      <c r="N341" s="1086"/>
      <c r="O341" s="1084"/>
      <c r="P341" s="1085"/>
      <c r="Q341" s="1085"/>
      <c r="R341" s="1085"/>
      <c r="S341" s="1085"/>
      <c r="T341" s="1086"/>
      <c r="U341" s="1084"/>
      <c r="V341" s="1085"/>
      <c r="W341" s="1085"/>
      <c r="X341" s="1085"/>
      <c r="Y341" s="1085"/>
      <c r="Z341" s="1086"/>
      <c r="AA341" s="1090"/>
      <c r="AB341" s="1091"/>
      <c r="AC341" s="1091"/>
      <c r="AD341" s="1091"/>
      <c r="AE341" s="1092"/>
      <c r="AF341" s="966" t="s">
        <v>296</v>
      </c>
      <c r="AG341" s="949"/>
      <c r="AH341" s="949"/>
      <c r="AI341" s="949"/>
      <c r="AJ341" s="949"/>
      <c r="AK341" s="950"/>
      <c r="AL341" s="1025" t="s">
        <v>167</v>
      </c>
      <c r="AM341" s="1076"/>
      <c r="AN341" s="1076"/>
      <c r="AO341" s="1076"/>
      <c r="AP341" s="1076"/>
      <c r="AQ341" s="1076"/>
      <c r="AR341" s="1076"/>
      <c r="AS341" s="1076"/>
      <c r="AT341" s="1076"/>
      <c r="AU341" s="1076"/>
      <c r="AV341" s="1076"/>
      <c r="AW341" s="1076"/>
      <c r="AX341" s="1076"/>
      <c r="AY341" s="1076"/>
      <c r="AZ341" s="1077"/>
      <c r="BA341" s="967"/>
      <c r="BB341" s="968"/>
      <c r="BC341" s="968"/>
      <c r="BD341" s="968"/>
      <c r="BE341" s="1038"/>
      <c r="BF341" s="732"/>
    </row>
    <row r="342" spans="1:58" ht="21.95" customHeight="1">
      <c r="A342" s="1059"/>
      <c r="B342" s="990"/>
      <c r="C342" s="991"/>
      <c r="D342" s="991"/>
      <c r="E342" s="991"/>
      <c r="F342" s="991"/>
      <c r="G342" s="991"/>
      <c r="H342" s="991"/>
      <c r="I342" s="991"/>
      <c r="J342" s="992"/>
      <c r="K342" s="1084"/>
      <c r="L342" s="1085"/>
      <c r="M342" s="1085"/>
      <c r="N342" s="1086"/>
      <c r="O342" s="1084"/>
      <c r="P342" s="1085"/>
      <c r="Q342" s="1085"/>
      <c r="R342" s="1085"/>
      <c r="S342" s="1085"/>
      <c r="T342" s="1086"/>
      <c r="U342" s="1084"/>
      <c r="V342" s="1085"/>
      <c r="W342" s="1085"/>
      <c r="X342" s="1085"/>
      <c r="Y342" s="1085"/>
      <c r="Z342" s="1086"/>
      <c r="AA342" s="1090"/>
      <c r="AB342" s="1091"/>
      <c r="AC342" s="1091"/>
      <c r="AD342" s="1091"/>
      <c r="AE342" s="1092"/>
      <c r="AF342" s="966" t="s">
        <v>297</v>
      </c>
      <c r="AG342" s="949"/>
      <c r="AH342" s="949"/>
      <c r="AI342" s="949"/>
      <c r="AJ342" s="949"/>
      <c r="AK342" s="950"/>
      <c r="AL342" s="1025" t="s">
        <v>167</v>
      </c>
      <c r="AM342" s="1076"/>
      <c r="AN342" s="1076"/>
      <c r="AO342" s="1076"/>
      <c r="AP342" s="1076"/>
      <c r="AQ342" s="1076"/>
      <c r="AR342" s="1076"/>
      <c r="AS342" s="1076"/>
      <c r="AT342" s="1076"/>
      <c r="AU342" s="1076"/>
      <c r="AV342" s="1076"/>
      <c r="AW342" s="1076"/>
      <c r="AX342" s="1076"/>
      <c r="AY342" s="1076"/>
      <c r="AZ342" s="1077"/>
      <c r="BA342" s="967"/>
      <c r="BB342" s="968"/>
      <c r="BC342" s="968"/>
      <c r="BD342" s="968"/>
      <c r="BE342" s="1038"/>
      <c r="BF342" s="732"/>
    </row>
    <row r="343" spans="1:58" ht="21.95" customHeight="1">
      <c r="A343" s="1059"/>
      <c r="B343" s="990"/>
      <c r="C343" s="991"/>
      <c r="D343" s="991"/>
      <c r="E343" s="991"/>
      <c r="F343" s="991"/>
      <c r="G343" s="991"/>
      <c r="H343" s="991"/>
      <c r="I343" s="991"/>
      <c r="J343" s="992"/>
      <c r="K343" s="1084"/>
      <c r="L343" s="1085"/>
      <c r="M343" s="1085"/>
      <c r="N343" s="1086"/>
      <c r="O343" s="1084"/>
      <c r="P343" s="1085"/>
      <c r="Q343" s="1085"/>
      <c r="R343" s="1085"/>
      <c r="S343" s="1085"/>
      <c r="T343" s="1086"/>
      <c r="U343" s="1084"/>
      <c r="V343" s="1085"/>
      <c r="W343" s="1085"/>
      <c r="X343" s="1085"/>
      <c r="Y343" s="1085"/>
      <c r="Z343" s="1086"/>
      <c r="AA343" s="1090"/>
      <c r="AB343" s="1091"/>
      <c r="AC343" s="1091"/>
      <c r="AD343" s="1091"/>
      <c r="AE343" s="1092"/>
      <c r="AF343" s="954" t="s">
        <v>298</v>
      </c>
      <c r="AG343" s="954"/>
      <c r="AH343" s="954"/>
      <c r="AI343" s="954"/>
      <c r="AJ343" s="954"/>
      <c r="AK343" s="954"/>
      <c r="AL343" s="1025" t="s">
        <v>167</v>
      </c>
      <c r="AM343" s="1076"/>
      <c r="AN343" s="1076"/>
      <c r="AO343" s="1076"/>
      <c r="AP343" s="1076"/>
      <c r="AQ343" s="1076"/>
      <c r="AR343" s="1076"/>
      <c r="AS343" s="1076"/>
      <c r="AT343" s="1076"/>
      <c r="AU343" s="1076"/>
      <c r="AV343" s="1076"/>
      <c r="AW343" s="1076"/>
      <c r="AX343" s="1076"/>
      <c r="AY343" s="1076"/>
      <c r="AZ343" s="1077"/>
      <c r="BA343" s="1079"/>
      <c r="BB343" s="1079"/>
      <c r="BC343" s="1079"/>
      <c r="BD343" s="1079"/>
      <c r="BE343" s="1080"/>
      <c r="BF343" s="732"/>
    </row>
    <row r="344" spans="1:58" ht="21.95" customHeight="1">
      <c r="A344" s="1059"/>
      <c r="B344" s="990"/>
      <c r="C344" s="991"/>
      <c r="D344" s="991"/>
      <c r="E344" s="991"/>
      <c r="F344" s="991"/>
      <c r="G344" s="991"/>
      <c r="H344" s="991"/>
      <c r="I344" s="991"/>
      <c r="J344" s="992"/>
      <c r="K344" s="1084"/>
      <c r="L344" s="1085"/>
      <c r="M344" s="1085"/>
      <c r="N344" s="1086"/>
      <c r="O344" s="1084"/>
      <c r="P344" s="1085"/>
      <c r="Q344" s="1085"/>
      <c r="R344" s="1085"/>
      <c r="S344" s="1085"/>
      <c r="T344" s="1086"/>
      <c r="U344" s="1084"/>
      <c r="V344" s="1085"/>
      <c r="W344" s="1085"/>
      <c r="X344" s="1085"/>
      <c r="Y344" s="1085"/>
      <c r="Z344" s="1086"/>
      <c r="AA344" s="1090"/>
      <c r="AB344" s="1091"/>
      <c r="AC344" s="1091"/>
      <c r="AD344" s="1091"/>
      <c r="AE344" s="1092"/>
      <c r="AF344" s="966" t="s">
        <v>299</v>
      </c>
      <c r="AG344" s="949"/>
      <c r="AH344" s="949"/>
      <c r="AI344" s="949"/>
      <c r="AJ344" s="949"/>
      <c r="AK344" s="950"/>
      <c r="AL344" s="1025" t="s">
        <v>167</v>
      </c>
      <c r="AM344" s="1076"/>
      <c r="AN344" s="1076"/>
      <c r="AO344" s="1076"/>
      <c r="AP344" s="1076"/>
      <c r="AQ344" s="1076"/>
      <c r="AR344" s="1076"/>
      <c r="AS344" s="1076"/>
      <c r="AT344" s="1076"/>
      <c r="AU344" s="1076"/>
      <c r="AV344" s="1076"/>
      <c r="AW344" s="1076"/>
      <c r="AX344" s="1076"/>
      <c r="AY344" s="1076"/>
      <c r="AZ344" s="1077"/>
      <c r="BA344" s="967"/>
      <c r="BB344" s="968"/>
      <c r="BC344" s="968"/>
      <c r="BD344" s="968"/>
      <c r="BE344" s="1038"/>
      <c r="BF344" s="732"/>
    </row>
    <row r="345" spans="1:58" ht="21.95" customHeight="1">
      <c r="A345" s="1059"/>
      <c r="B345" s="990"/>
      <c r="C345" s="991"/>
      <c r="D345" s="991"/>
      <c r="E345" s="991"/>
      <c r="F345" s="991"/>
      <c r="G345" s="991"/>
      <c r="H345" s="991"/>
      <c r="I345" s="991"/>
      <c r="J345" s="992"/>
      <c r="K345" s="1084"/>
      <c r="L345" s="1085"/>
      <c r="M345" s="1085"/>
      <c r="N345" s="1086"/>
      <c r="O345" s="1084"/>
      <c r="P345" s="1085"/>
      <c r="Q345" s="1085"/>
      <c r="R345" s="1085"/>
      <c r="S345" s="1085"/>
      <c r="T345" s="1086"/>
      <c r="U345" s="1084"/>
      <c r="V345" s="1085"/>
      <c r="W345" s="1085"/>
      <c r="X345" s="1085"/>
      <c r="Y345" s="1085"/>
      <c r="Z345" s="1086"/>
      <c r="AA345" s="1090"/>
      <c r="AB345" s="1091"/>
      <c r="AC345" s="1091"/>
      <c r="AD345" s="1091"/>
      <c r="AE345" s="1092"/>
      <c r="AF345" s="949" t="s">
        <v>272</v>
      </c>
      <c r="AG345" s="949"/>
      <c r="AH345" s="949"/>
      <c r="AI345" s="949"/>
      <c r="AJ345" s="949"/>
      <c r="AK345" s="950"/>
      <c r="AL345" s="1025" t="s">
        <v>118</v>
      </c>
      <c r="AM345" s="1076"/>
      <c r="AN345" s="1076"/>
      <c r="AO345" s="1076"/>
      <c r="AP345" s="1076"/>
      <c r="AQ345" s="1076"/>
      <c r="AR345" s="1076"/>
      <c r="AS345" s="1076"/>
      <c r="AT345" s="1076"/>
      <c r="AU345" s="1076"/>
      <c r="AV345" s="1076"/>
      <c r="AW345" s="1076"/>
      <c r="AX345" s="1076"/>
      <c r="AY345" s="1076"/>
      <c r="AZ345" s="1077"/>
      <c r="BA345" s="954"/>
      <c r="BB345" s="970"/>
      <c r="BC345" s="970"/>
      <c r="BD345" s="970"/>
      <c r="BE345" s="971"/>
      <c r="BF345" s="733"/>
    </row>
    <row r="346" spans="1:58" ht="21.95" customHeight="1">
      <c r="A346" s="1059"/>
      <c r="B346" s="990"/>
      <c r="C346" s="991"/>
      <c r="D346" s="991"/>
      <c r="E346" s="991"/>
      <c r="F346" s="991"/>
      <c r="G346" s="991"/>
      <c r="H346" s="991"/>
      <c r="I346" s="991"/>
      <c r="J346" s="992"/>
      <c r="K346" s="1084"/>
      <c r="L346" s="1085"/>
      <c r="M346" s="1085"/>
      <c r="N346" s="1086"/>
      <c r="O346" s="1084"/>
      <c r="P346" s="1085"/>
      <c r="Q346" s="1085"/>
      <c r="R346" s="1085"/>
      <c r="S346" s="1085"/>
      <c r="T346" s="1086"/>
      <c r="U346" s="1084"/>
      <c r="V346" s="1085"/>
      <c r="W346" s="1085"/>
      <c r="X346" s="1085"/>
      <c r="Y346" s="1085"/>
      <c r="Z346" s="1086"/>
      <c r="AA346" s="1090"/>
      <c r="AB346" s="1091"/>
      <c r="AC346" s="1091"/>
      <c r="AD346" s="1091"/>
      <c r="AE346" s="1092"/>
      <c r="AF346" s="949" t="s">
        <v>131</v>
      </c>
      <c r="AG346" s="949"/>
      <c r="AH346" s="949"/>
      <c r="AI346" s="949"/>
      <c r="AJ346" s="949"/>
      <c r="AK346" s="950"/>
      <c r="AL346" s="951" t="s">
        <v>130</v>
      </c>
      <c r="AM346" s="952"/>
      <c r="AN346" s="952"/>
      <c r="AO346" s="952"/>
      <c r="AP346" s="952"/>
      <c r="AQ346" s="952"/>
      <c r="AR346" s="952"/>
      <c r="AS346" s="952"/>
      <c r="AT346" s="952"/>
      <c r="AU346" s="952"/>
      <c r="AV346" s="952"/>
      <c r="AW346" s="952"/>
      <c r="AX346" s="952"/>
      <c r="AY346" s="952"/>
      <c r="AZ346" s="953"/>
      <c r="BA346" s="954"/>
      <c r="BB346" s="970"/>
      <c r="BC346" s="970"/>
      <c r="BD346" s="970"/>
      <c r="BE346" s="971"/>
      <c r="BF346" s="733"/>
    </row>
    <row r="347" spans="1:58" ht="21.95" customHeight="1">
      <c r="A347" s="1059"/>
      <c r="B347" s="990"/>
      <c r="C347" s="991"/>
      <c r="D347" s="991"/>
      <c r="E347" s="991"/>
      <c r="F347" s="991"/>
      <c r="G347" s="991"/>
      <c r="H347" s="991"/>
      <c r="I347" s="991"/>
      <c r="J347" s="992"/>
      <c r="K347" s="1084"/>
      <c r="L347" s="1085"/>
      <c r="M347" s="1085"/>
      <c r="N347" s="1086"/>
      <c r="O347" s="1084"/>
      <c r="P347" s="1085"/>
      <c r="Q347" s="1085"/>
      <c r="R347" s="1085"/>
      <c r="S347" s="1085"/>
      <c r="T347" s="1086"/>
      <c r="U347" s="1084"/>
      <c r="V347" s="1085"/>
      <c r="W347" s="1085"/>
      <c r="X347" s="1085"/>
      <c r="Y347" s="1085"/>
      <c r="Z347" s="1086"/>
      <c r="AA347" s="1090"/>
      <c r="AB347" s="1091"/>
      <c r="AC347" s="1091"/>
      <c r="AD347" s="1091"/>
      <c r="AE347" s="1092"/>
      <c r="AF347" s="949" t="s">
        <v>300</v>
      </c>
      <c r="AG347" s="949"/>
      <c r="AH347" s="949"/>
      <c r="AI347" s="949"/>
      <c r="AJ347" s="949"/>
      <c r="AK347" s="950"/>
      <c r="AL347" s="1025" t="s">
        <v>118</v>
      </c>
      <c r="AM347" s="1076"/>
      <c r="AN347" s="1076"/>
      <c r="AO347" s="1076"/>
      <c r="AP347" s="1076"/>
      <c r="AQ347" s="1076"/>
      <c r="AR347" s="1076"/>
      <c r="AS347" s="1076"/>
      <c r="AT347" s="1076"/>
      <c r="AU347" s="1076"/>
      <c r="AV347" s="1076"/>
      <c r="AW347" s="1076"/>
      <c r="AX347" s="1076"/>
      <c r="AY347" s="1076"/>
      <c r="AZ347" s="1077"/>
      <c r="BA347" s="954"/>
      <c r="BB347" s="970"/>
      <c r="BC347" s="970"/>
      <c r="BD347" s="970"/>
      <c r="BE347" s="971"/>
      <c r="BF347" s="733"/>
    </row>
    <row r="348" spans="1:58" ht="21.95" customHeight="1">
      <c r="A348" s="1059"/>
      <c r="B348" s="990"/>
      <c r="C348" s="991"/>
      <c r="D348" s="991"/>
      <c r="E348" s="991"/>
      <c r="F348" s="991"/>
      <c r="G348" s="991"/>
      <c r="H348" s="991"/>
      <c r="I348" s="991"/>
      <c r="J348" s="992"/>
      <c r="K348" s="1084"/>
      <c r="L348" s="1085"/>
      <c r="M348" s="1085"/>
      <c r="N348" s="1086"/>
      <c r="O348" s="1084"/>
      <c r="P348" s="1085"/>
      <c r="Q348" s="1085"/>
      <c r="R348" s="1085"/>
      <c r="S348" s="1085"/>
      <c r="T348" s="1086"/>
      <c r="U348" s="1084"/>
      <c r="V348" s="1085"/>
      <c r="W348" s="1085"/>
      <c r="X348" s="1085"/>
      <c r="Y348" s="1085"/>
      <c r="Z348" s="1086"/>
      <c r="AA348" s="1090"/>
      <c r="AB348" s="1091"/>
      <c r="AC348" s="1091"/>
      <c r="AD348" s="1091"/>
      <c r="AE348" s="1092"/>
      <c r="AF348" s="966" t="s">
        <v>273</v>
      </c>
      <c r="AG348" s="949"/>
      <c r="AH348" s="949"/>
      <c r="AI348" s="949"/>
      <c r="AJ348" s="949"/>
      <c r="AK348" s="950"/>
      <c r="AL348" s="1025" t="s">
        <v>118</v>
      </c>
      <c r="AM348" s="1076"/>
      <c r="AN348" s="1076"/>
      <c r="AO348" s="1076"/>
      <c r="AP348" s="1076"/>
      <c r="AQ348" s="1076"/>
      <c r="AR348" s="1076"/>
      <c r="AS348" s="1076"/>
      <c r="AT348" s="1076"/>
      <c r="AU348" s="1076"/>
      <c r="AV348" s="1076"/>
      <c r="AW348" s="1076"/>
      <c r="AX348" s="1076"/>
      <c r="AY348" s="1076"/>
      <c r="AZ348" s="1077"/>
      <c r="BA348" s="954"/>
      <c r="BB348" s="970"/>
      <c r="BC348" s="970"/>
      <c r="BD348" s="970"/>
      <c r="BE348" s="971"/>
      <c r="BF348" s="733"/>
    </row>
    <row r="349" spans="1:58" ht="21.95" customHeight="1" thickBot="1">
      <c r="A349" s="1059"/>
      <c r="B349" s="990"/>
      <c r="C349" s="991"/>
      <c r="D349" s="991"/>
      <c r="E349" s="991"/>
      <c r="F349" s="991"/>
      <c r="G349" s="991"/>
      <c r="H349" s="991"/>
      <c r="I349" s="991"/>
      <c r="J349" s="992"/>
      <c r="K349" s="1084"/>
      <c r="L349" s="1085"/>
      <c r="M349" s="1085"/>
      <c r="N349" s="1086"/>
      <c r="O349" s="1084"/>
      <c r="P349" s="1085"/>
      <c r="Q349" s="1085"/>
      <c r="R349" s="1085"/>
      <c r="S349" s="1085"/>
      <c r="T349" s="1086"/>
      <c r="U349" s="1084"/>
      <c r="V349" s="1085"/>
      <c r="W349" s="1085"/>
      <c r="X349" s="1085"/>
      <c r="Y349" s="1085"/>
      <c r="Z349" s="1086"/>
      <c r="AA349" s="1090"/>
      <c r="AB349" s="1091"/>
      <c r="AC349" s="1091"/>
      <c r="AD349" s="1091"/>
      <c r="AE349" s="1092"/>
      <c r="AF349" s="949" t="s">
        <v>301</v>
      </c>
      <c r="AG349" s="949"/>
      <c r="AH349" s="949"/>
      <c r="AI349" s="949"/>
      <c r="AJ349" s="949"/>
      <c r="AK349" s="950"/>
      <c r="AL349" s="1025" t="s">
        <v>167</v>
      </c>
      <c r="AM349" s="1076"/>
      <c r="AN349" s="1076"/>
      <c r="AO349" s="1076"/>
      <c r="AP349" s="1076"/>
      <c r="AQ349" s="1076"/>
      <c r="AR349" s="1076"/>
      <c r="AS349" s="1076"/>
      <c r="AT349" s="1076"/>
      <c r="AU349" s="1076"/>
      <c r="AV349" s="1076"/>
      <c r="AW349" s="1076"/>
      <c r="AX349" s="1076"/>
      <c r="AY349" s="1076"/>
      <c r="AZ349" s="1077"/>
      <c r="BA349" s="954"/>
      <c r="BB349" s="970"/>
      <c r="BC349" s="970"/>
      <c r="BD349" s="970"/>
      <c r="BE349" s="971"/>
      <c r="BF349" s="734"/>
    </row>
    <row r="350" spans="1:58" ht="11.25" customHeight="1">
      <c r="A350" s="56"/>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c r="AA350" s="57"/>
      <c r="AB350" s="57"/>
      <c r="AC350" s="57"/>
      <c r="AD350" s="57"/>
      <c r="AE350" s="57"/>
      <c r="AF350" s="57"/>
      <c r="AG350" s="57"/>
      <c r="AH350" s="57"/>
      <c r="AI350" s="57"/>
      <c r="AJ350" s="57"/>
      <c r="AK350" s="57"/>
      <c r="AL350" s="57"/>
      <c r="AM350" s="57"/>
      <c r="AN350" s="57"/>
      <c r="AO350" s="57"/>
      <c r="AP350" s="57"/>
      <c r="AQ350" s="57"/>
      <c r="AR350" s="57"/>
      <c r="AS350" s="57"/>
      <c r="AT350" s="57"/>
      <c r="AU350" s="57"/>
      <c r="AV350" s="57"/>
      <c r="AW350" s="57"/>
      <c r="AX350" s="57"/>
      <c r="AY350" s="57"/>
      <c r="AZ350" s="57"/>
      <c r="BA350" s="57"/>
      <c r="BB350" s="57"/>
      <c r="BC350" s="57"/>
      <c r="BD350" s="57"/>
      <c r="BE350" s="57"/>
      <c r="BF350" s="58"/>
    </row>
    <row r="351" spans="1:58" ht="9"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c r="AC351" s="59"/>
      <c r="AD351" s="59"/>
      <c r="AE351" s="59"/>
      <c r="AF351" s="59"/>
      <c r="AG351" s="59"/>
      <c r="AH351" s="59"/>
      <c r="AI351" s="59"/>
      <c r="AJ351" s="59"/>
      <c r="AK351" s="59"/>
      <c r="AL351" s="59"/>
      <c r="AM351" s="59"/>
      <c r="AN351" s="59"/>
      <c r="AO351" s="59"/>
      <c r="AP351" s="59"/>
      <c r="AQ351" s="59"/>
      <c r="AR351" s="59"/>
      <c r="AS351" s="59"/>
      <c r="AT351" s="59"/>
      <c r="AU351" s="59"/>
      <c r="AV351" s="59"/>
      <c r="AW351" s="59"/>
      <c r="AX351" s="59"/>
      <c r="AY351" s="59"/>
      <c r="AZ351" s="59"/>
      <c r="BA351" s="59"/>
      <c r="BB351" s="59"/>
      <c r="BC351" s="59"/>
      <c r="BD351" s="59"/>
      <c r="BE351" s="59"/>
    </row>
    <row r="352" spans="1:58" ht="27" customHeight="1">
      <c r="A352" s="60" t="s">
        <v>302</v>
      </c>
      <c r="B352" s="61"/>
      <c r="C352" s="1101" t="s">
        <v>1058</v>
      </c>
      <c r="D352" s="1101"/>
      <c r="E352" s="1101"/>
      <c r="F352" s="1101"/>
      <c r="G352" s="1101"/>
      <c r="H352" s="1101"/>
      <c r="I352" s="1101"/>
      <c r="J352" s="1101"/>
      <c r="K352" s="1101"/>
      <c r="L352" s="1101"/>
      <c r="M352" s="1101"/>
      <c r="N352" s="1101"/>
      <c r="O352" s="1101"/>
      <c r="P352" s="1101"/>
      <c r="Q352" s="1101"/>
      <c r="R352" s="1101"/>
      <c r="S352" s="1101"/>
      <c r="T352" s="1101"/>
      <c r="U352" s="1101"/>
      <c r="V352" s="1101"/>
      <c r="W352" s="1101"/>
      <c r="X352" s="1101"/>
      <c r="Y352" s="1101"/>
      <c r="Z352" s="1101"/>
      <c r="AA352" s="1101"/>
      <c r="AB352" s="1101"/>
      <c r="AC352" s="1101"/>
      <c r="AD352" s="1101"/>
      <c r="AE352" s="1101"/>
      <c r="AF352" s="1101"/>
      <c r="AG352" s="1101"/>
      <c r="AH352" s="1101"/>
      <c r="AI352" s="1101"/>
      <c r="AJ352" s="1101"/>
      <c r="AK352" s="1101"/>
      <c r="AL352" s="1101"/>
      <c r="AM352" s="1101"/>
      <c r="AN352" s="1101"/>
      <c r="AO352" s="1101"/>
      <c r="AP352" s="1101"/>
      <c r="AQ352" s="1101"/>
      <c r="AR352" s="1101"/>
      <c r="AS352" s="1101"/>
      <c r="AT352" s="1101"/>
      <c r="AU352" s="1101"/>
      <c r="AV352" s="1101"/>
      <c r="AW352" s="1101"/>
      <c r="AX352" s="1101"/>
      <c r="AY352" s="1101"/>
      <c r="AZ352" s="1101"/>
      <c r="BA352" s="1101"/>
      <c r="BB352" s="1101"/>
      <c r="BC352" s="1101"/>
      <c r="BD352" s="1101"/>
      <c r="BE352" s="1101"/>
    </row>
    <row r="353" spans="1:58" ht="219.75" customHeight="1">
      <c r="A353" s="60"/>
      <c r="B353" s="61"/>
      <c r="C353" s="1101"/>
      <c r="D353" s="1101"/>
      <c r="E353" s="1101"/>
      <c r="F353" s="1101"/>
      <c r="G353" s="1101"/>
      <c r="H353" s="1101"/>
      <c r="I353" s="1101"/>
      <c r="J353" s="1101"/>
      <c r="K353" s="1101"/>
      <c r="L353" s="1101"/>
      <c r="M353" s="1101"/>
      <c r="N353" s="1101"/>
      <c r="O353" s="1101"/>
      <c r="P353" s="1101"/>
      <c r="Q353" s="1101"/>
      <c r="R353" s="1101"/>
      <c r="S353" s="1101"/>
      <c r="T353" s="1101"/>
      <c r="U353" s="1101"/>
      <c r="V353" s="1101"/>
      <c r="W353" s="1101"/>
      <c r="X353" s="1101"/>
      <c r="Y353" s="1101"/>
      <c r="Z353" s="1101"/>
      <c r="AA353" s="1101"/>
      <c r="AB353" s="1101"/>
      <c r="AC353" s="1101"/>
      <c r="AD353" s="1101"/>
      <c r="AE353" s="1101"/>
      <c r="AF353" s="1101"/>
      <c r="AG353" s="1101"/>
      <c r="AH353" s="1101"/>
      <c r="AI353" s="1101"/>
      <c r="AJ353" s="1101"/>
      <c r="AK353" s="1101"/>
      <c r="AL353" s="1101"/>
      <c r="AM353" s="1101"/>
      <c r="AN353" s="1101"/>
      <c r="AO353" s="1101"/>
      <c r="AP353" s="1101"/>
      <c r="AQ353" s="1101"/>
      <c r="AR353" s="1101"/>
      <c r="AS353" s="1101"/>
      <c r="AT353" s="1101"/>
      <c r="AU353" s="1101"/>
      <c r="AV353" s="1101"/>
      <c r="AW353" s="1101"/>
      <c r="AX353" s="1101"/>
      <c r="AY353" s="1101"/>
      <c r="AZ353" s="1101"/>
      <c r="BA353" s="1101"/>
      <c r="BB353" s="1101"/>
      <c r="BC353" s="1101"/>
      <c r="BD353" s="1101"/>
      <c r="BE353" s="1101"/>
      <c r="BF353" s="62"/>
    </row>
    <row r="354" spans="1:58" ht="26.25" customHeight="1">
      <c r="A354" s="60" t="s">
        <v>303</v>
      </c>
      <c r="B354" s="60"/>
      <c r="C354" s="60" t="s">
        <v>304</v>
      </c>
      <c r="D354" s="60"/>
      <c r="E354" s="60"/>
      <c r="F354" s="60"/>
      <c r="G354" s="60"/>
      <c r="H354" s="60"/>
      <c r="I354" s="60"/>
      <c r="J354" s="60"/>
      <c r="K354" s="60"/>
      <c r="L354" s="60"/>
      <c r="M354" s="60"/>
      <c r="N354" s="60"/>
      <c r="O354" s="60"/>
      <c r="P354" s="60"/>
      <c r="Q354" s="60"/>
      <c r="R354" s="60"/>
      <c r="S354" s="60"/>
      <c r="T354" s="60"/>
      <c r="U354" s="60"/>
      <c r="V354" s="60"/>
      <c r="W354" s="60"/>
      <c r="X354" s="60"/>
      <c r="Y354" s="60"/>
      <c r="Z354" s="60"/>
      <c r="AA354" s="60"/>
      <c r="AB354" s="60"/>
      <c r="AC354" s="60"/>
      <c r="AD354" s="60"/>
      <c r="AE354" s="60"/>
      <c r="AF354" s="60"/>
      <c r="AG354" s="60"/>
      <c r="AH354" s="60"/>
      <c r="AI354" s="60"/>
      <c r="AJ354" s="60"/>
      <c r="AK354" s="60"/>
      <c r="AL354" s="60"/>
      <c r="AM354" s="60"/>
      <c r="AN354" s="60"/>
      <c r="AO354" s="60"/>
      <c r="AP354" s="60"/>
      <c r="AQ354" s="60"/>
      <c r="AR354" s="60"/>
      <c r="AS354" s="60"/>
      <c r="AT354" s="60"/>
      <c r="AU354" s="60"/>
      <c r="AV354" s="60"/>
      <c r="AW354" s="60"/>
      <c r="AX354" s="60"/>
      <c r="AY354" s="60"/>
      <c r="AZ354" s="60"/>
      <c r="BA354" s="60"/>
      <c r="BB354" s="60"/>
      <c r="BC354" s="60"/>
      <c r="BD354" s="60"/>
      <c r="BE354" s="60"/>
      <c r="BF354" s="58"/>
    </row>
    <row r="355" spans="1:58" ht="26.25" customHeight="1">
      <c r="A355" s="60" t="s">
        <v>305</v>
      </c>
      <c r="B355" s="61"/>
      <c r="C355" s="61" t="s">
        <v>306</v>
      </c>
      <c r="D355" s="63"/>
      <c r="E355" s="63"/>
      <c r="F355" s="63"/>
      <c r="G355" s="63"/>
      <c r="H355" s="63"/>
      <c r="I355" s="63"/>
      <c r="J355" s="63"/>
      <c r="K355" s="63"/>
      <c r="L355" s="63"/>
      <c r="M355" s="63"/>
      <c r="N355" s="63"/>
      <c r="O355" s="63"/>
      <c r="P355" s="63"/>
      <c r="Q355" s="63"/>
      <c r="R355" s="63"/>
      <c r="S355" s="63"/>
      <c r="T355" s="63"/>
      <c r="U355" s="63"/>
      <c r="V355" s="63"/>
      <c r="W355" s="63"/>
      <c r="X355" s="63"/>
      <c r="Y355" s="63"/>
      <c r="Z355" s="63"/>
      <c r="AA355" s="63"/>
      <c r="AB355" s="63"/>
      <c r="AC355" s="63"/>
      <c r="AD355" s="63"/>
      <c r="AE355" s="63"/>
      <c r="AF355" s="63"/>
      <c r="AG355" s="63"/>
      <c r="AH355" s="63"/>
      <c r="AI355" s="63"/>
      <c r="AJ355" s="63"/>
      <c r="AK355" s="63"/>
      <c r="AL355" s="63"/>
      <c r="AM355" s="63"/>
      <c r="AN355" s="63"/>
      <c r="AO355" s="63"/>
      <c r="AP355" s="63"/>
      <c r="AQ355" s="63"/>
      <c r="AR355" s="63"/>
      <c r="AS355" s="63"/>
      <c r="AT355" s="63"/>
      <c r="AU355" s="63"/>
      <c r="AV355" s="63"/>
      <c r="AW355" s="63"/>
      <c r="AX355" s="63"/>
      <c r="AY355" s="63"/>
      <c r="AZ355" s="63"/>
      <c r="BA355" s="63"/>
      <c r="BB355" s="63"/>
      <c r="BC355" s="63"/>
      <c r="BD355" s="63"/>
      <c r="BE355" s="63"/>
    </row>
    <row r="356" spans="1:58" ht="27.75" customHeight="1">
      <c r="A356" s="60" t="s">
        <v>307</v>
      </c>
      <c r="B356" s="61"/>
      <c r="C356" s="64" t="s">
        <v>308</v>
      </c>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c r="AB356" s="64"/>
      <c r="AC356" s="64"/>
      <c r="AD356" s="64"/>
      <c r="AE356" s="64"/>
      <c r="AF356" s="64"/>
      <c r="AG356" s="64"/>
      <c r="AH356" s="64"/>
      <c r="AI356" s="64"/>
      <c r="AJ356" s="64"/>
      <c r="AK356" s="64"/>
      <c r="AL356" s="64"/>
      <c r="AM356" s="64"/>
      <c r="AN356" s="64"/>
      <c r="AO356" s="64"/>
      <c r="AP356" s="64"/>
      <c r="AQ356" s="64"/>
      <c r="AR356" s="64"/>
      <c r="AS356" s="64"/>
      <c r="AT356" s="64"/>
      <c r="AU356" s="64"/>
      <c r="AV356" s="64"/>
      <c r="AW356" s="64"/>
      <c r="AX356" s="64"/>
      <c r="AY356" s="64"/>
      <c r="AZ356" s="64"/>
      <c r="BA356" s="64"/>
      <c r="BB356" s="64"/>
      <c r="BC356" s="64"/>
      <c r="BD356" s="64"/>
    </row>
    <row r="357" spans="1:58" ht="27.75" customHeight="1">
      <c r="A357" s="60" t="s">
        <v>309</v>
      </c>
      <c r="B357" s="64"/>
      <c r="C357" s="61" t="s">
        <v>310</v>
      </c>
    </row>
    <row r="358" spans="1:58" ht="27.75" customHeight="1">
      <c r="A358" s="60" t="s">
        <v>311</v>
      </c>
      <c r="B358" s="64"/>
      <c r="C358" s="1097" t="s">
        <v>312</v>
      </c>
      <c r="D358" s="1100"/>
      <c r="E358" s="1100"/>
      <c r="F358" s="1100"/>
      <c r="G358" s="1100"/>
      <c r="H358" s="1100"/>
      <c r="I358" s="1100"/>
      <c r="J358" s="1100"/>
      <c r="K358" s="1100"/>
      <c r="L358" s="1100"/>
      <c r="M358" s="1100"/>
      <c r="N358" s="1100"/>
      <c r="O358" s="1100"/>
      <c r="P358" s="1100"/>
      <c r="Q358" s="1100"/>
      <c r="R358" s="1100"/>
      <c r="S358" s="1100"/>
      <c r="T358" s="1100"/>
      <c r="U358" s="1100"/>
      <c r="V358" s="1100"/>
      <c r="W358" s="1100"/>
      <c r="X358" s="1100"/>
      <c r="Y358" s="1100"/>
      <c r="Z358" s="1100"/>
      <c r="AA358" s="1100"/>
      <c r="AB358" s="1100"/>
      <c r="AC358" s="1100"/>
      <c r="AD358" s="1100"/>
      <c r="AE358" s="1100"/>
      <c r="AF358" s="1100"/>
      <c r="AG358" s="1100"/>
      <c r="AH358" s="1100"/>
      <c r="AI358" s="1100"/>
      <c r="AJ358" s="1100"/>
      <c r="AK358" s="1100"/>
      <c r="AL358" s="1100"/>
      <c r="AM358" s="1100"/>
      <c r="AN358" s="1100"/>
      <c r="AO358" s="1100"/>
      <c r="AP358" s="1100"/>
      <c r="AQ358" s="1100"/>
      <c r="AR358" s="1100"/>
      <c r="AS358" s="1100"/>
      <c r="AT358" s="1100"/>
      <c r="AU358" s="1100"/>
      <c r="AV358" s="1100"/>
      <c r="AW358" s="1100"/>
      <c r="AX358" s="1100"/>
      <c r="AY358" s="1100"/>
      <c r="AZ358" s="1100"/>
      <c r="BA358" s="1100"/>
      <c r="BB358" s="1100"/>
      <c r="BC358" s="1100"/>
      <c r="BD358" s="1100"/>
      <c r="BE358" s="1100"/>
    </row>
    <row r="359" spans="1:58" ht="34.5" customHeight="1">
      <c r="A359" s="60"/>
      <c r="B359" s="64"/>
      <c r="C359" s="1100"/>
      <c r="D359" s="1100"/>
      <c r="E359" s="1100"/>
      <c r="F359" s="1100"/>
      <c r="G359" s="1100"/>
      <c r="H359" s="1100"/>
      <c r="I359" s="1100"/>
      <c r="J359" s="1100"/>
      <c r="K359" s="1100"/>
      <c r="L359" s="1100"/>
      <c r="M359" s="1100"/>
      <c r="N359" s="1100"/>
      <c r="O359" s="1100"/>
      <c r="P359" s="1100"/>
      <c r="Q359" s="1100"/>
      <c r="R359" s="1100"/>
      <c r="S359" s="1100"/>
      <c r="T359" s="1100"/>
      <c r="U359" s="1100"/>
      <c r="V359" s="1100"/>
      <c r="W359" s="1100"/>
      <c r="X359" s="1100"/>
      <c r="Y359" s="1100"/>
      <c r="Z359" s="1100"/>
      <c r="AA359" s="1100"/>
      <c r="AB359" s="1100"/>
      <c r="AC359" s="1100"/>
      <c r="AD359" s="1100"/>
      <c r="AE359" s="1100"/>
      <c r="AF359" s="1100"/>
      <c r="AG359" s="1100"/>
      <c r="AH359" s="1100"/>
      <c r="AI359" s="1100"/>
      <c r="AJ359" s="1100"/>
      <c r="AK359" s="1100"/>
      <c r="AL359" s="1100"/>
      <c r="AM359" s="1100"/>
      <c r="AN359" s="1100"/>
      <c r="AO359" s="1100"/>
      <c r="AP359" s="1100"/>
      <c r="AQ359" s="1100"/>
      <c r="AR359" s="1100"/>
      <c r="AS359" s="1100"/>
      <c r="AT359" s="1100"/>
      <c r="AU359" s="1100"/>
      <c r="AV359" s="1100"/>
      <c r="AW359" s="1100"/>
      <c r="AX359" s="1100"/>
      <c r="AY359" s="1100"/>
      <c r="AZ359" s="1100"/>
      <c r="BA359" s="1100"/>
      <c r="BB359" s="1100"/>
      <c r="BC359" s="1100"/>
      <c r="BD359" s="1100"/>
      <c r="BE359" s="1100"/>
    </row>
    <row r="360" spans="1:58" ht="21.75" customHeight="1">
      <c r="A360" s="60"/>
      <c r="B360" s="64"/>
      <c r="C360" s="1100"/>
      <c r="D360" s="1100"/>
      <c r="E360" s="1100"/>
      <c r="F360" s="1100"/>
      <c r="G360" s="1100"/>
      <c r="H360" s="1100"/>
      <c r="I360" s="1100"/>
      <c r="J360" s="1100"/>
      <c r="K360" s="1100"/>
      <c r="L360" s="1100"/>
      <c r="M360" s="1100"/>
      <c r="N360" s="1100"/>
      <c r="O360" s="1100"/>
      <c r="P360" s="1100"/>
      <c r="Q360" s="1100"/>
      <c r="R360" s="1100"/>
      <c r="S360" s="1100"/>
      <c r="T360" s="1100"/>
      <c r="U360" s="1100"/>
      <c r="V360" s="1100"/>
      <c r="W360" s="1100"/>
      <c r="X360" s="1100"/>
      <c r="Y360" s="1100"/>
      <c r="Z360" s="1100"/>
      <c r="AA360" s="1100"/>
      <c r="AB360" s="1100"/>
      <c r="AC360" s="1100"/>
      <c r="AD360" s="1100"/>
      <c r="AE360" s="1100"/>
      <c r="AF360" s="1100"/>
      <c r="AG360" s="1100"/>
      <c r="AH360" s="1100"/>
      <c r="AI360" s="1100"/>
      <c r="AJ360" s="1100"/>
      <c r="AK360" s="1100"/>
      <c r="AL360" s="1100"/>
      <c r="AM360" s="1100"/>
      <c r="AN360" s="1100"/>
      <c r="AO360" s="1100"/>
      <c r="AP360" s="1100"/>
      <c r="AQ360" s="1100"/>
      <c r="AR360" s="1100"/>
      <c r="AS360" s="1100"/>
      <c r="AT360" s="1100"/>
      <c r="AU360" s="1100"/>
      <c r="AV360" s="1100"/>
      <c r="AW360" s="1100"/>
      <c r="AX360" s="1100"/>
      <c r="AY360" s="1100"/>
      <c r="AZ360" s="1100"/>
      <c r="BA360" s="1100"/>
      <c r="BB360" s="1100"/>
      <c r="BC360" s="1100"/>
      <c r="BD360" s="1100"/>
      <c r="BE360" s="1100"/>
    </row>
    <row r="361" spans="1:58" ht="22.5" customHeight="1">
      <c r="A361" s="60" t="s">
        <v>313</v>
      </c>
      <c r="B361" s="61"/>
      <c r="C361" s="1099" t="s">
        <v>314</v>
      </c>
      <c r="D361" s="1099"/>
      <c r="E361" s="1099"/>
      <c r="F361" s="1099"/>
      <c r="G361" s="1099"/>
      <c r="H361" s="1099"/>
      <c r="I361" s="1099"/>
      <c r="J361" s="1099"/>
      <c r="K361" s="1099"/>
      <c r="L361" s="1099"/>
      <c r="M361" s="1099"/>
      <c r="N361" s="1099"/>
      <c r="O361" s="1099"/>
      <c r="P361" s="1099"/>
      <c r="Q361" s="1099"/>
      <c r="R361" s="1099"/>
      <c r="S361" s="1099"/>
      <c r="T361" s="1099"/>
      <c r="U361" s="1099"/>
      <c r="V361" s="1099"/>
      <c r="W361" s="1099"/>
      <c r="X361" s="1099"/>
      <c r="Y361" s="1099"/>
      <c r="Z361" s="1099"/>
      <c r="AA361" s="1099"/>
      <c r="AB361" s="1099"/>
      <c r="AC361" s="1099"/>
      <c r="AD361" s="1099"/>
      <c r="AE361" s="1099"/>
      <c r="AF361" s="1099"/>
      <c r="AG361" s="1099"/>
      <c r="AH361" s="1099"/>
      <c r="AI361" s="1099"/>
      <c r="AJ361" s="1099"/>
      <c r="AK361" s="1099"/>
      <c r="AL361" s="1099"/>
      <c r="AM361" s="1099"/>
      <c r="AN361" s="1099"/>
      <c r="AO361" s="1099"/>
      <c r="AP361" s="1099"/>
      <c r="AQ361" s="1099"/>
      <c r="AR361" s="1099"/>
      <c r="AS361" s="1099"/>
      <c r="AT361" s="1099"/>
      <c r="AU361" s="1099"/>
      <c r="AV361" s="1099"/>
      <c r="AW361" s="1099"/>
      <c r="AX361" s="1099"/>
      <c r="AY361" s="1099"/>
      <c r="AZ361" s="1099"/>
      <c r="BA361" s="1099"/>
      <c r="BB361" s="1099"/>
      <c r="BC361" s="1099"/>
      <c r="BD361" s="1099"/>
      <c r="BE361" s="1099"/>
    </row>
    <row r="362" spans="1:58" ht="22.5" customHeight="1">
      <c r="A362" s="60"/>
      <c r="B362" s="61"/>
      <c r="C362" s="1099"/>
      <c r="D362" s="1099"/>
      <c r="E362" s="1099"/>
      <c r="F362" s="1099"/>
      <c r="G362" s="1099"/>
      <c r="H362" s="1099"/>
      <c r="I362" s="1099"/>
      <c r="J362" s="1099"/>
      <c r="K362" s="1099"/>
      <c r="L362" s="1099"/>
      <c r="M362" s="1099"/>
      <c r="N362" s="1099"/>
      <c r="O362" s="1099"/>
      <c r="P362" s="1099"/>
      <c r="Q362" s="1099"/>
      <c r="R362" s="1099"/>
      <c r="S362" s="1099"/>
      <c r="T362" s="1099"/>
      <c r="U362" s="1099"/>
      <c r="V362" s="1099"/>
      <c r="W362" s="1099"/>
      <c r="X362" s="1099"/>
      <c r="Y362" s="1099"/>
      <c r="Z362" s="1099"/>
      <c r="AA362" s="1099"/>
      <c r="AB362" s="1099"/>
      <c r="AC362" s="1099"/>
      <c r="AD362" s="1099"/>
      <c r="AE362" s="1099"/>
      <c r="AF362" s="1099"/>
      <c r="AG362" s="1099"/>
      <c r="AH362" s="1099"/>
      <c r="AI362" s="1099"/>
      <c r="AJ362" s="1099"/>
      <c r="AK362" s="1099"/>
      <c r="AL362" s="1099"/>
      <c r="AM362" s="1099"/>
      <c r="AN362" s="1099"/>
      <c r="AO362" s="1099"/>
      <c r="AP362" s="1099"/>
      <c r="AQ362" s="1099"/>
      <c r="AR362" s="1099"/>
      <c r="AS362" s="1099"/>
      <c r="AT362" s="1099"/>
      <c r="AU362" s="1099"/>
      <c r="AV362" s="1099"/>
      <c r="AW362" s="1099"/>
      <c r="AX362" s="1099"/>
      <c r="AY362" s="1099"/>
      <c r="AZ362" s="1099"/>
      <c r="BA362" s="1099"/>
      <c r="BB362" s="1099"/>
      <c r="BC362" s="1099"/>
      <c r="BD362" s="1099"/>
      <c r="BE362" s="1099"/>
    </row>
    <row r="363" spans="1:58" ht="27.75" customHeight="1">
      <c r="A363" s="60" t="s">
        <v>315</v>
      </c>
      <c r="B363" s="61"/>
      <c r="C363" s="1099" t="s">
        <v>316</v>
      </c>
      <c r="D363" s="1099"/>
      <c r="E363" s="1099"/>
      <c r="F363" s="1099"/>
      <c r="G363" s="1099"/>
      <c r="H363" s="1099"/>
      <c r="I363" s="1099"/>
      <c r="J363" s="1099"/>
      <c r="K363" s="1099"/>
      <c r="L363" s="1099"/>
      <c r="M363" s="1099"/>
      <c r="N363" s="1099"/>
      <c r="O363" s="1099"/>
      <c r="P363" s="1099"/>
      <c r="Q363" s="1099"/>
      <c r="R363" s="1099"/>
      <c r="S363" s="1099"/>
      <c r="T363" s="1099"/>
      <c r="U363" s="1099"/>
      <c r="V363" s="1099"/>
      <c r="W363" s="1099"/>
      <c r="X363" s="1099"/>
      <c r="Y363" s="1099"/>
      <c r="Z363" s="1099"/>
      <c r="AA363" s="1099"/>
      <c r="AB363" s="1099"/>
      <c r="AC363" s="1099"/>
      <c r="AD363" s="1099"/>
      <c r="AE363" s="1099"/>
      <c r="AF363" s="1099"/>
      <c r="AG363" s="1099"/>
      <c r="AH363" s="1099"/>
      <c r="AI363" s="1099"/>
      <c r="AJ363" s="1099"/>
      <c r="AK363" s="1099"/>
      <c r="AL363" s="1099"/>
      <c r="AM363" s="1099"/>
      <c r="AN363" s="1099"/>
      <c r="AO363" s="1099"/>
      <c r="AP363" s="1099"/>
      <c r="AQ363" s="1099"/>
      <c r="AR363" s="1099"/>
      <c r="AS363" s="1099"/>
      <c r="AT363" s="1099"/>
      <c r="AU363" s="1099"/>
      <c r="AV363" s="1099"/>
      <c r="AW363" s="1099"/>
      <c r="AX363" s="1099"/>
      <c r="AY363" s="1099"/>
      <c r="AZ363" s="1099"/>
      <c r="BA363" s="1099"/>
      <c r="BB363" s="1099"/>
      <c r="BC363" s="1099"/>
      <c r="BD363" s="1099"/>
    </row>
    <row r="364" spans="1:58" ht="26.25" customHeight="1">
      <c r="A364" s="60" t="s">
        <v>317</v>
      </c>
      <c r="C364" s="61" t="s">
        <v>318</v>
      </c>
    </row>
    <row r="365" spans="1:58" ht="26.25" customHeight="1">
      <c r="A365" s="60"/>
      <c r="C365" s="61" t="s">
        <v>319</v>
      </c>
    </row>
    <row r="366" spans="1:58" ht="26.25" customHeight="1">
      <c r="A366" s="60" t="s">
        <v>320</v>
      </c>
      <c r="C366" s="61" t="s">
        <v>321</v>
      </c>
    </row>
    <row r="367" spans="1:58" ht="26.25" customHeight="1">
      <c r="A367" s="60" t="s">
        <v>322</v>
      </c>
      <c r="C367" s="61" t="s">
        <v>323</v>
      </c>
    </row>
    <row r="368" spans="1:58" ht="66.75" customHeight="1">
      <c r="A368" s="65" t="s">
        <v>324</v>
      </c>
      <c r="C368" s="1097" t="s">
        <v>325</v>
      </c>
      <c r="D368" s="1097"/>
      <c r="E368" s="1097"/>
      <c r="F368" s="1097"/>
      <c r="G368" s="1097"/>
      <c r="H368" s="1097"/>
      <c r="I368" s="1097"/>
      <c r="J368" s="1097"/>
      <c r="K368" s="1097"/>
      <c r="L368" s="1097"/>
      <c r="M368" s="1097"/>
      <c r="N368" s="1097"/>
      <c r="O368" s="1097"/>
      <c r="P368" s="1097"/>
      <c r="Q368" s="1097"/>
      <c r="R368" s="1097"/>
      <c r="S368" s="1097"/>
      <c r="T368" s="1097"/>
      <c r="U368" s="1097"/>
      <c r="V368" s="1097"/>
      <c r="W368" s="1097"/>
      <c r="X368" s="1097"/>
      <c r="Y368" s="1097"/>
      <c r="Z368" s="1097"/>
      <c r="AA368" s="1097"/>
      <c r="AB368" s="1097"/>
      <c r="AC368" s="1097"/>
      <c r="AD368" s="1097"/>
      <c r="AE368" s="1097"/>
      <c r="AF368" s="1097"/>
      <c r="AG368" s="1097"/>
      <c r="AH368" s="1097"/>
      <c r="AI368" s="1097"/>
      <c r="AJ368" s="1097"/>
      <c r="AK368" s="1097"/>
      <c r="AL368" s="1097"/>
      <c r="AM368" s="1097"/>
      <c r="AN368" s="1097"/>
      <c r="AO368" s="1097"/>
      <c r="AP368" s="1097"/>
      <c r="AQ368" s="1097"/>
      <c r="AR368" s="1097"/>
      <c r="AS368" s="1097"/>
      <c r="AT368" s="1097"/>
      <c r="AU368" s="1097"/>
      <c r="AV368" s="1097"/>
      <c r="AW368" s="1097"/>
      <c r="AX368" s="1097"/>
      <c r="AY368" s="1097"/>
      <c r="AZ368" s="1097"/>
      <c r="BA368" s="1097"/>
      <c r="BB368" s="1097"/>
      <c r="BC368" s="1097"/>
      <c r="BD368" s="1097"/>
      <c r="BE368" s="1097"/>
    </row>
    <row r="369" spans="1:57" ht="57.75" customHeight="1">
      <c r="A369" s="65" t="s">
        <v>326</v>
      </c>
      <c r="C369" s="1097" t="s">
        <v>327</v>
      </c>
      <c r="D369" s="1100"/>
      <c r="E369" s="1100"/>
      <c r="F369" s="1100"/>
      <c r="G369" s="1100"/>
      <c r="H369" s="1100"/>
      <c r="I369" s="1100"/>
      <c r="J369" s="1100"/>
      <c r="K369" s="1100"/>
      <c r="L369" s="1100"/>
      <c r="M369" s="1100"/>
      <c r="N369" s="1100"/>
      <c r="O369" s="1100"/>
      <c r="P369" s="1100"/>
      <c r="Q369" s="1100"/>
      <c r="R369" s="1100"/>
      <c r="S369" s="1100"/>
      <c r="T369" s="1100"/>
      <c r="U369" s="1100"/>
      <c r="V369" s="1100"/>
      <c r="W369" s="1100"/>
      <c r="X369" s="1100"/>
      <c r="Y369" s="1100"/>
      <c r="Z369" s="1100"/>
      <c r="AA369" s="1100"/>
      <c r="AB369" s="1100"/>
      <c r="AC369" s="1100"/>
      <c r="AD369" s="1100"/>
      <c r="AE369" s="1100"/>
      <c r="AF369" s="1100"/>
      <c r="AG369" s="1100"/>
      <c r="AH369" s="1100"/>
      <c r="AI369" s="1100"/>
      <c r="AJ369" s="1100"/>
      <c r="AK369" s="1100"/>
      <c r="AL369" s="1100"/>
      <c r="AM369" s="1100"/>
      <c r="AN369" s="1100"/>
      <c r="AO369" s="1100"/>
      <c r="AP369" s="1100"/>
      <c r="AQ369" s="1100"/>
      <c r="AR369" s="1100"/>
      <c r="AS369" s="1100"/>
      <c r="AT369" s="1100"/>
      <c r="AU369" s="1100"/>
      <c r="AV369" s="1100"/>
      <c r="AW369" s="1100"/>
      <c r="AX369" s="1100"/>
      <c r="AY369" s="1100"/>
      <c r="AZ369" s="1100"/>
      <c r="BA369" s="1100"/>
      <c r="BB369" s="1100"/>
      <c r="BC369" s="1100"/>
      <c r="BD369" s="1100"/>
      <c r="BE369" s="1100"/>
    </row>
    <row r="370" spans="1:57" ht="26.25" customHeight="1">
      <c r="A370" s="65" t="s">
        <v>328</v>
      </c>
      <c r="B370" s="66"/>
      <c r="C370" s="63" t="s">
        <v>329</v>
      </c>
      <c r="D370" s="66"/>
    </row>
    <row r="371" spans="1:57" ht="53.25" customHeight="1">
      <c r="A371" s="65" t="s">
        <v>330</v>
      </c>
      <c r="B371" s="66"/>
      <c r="C371" s="1097" t="s">
        <v>331</v>
      </c>
      <c r="D371" s="1100"/>
      <c r="E371" s="1100"/>
      <c r="F371" s="1100"/>
      <c r="G371" s="1100"/>
      <c r="H371" s="1100"/>
      <c r="I371" s="1100"/>
      <c r="J371" s="1100"/>
      <c r="K371" s="1100"/>
      <c r="L371" s="1100"/>
      <c r="M371" s="1100"/>
      <c r="N371" s="1100"/>
      <c r="O371" s="1100"/>
      <c r="P371" s="1100"/>
      <c r="Q371" s="1100"/>
      <c r="R371" s="1100"/>
      <c r="S371" s="1100"/>
      <c r="T371" s="1100"/>
      <c r="U371" s="1100"/>
      <c r="V371" s="1100"/>
      <c r="W371" s="1100"/>
      <c r="X371" s="1100"/>
      <c r="Y371" s="1100"/>
      <c r="Z371" s="1100"/>
      <c r="AA371" s="1100"/>
      <c r="AB371" s="1100"/>
      <c r="AC371" s="1100"/>
      <c r="AD371" s="1100"/>
      <c r="AE371" s="1100"/>
      <c r="AF371" s="1100"/>
      <c r="AG371" s="1100"/>
      <c r="AH371" s="1100"/>
      <c r="AI371" s="1100"/>
      <c r="AJ371" s="1100"/>
      <c r="AK371" s="1100"/>
      <c r="AL371" s="1100"/>
      <c r="AM371" s="1100"/>
      <c r="AN371" s="1100"/>
      <c r="AO371" s="1100"/>
      <c r="AP371" s="1100"/>
      <c r="AQ371" s="1100"/>
      <c r="AR371" s="1100"/>
      <c r="AS371" s="1100"/>
      <c r="AT371" s="1100"/>
      <c r="AU371" s="1100"/>
      <c r="AV371" s="1100"/>
      <c r="AW371" s="1100"/>
      <c r="AX371" s="1100"/>
      <c r="AY371" s="1100"/>
      <c r="AZ371" s="1100"/>
      <c r="BA371" s="1100"/>
      <c r="BB371" s="1100"/>
      <c r="BC371" s="1100"/>
      <c r="BD371" s="1100"/>
      <c r="BE371" s="1100"/>
    </row>
    <row r="372" spans="1:57" ht="26.25" customHeight="1">
      <c r="A372" s="65" t="s">
        <v>332</v>
      </c>
      <c r="C372" s="1097" t="s">
        <v>333</v>
      </c>
      <c r="D372" s="1097"/>
      <c r="E372" s="1097"/>
      <c r="F372" s="1097"/>
      <c r="G372" s="1097"/>
      <c r="H372" s="1097"/>
      <c r="I372" s="1097"/>
      <c r="J372" s="1097"/>
      <c r="K372" s="1097"/>
      <c r="L372" s="1097"/>
      <c r="M372" s="1097"/>
      <c r="N372" s="1097"/>
      <c r="O372" s="1097"/>
      <c r="P372" s="1097"/>
      <c r="Q372" s="1097"/>
      <c r="R372" s="1097"/>
      <c r="S372" s="1097"/>
      <c r="T372" s="1097"/>
      <c r="U372" s="1097"/>
      <c r="V372" s="1097"/>
      <c r="W372" s="1097"/>
      <c r="X372" s="1097"/>
      <c r="Y372" s="1097"/>
      <c r="Z372" s="1097"/>
      <c r="AA372" s="1097"/>
      <c r="AB372" s="1097"/>
      <c r="AC372" s="1097"/>
      <c r="AD372" s="1097"/>
      <c r="AE372" s="1097"/>
      <c r="AF372" s="1097"/>
      <c r="AG372" s="1097"/>
      <c r="AH372" s="1097"/>
      <c r="AI372" s="1097"/>
      <c r="AJ372" s="1097"/>
      <c r="AK372" s="1097"/>
      <c r="AL372" s="1097"/>
      <c r="AM372" s="1097"/>
      <c r="AN372" s="1097"/>
      <c r="AO372" s="1097"/>
      <c r="AP372" s="1097"/>
      <c r="AQ372" s="1097"/>
      <c r="AR372" s="1097"/>
      <c r="AS372" s="1097"/>
      <c r="AT372" s="1097"/>
      <c r="AU372" s="1097"/>
      <c r="AV372" s="1097"/>
      <c r="AW372" s="1097"/>
      <c r="AX372" s="1097"/>
      <c r="AY372" s="1097"/>
      <c r="AZ372" s="1097"/>
      <c r="BA372" s="1097"/>
      <c r="BB372" s="1097"/>
      <c r="BC372" s="1097"/>
      <c r="BD372" s="1097"/>
    </row>
    <row r="373" spans="1:57" ht="33.75" customHeight="1">
      <c r="A373" s="63" t="s">
        <v>334</v>
      </c>
      <c r="C373" s="1097" t="s">
        <v>335</v>
      </c>
      <c r="D373" s="1097"/>
      <c r="E373" s="1097"/>
      <c r="F373" s="1097"/>
      <c r="G373" s="1097"/>
      <c r="H373" s="1097"/>
      <c r="I373" s="1097"/>
      <c r="J373" s="1097"/>
      <c r="K373" s="1097"/>
      <c r="L373" s="1097"/>
      <c r="M373" s="1097"/>
      <c r="N373" s="1097"/>
      <c r="O373" s="1097"/>
      <c r="P373" s="1097"/>
      <c r="Q373" s="1097"/>
      <c r="R373" s="1097"/>
      <c r="S373" s="1097"/>
      <c r="T373" s="1097"/>
      <c r="U373" s="1097"/>
      <c r="V373" s="1097"/>
      <c r="W373" s="1097"/>
      <c r="X373" s="1097"/>
      <c r="Y373" s="1097"/>
      <c r="Z373" s="1097"/>
      <c r="AA373" s="1097"/>
      <c r="AB373" s="1097"/>
      <c r="AC373" s="1097"/>
      <c r="AD373" s="1097"/>
      <c r="AE373" s="1097"/>
      <c r="AF373" s="1097"/>
      <c r="AG373" s="1097"/>
      <c r="AH373" s="1097"/>
      <c r="AI373" s="1097"/>
      <c r="AJ373" s="1097"/>
      <c r="AK373" s="1097"/>
      <c r="AL373" s="1097"/>
      <c r="AM373" s="1097"/>
      <c r="AN373" s="1097"/>
      <c r="AO373" s="1097"/>
      <c r="AP373" s="1097"/>
      <c r="AQ373" s="1097"/>
      <c r="AR373" s="1097"/>
      <c r="AS373" s="1097"/>
      <c r="AT373" s="1097"/>
      <c r="AU373" s="1097"/>
      <c r="AV373" s="1097"/>
      <c r="AW373" s="1097"/>
      <c r="AX373" s="1097"/>
      <c r="AY373" s="1097"/>
      <c r="AZ373" s="1097"/>
      <c r="BA373" s="1097"/>
      <c r="BB373" s="1097"/>
      <c r="BC373" s="1097"/>
      <c r="BD373" s="1097"/>
    </row>
    <row r="374" spans="1:57" ht="47.25" customHeight="1">
      <c r="A374" s="63" t="s">
        <v>336</v>
      </c>
      <c r="C374" s="1097" t="s">
        <v>337</v>
      </c>
      <c r="D374" s="1097"/>
      <c r="E374" s="1097"/>
      <c r="F374" s="1097"/>
      <c r="G374" s="1097"/>
      <c r="H374" s="1097"/>
      <c r="I374" s="1097"/>
      <c r="J374" s="1097"/>
      <c r="K374" s="1097"/>
      <c r="L374" s="1097"/>
      <c r="M374" s="1097"/>
      <c r="N374" s="1097"/>
      <c r="O374" s="1097"/>
      <c r="P374" s="1097"/>
      <c r="Q374" s="1097"/>
      <c r="R374" s="1097"/>
      <c r="S374" s="1097"/>
      <c r="T374" s="1097"/>
      <c r="U374" s="1097"/>
      <c r="V374" s="1097"/>
      <c r="W374" s="1097"/>
      <c r="X374" s="1097"/>
      <c r="Y374" s="1097"/>
      <c r="Z374" s="1097"/>
      <c r="AA374" s="1097"/>
      <c r="AB374" s="1097"/>
      <c r="AC374" s="1097"/>
      <c r="AD374" s="1097"/>
      <c r="AE374" s="1097"/>
      <c r="AF374" s="1097"/>
      <c r="AG374" s="1097"/>
      <c r="AH374" s="1097"/>
      <c r="AI374" s="1097"/>
      <c r="AJ374" s="1097"/>
      <c r="AK374" s="1097"/>
      <c r="AL374" s="1097"/>
      <c r="AM374" s="1097"/>
      <c r="AN374" s="1097"/>
      <c r="AO374" s="1097"/>
      <c r="AP374" s="1097"/>
      <c r="AQ374" s="1097"/>
      <c r="AR374" s="1097"/>
      <c r="AS374" s="1097"/>
      <c r="AT374" s="1097"/>
      <c r="AU374" s="1097"/>
      <c r="AV374" s="1097"/>
      <c r="AW374" s="1097"/>
      <c r="AX374" s="1097"/>
      <c r="AY374" s="1097"/>
      <c r="AZ374" s="1097"/>
      <c r="BA374" s="1097"/>
      <c r="BB374" s="1097"/>
      <c r="BC374" s="1097"/>
      <c r="BD374" s="1097"/>
    </row>
    <row r="375" spans="1:57" ht="64.5" customHeight="1">
      <c r="A375" s="63" t="s">
        <v>338</v>
      </c>
      <c r="C375" s="1097" t="s">
        <v>339</v>
      </c>
      <c r="D375" s="1097"/>
      <c r="E375" s="1097"/>
      <c r="F375" s="1097"/>
      <c r="G375" s="1097"/>
      <c r="H375" s="1097"/>
      <c r="I375" s="1097"/>
      <c r="J375" s="1097"/>
      <c r="K375" s="1097"/>
      <c r="L375" s="1097"/>
      <c r="M375" s="1097"/>
      <c r="N375" s="1097"/>
      <c r="O375" s="1097"/>
      <c r="P375" s="1097"/>
      <c r="Q375" s="1097"/>
      <c r="R375" s="1097"/>
      <c r="S375" s="1097"/>
      <c r="T375" s="1097"/>
      <c r="U375" s="1097"/>
      <c r="V375" s="1097"/>
      <c r="W375" s="1097"/>
      <c r="X375" s="1097"/>
      <c r="Y375" s="1097"/>
      <c r="Z375" s="1097"/>
      <c r="AA375" s="1097"/>
      <c r="AB375" s="1097"/>
      <c r="AC375" s="1097"/>
      <c r="AD375" s="1097"/>
      <c r="AE375" s="1097"/>
      <c r="AF375" s="1097"/>
      <c r="AG375" s="1097"/>
      <c r="AH375" s="1097"/>
      <c r="AI375" s="1097"/>
      <c r="AJ375" s="1097"/>
      <c r="AK375" s="1097"/>
      <c r="AL375" s="1097"/>
      <c r="AM375" s="1097"/>
      <c r="AN375" s="1097"/>
      <c r="AO375" s="1097"/>
      <c r="AP375" s="1097"/>
      <c r="AQ375" s="1097"/>
      <c r="AR375" s="1097"/>
      <c r="AS375" s="1097"/>
      <c r="AT375" s="1097"/>
      <c r="AU375" s="1097"/>
      <c r="AV375" s="1097"/>
      <c r="AW375" s="1097"/>
      <c r="AX375" s="1097"/>
      <c r="AY375" s="1097"/>
      <c r="AZ375" s="1097"/>
      <c r="BA375" s="1097"/>
      <c r="BB375" s="1097"/>
      <c r="BC375" s="1097"/>
      <c r="BD375" s="1097"/>
    </row>
    <row r="376" spans="1:57" ht="18.75" customHeight="1">
      <c r="A376" s="735" t="s">
        <v>1059</v>
      </c>
      <c r="B376" s="736"/>
      <c r="C376" s="1098" t="s">
        <v>1060</v>
      </c>
      <c r="D376" s="1098"/>
      <c r="E376" s="1098"/>
      <c r="F376" s="1098"/>
      <c r="G376" s="1098"/>
      <c r="H376" s="1098"/>
      <c r="I376" s="1098"/>
      <c r="J376" s="1098"/>
      <c r="K376" s="1098"/>
      <c r="L376" s="1098"/>
      <c r="M376" s="1098"/>
      <c r="N376" s="1098"/>
      <c r="O376" s="1098"/>
      <c r="P376" s="1098"/>
      <c r="Q376" s="1098"/>
      <c r="R376" s="1098"/>
      <c r="S376" s="1098"/>
      <c r="T376" s="1098"/>
      <c r="U376" s="1098"/>
      <c r="V376" s="1098"/>
      <c r="W376" s="1098"/>
      <c r="X376" s="1098"/>
      <c r="Y376" s="1098"/>
      <c r="Z376" s="1098"/>
      <c r="AA376" s="1098"/>
      <c r="AB376" s="1098"/>
      <c r="AC376" s="1098"/>
      <c r="AD376" s="1098"/>
      <c r="AE376" s="1098"/>
      <c r="AF376" s="1098"/>
      <c r="AG376" s="1098"/>
      <c r="AH376" s="1098"/>
      <c r="AI376" s="1098"/>
      <c r="AJ376" s="1098"/>
      <c r="AK376" s="1098"/>
      <c r="AL376" s="1098"/>
      <c r="AM376" s="1098"/>
      <c r="AN376" s="1098"/>
      <c r="AO376" s="1098"/>
      <c r="AP376" s="1098"/>
      <c r="AQ376" s="1098"/>
      <c r="AR376" s="1098"/>
      <c r="AS376" s="1098"/>
      <c r="AT376" s="1098"/>
      <c r="AU376" s="1098"/>
      <c r="AV376" s="1098"/>
      <c r="AW376" s="1098"/>
      <c r="AX376" s="1098"/>
      <c r="AY376" s="1098"/>
      <c r="AZ376" s="1098"/>
      <c r="BA376" s="1098"/>
      <c r="BB376" s="1098"/>
      <c r="BC376" s="1098"/>
      <c r="BD376" s="1098"/>
      <c r="BE376" s="67"/>
    </row>
    <row r="377" spans="1:5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c r="AA377" s="67"/>
      <c r="AB377" s="67"/>
      <c r="AC377" s="67"/>
      <c r="AD377" s="67"/>
      <c r="AE377" s="67"/>
      <c r="AF377" s="67"/>
      <c r="AG377" s="67"/>
      <c r="AH377" s="67"/>
      <c r="AI377" s="67"/>
      <c r="AJ377" s="67"/>
      <c r="AK377" s="67"/>
      <c r="AL377" s="67"/>
      <c r="AM377" s="67"/>
      <c r="AN377" s="67"/>
      <c r="AO377" s="67"/>
      <c r="AP377" s="67"/>
      <c r="AQ377" s="67"/>
      <c r="AR377" s="67"/>
      <c r="AS377" s="67"/>
      <c r="AT377" s="67"/>
      <c r="AU377" s="67"/>
      <c r="AV377" s="67"/>
      <c r="AW377" s="67"/>
      <c r="AX377" s="67"/>
      <c r="AY377" s="67"/>
      <c r="AZ377" s="67"/>
      <c r="BA377" s="67"/>
      <c r="BB377" s="67"/>
      <c r="BC377" s="67"/>
      <c r="BD377" s="67"/>
      <c r="BE377" s="67"/>
    </row>
    <row r="378" spans="1:57">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c r="AN378" s="68"/>
      <c r="AO378" s="68"/>
      <c r="AP378" s="68"/>
      <c r="AQ378" s="68"/>
      <c r="AR378" s="68"/>
      <c r="AS378" s="68"/>
      <c r="AT378" s="68"/>
      <c r="AU378" s="68"/>
      <c r="AV378" s="68"/>
      <c r="AW378" s="68"/>
      <c r="AX378" s="68"/>
      <c r="AY378" s="68"/>
      <c r="AZ378" s="68"/>
      <c r="BA378" s="68"/>
      <c r="BB378" s="68"/>
      <c r="BC378" s="68"/>
      <c r="BD378" s="68"/>
      <c r="BE378" s="68"/>
    </row>
    <row r="379" spans="1:57">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c r="AN379" s="68"/>
      <c r="AO379" s="68"/>
      <c r="AP379" s="68"/>
      <c r="AQ379" s="68"/>
      <c r="AR379" s="68"/>
      <c r="AS379" s="68"/>
      <c r="AT379" s="68"/>
      <c r="AU379" s="68"/>
      <c r="AV379" s="68"/>
      <c r="AW379" s="68"/>
      <c r="AX379" s="68"/>
      <c r="AY379" s="68"/>
      <c r="AZ379" s="68"/>
      <c r="BA379" s="68"/>
      <c r="BB379" s="68"/>
      <c r="BC379" s="68"/>
      <c r="BD379" s="68"/>
      <c r="BE379" s="68"/>
    </row>
    <row r="380" spans="1:57">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c r="AN380" s="68"/>
      <c r="AO380" s="68"/>
      <c r="AP380" s="68"/>
      <c r="AQ380" s="68"/>
      <c r="AR380" s="68"/>
      <c r="AS380" s="68"/>
      <c r="AT380" s="68"/>
      <c r="AU380" s="68"/>
      <c r="AV380" s="68"/>
      <c r="AW380" s="68"/>
      <c r="AX380" s="68"/>
      <c r="AY380" s="68"/>
      <c r="AZ380" s="68"/>
      <c r="BA380" s="68"/>
      <c r="BB380" s="68"/>
      <c r="BC380" s="68"/>
      <c r="BD380" s="68"/>
      <c r="BE380" s="68"/>
    </row>
    <row r="381" spans="1:57">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c r="AN381" s="68"/>
      <c r="AO381" s="68"/>
      <c r="AP381" s="68"/>
      <c r="AQ381" s="68"/>
      <c r="AR381" s="68"/>
      <c r="AS381" s="68"/>
      <c r="AT381" s="68"/>
      <c r="AU381" s="68"/>
      <c r="AV381" s="68"/>
      <c r="AW381" s="68"/>
      <c r="AX381" s="68"/>
      <c r="AY381" s="68"/>
      <c r="AZ381" s="68"/>
      <c r="BA381" s="68"/>
      <c r="BB381" s="68"/>
      <c r="BC381" s="68"/>
      <c r="BD381" s="68"/>
      <c r="BE381" s="68"/>
    </row>
    <row r="382" spans="1:57">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c r="AN382" s="68"/>
      <c r="AO382" s="68"/>
      <c r="AP382" s="68"/>
      <c r="AQ382" s="68"/>
      <c r="AR382" s="68"/>
      <c r="AS382" s="68"/>
      <c r="AT382" s="68"/>
      <c r="AU382" s="68"/>
      <c r="AV382" s="68"/>
      <c r="AW382" s="68"/>
      <c r="AX382" s="68"/>
      <c r="AY382" s="68"/>
      <c r="AZ382" s="68"/>
      <c r="BA382" s="68"/>
      <c r="BB382" s="68"/>
      <c r="BC382" s="68"/>
      <c r="BD382" s="68"/>
      <c r="BE382" s="68"/>
    </row>
    <row r="383" spans="1:57">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c r="AN383" s="68"/>
      <c r="AO383" s="68"/>
      <c r="AP383" s="68"/>
      <c r="AQ383" s="68"/>
      <c r="AR383" s="68"/>
      <c r="AS383" s="68"/>
      <c r="AT383" s="68"/>
      <c r="AU383" s="68"/>
      <c r="AV383" s="68"/>
      <c r="AW383" s="68"/>
      <c r="AX383" s="68"/>
      <c r="AY383" s="68"/>
      <c r="AZ383" s="68"/>
      <c r="BA383" s="68"/>
      <c r="BB383" s="68"/>
      <c r="BC383" s="68"/>
      <c r="BD383" s="68"/>
      <c r="BE383" s="68"/>
    </row>
    <row r="384" spans="1:57">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c r="AN384" s="68"/>
      <c r="AO384" s="68"/>
      <c r="AP384" s="68"/>
      <c r="AQ384" s="68"/>
      <c r="AR384" s="68"/>
      <c r="AS384" s="68"/>
      <c r="AT384" s="68"/>
      <c r="AU384" s="68"/>
      <c r="AV384" s="68"/>
      <c r="AW384" s="68"/>
      <c r="AX384" s="68"/>
      <c r="AY384" s="68"/>
      <c r="AZ384" s="68"/>
      <c r="BA384" s="68"/>
      <c r="BB384" s="68"/>
      <c r="BC384" s="68"/>
      <c r="BD384" s="68"/>
      <c r="BE384" s="68"/>
    </row>
    <row r="385" spans="3:57">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c r="AN385" s="68"/>
      <c r="AO385" s="68"/>
      <c r="AP385" s="68"/>
      <c r="AQ385" s="68"/>
      <c r="AR385" s="68"/>
      <c r="AS385" s="68"/>
      <c r="AT385" s="68"/>
      <c r="AU385" s="68"/>
      <c r="AV385" s="68"/>
      <c r="AW385" s="68"/>
      <c r="AX385" s="68"/>
      <c r="AY385" s="68"/>
      <c r="AZ385" s="68"/>
      <c r="BA385" s="68"/>
      <c r="BB385" s="68"/>
      <c r="BC385" s="68"/>
      <c r="BD385" s="68"/>
      <c r="BE385" s="68"/>
    </row>
    <row r="386" spans="3:57">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c r="AN386" s="68"/>
      <c r="AO386" s="68"/>
      <c r="AP386" s="68"/>
      <c r="AQ386" s="68"/>
      <c r="AR386" s="68"/>
      <c r="AS386" s="68"/>
      <c r="AT386" s="68"/>
      <c r="AU386" s="68"/>
      <c r="AV386" s="68"/>
      <c r="AW386" s="68"/>
      <c r="AX386" s="68"/>
      <c r="AY386" s="68"/>
      <c r="AZ386" s="68"/>
      <c r="BA386" s="68"/>
      <c r="BB386" s="68"/>
      <c r="BC386" s="68"/>
      <c r="BD386" s="68"/>
      <c r="BE386" s="68"/>
    </row>
    <row r="387" spans="3:57">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c r="AN387" s="68"/>
      <c r="AO387" s="68"/>
      <c r="AP387" s="68"/>
      <c r="AQ387" s="68"/>
      <c r="AR387" s="68"/>
      <c r="AS387" s="68"/>
      <c r="AT387" s="68"/>
      <c r="AU387" s="68"/>
      <c r="AV387" s="68"/>
      <c r="AW387" s="68"/>
      <c r="AX387" s="68"/>
      <c r="AY387" s="68"/>
      <c r="AZ387" s="68"/>
      <c r="BA387" s="68"/>
      <c r="BB387" s="68"/>
      <c r="BC387" s="68"/>
      <c r="BD387" s="68"/>
      <c r="BE387" s="68"/>
    </row>
    <row r="388" spans="3:57">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c r="AN388" s="68"/>
      <c r="AO388" s="68"/>
      <c r="AP388" s="68"/>
      <c r="AQ388" s="68"/>
      <c r="AR388" s="68"/>
      <c r="AS388" s="68"/>
      <c r="AT388" s="68"/>
      <c r="AU388" s="68"/>
      <c r="AV388" s="68"/>
      <c r="AW388" s="68"/>
      <c r="AX388" s="68"/>
      <c r="AY388" s="68"/>
      <c r="AZ388" s="68"/>
      <c r="BA388" s="68"/>
      <c r="BB388" s="68"/>
      <c r="BC388" s="68"/>
      <c r="BD388" s="68"/>
      <c r="BE388" s="68"/>
    </row>
    <row r="389" spans="3:57">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c r="AN389" s="68"/>
      <c r="AO389" s="68"/>
      <c r="AP389" s="68"/>
      <c r="AQ389" s="68"/>
      <c r="AR389" s="68"/>
      <c r="AS389" s="68"/>
      <c r="AT389" s="68"/>
      <c r="AU389" s="68"/>
      <c r="AV389" s="68"/>
      <c r="AW389" s="68"/>
      <c r="AX389" s="68"/>
      <c r="AY389" s="68"/>
      <c r="AZ389" s="68"/>
      <c r="BA389" s="68"/>
      <c r="BB389" s="68"/>
      <c r="BC389" s="68"/>
      <c r="BD389" s="68"/>
      <c r="BE389" s="68"/>
    </row>
    <row r="390" spans="3:57">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c r="AN390" s="68"/>
      <c r="AO390" s="68"/>
      <c r="AP390" s="68"/>
      <c r="AQ390" s="68"/>
      <c r="AR390" s="68"/>
      <c r="AS390" s="68"/>
      <c r="AT390" s="68"/>
      <c r="AU390" s="68"/>
      <c r="AV390" s="68"/>
      <c r="AW390" s="68"/>
      <c r="AX390" s="68"/>
      <c r="AY390" s="68"/>
      <c r="AZ390" s="68"/>
      <c r="BA390" s="68"/>
      <c r="BB390" s="68"/>
      <c r="BC390" s="68"/>
      <c r="BD390" s="68"/>
      <c r="BE390" s="68"/>
    </row>
    <row r="391" spans="3:57">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c r="AN391" s="68"/>
      <c r="AO391" s="68"/>
      <c r="AP391" s="68"/>
      <c r="AQ391" s="68"/>
      <c r="AR391" s="68"/>
      <c r="AS391" s="68"/>
      <c r="AT391" s="68"/>
      <c r="AU391" s="68"/>
      <c r="AV391" s="68"/>
      <c r="AW391" s="68"/>
      <c r="AX391" s="68"/>
      <c r="AY391" s="68"/>
      <c r="AZ391" s="68"/>
      <c r="BA391" s="68"/>
      <c r="BB391" s="68"/>
      <c r="BC391" s="68"/>
      <c r="BD391" s="68"/>
      <c r="BE391" s="68"/>
    </row>
    <row r="392" spans="3:57">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c r="AN392" s="68"/>
      <c r="AO392" s="68"/>
      <c r="AP392" s="68"/>
      <c r="AQ392" s="68"/>
      <c r="AR392" s="68"/>
      <c r="AS392" s="68"/>
      <c r="AT392" s="68"/>
      <c r="AU392" s="68"/>
      <c r="AV392" s="68"/>
      <c r="AW392" s="68"/>
      <c r="AX392" s="68"/>
      <c r="AY392" s="68"/>
      <c r="AZ392" s="68"/>
      <c r="BA392" s="68"/>
      <c r="BB392" s="68"/>
      <c r="BC392" s="68"/>
      <c r="BD392" s="68"/>
      <c r="BE392" s="68"/>
    </row>
    <row r="393" spans="3:57">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c r="AN393" s="68"/>
      <c r="AO393" s="68"/>
      <c r="AP393" s="68"/>
      <c r="AQ393" s="68"/>
      <c r="AR393" s="68"/>
      <c r="AS393" s="68"/>
      <c r="AT393" s="68"/>
      <c r="AU393" s="68"/>
      <c r="AV393" s="68"/>
      <c r="AW393" s="68"/>
      <c r="AX393" s="68"/>
      <c r="AY393" s="68"/>
      <c r="AZ393" s="68"/>
      <c r="BA393" s="68"/>
      <c r="BB393" s="68"/>
      <c r="BC393" s="68"/>
      <c r="BD393" s="68"/>
      <c r="BE393" s="68"/>
    </row>
    <row r="394" spans="3:57">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c r="AN394" s="68"/>
      <c r="AO394" s="68"/>
      <c r="AP394" s="68"/>
      <c r="AQ394" s="68"/>
      <c r="AR394" s="68"/>
      <c r="AS394" s="68"/>
      <c r="AT394" s="68"/>
      <c r="AU394" s="68"/>
      <c r="AV394" s="68"/>
      <c r="AW394" s="68"/>
      <c r="AX394" s="68"/>
      <c r="AY394" s="68"/>
      <c r="AZ394" s="68"/>
      <c r="BA394" s="68"/>
      <c r="BB394" s="68"/>
      <c r="BC394" s="68"/>
      <c r="BD394" s="68"/>
      <c r="BE394" s="68"/>
    </row>
    <row r="395" spans="3:57">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c r="AN395" s="68"/>
      <c r="AO395" s="68"/>
      <c r="AP395" s="68"/>
      <c r="AQ395" s="68"/>
      <c r="AR395" s="68"/>
      <c r="AS395" s="68"/>
      <c r="AT395" s="68"/>
      <c r="AU395" s="68"/>
      <c r="AV395" s="68"/>
      <c r="AW395" s="68"/>
      <c r="AX395" s="68"/>
      <c r="AY395" s="68"/>
      <c r="AZ395" s="68"/>
      <c r="BA395" s="68"/>
      <c r="BB395" s="68"/>
      <c r="BC395" s="68"/>
      <c r="BD395" s="68"/>
      <c r="BE395" s="68"/>
    </row>
    <row r="396" spans="3:57">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c r="AN396" s="68"/>
      <c r="AO396" s="68"/>
      <c r="AP396" s="68"/>
      <c r="AQ396" s="68"/>
      <c r="AR396" s="68"/>
      <c r="AS396" s="68"/>
      <c r="AT396" s="68"/>
      <c r="AU396" s="68"/>
      <c r="AV396" s="68"/>
      <c r="AW396" s="68"/>
      <c r="AX396" s="68"/>
      <c r="AY396" s="68"/>
      <c r="AZ396" s="68"/>
      <c r="BA396" s="68"/>
      <c r="BB396" s="68"/>
      <c r="BC396" s="68"/>
      <c r="BD396" s="68"/>
      <c r="BE396" s="68"/>
    </row>
    <row r="397" spans="3:57">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c r="AN397" s="68"/>
      <c r="AO397" s="68"/>
      <c r="AP397" s="68"/>
      <c r="AQ397" s="68"/>
      <c r="AR397" s="68"/>
      <c r="AS397" s="68"/>
      <c r="AT397" s="68"/>
      <c r="AU397" s="68"/>
      <c r="AV397" s="68"/>
      <c r="AW397" s="68"/>
      <c r="AX397" s="68"/>
      <c r="AY397" s="68"/>
      <c r="AZ397" s="68"/>
      <c r="BA397" s="68"/>
      <c r="BB397" s="68"/>
      <c r="BC397" s="68"/>
      <c r="BD397" s="68"/>
      <c r="BE397" s="68"/>
    </row>
    <row r="398" spans="3:57">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c r="AN398" s="68"/>
      <c r="AO398" s="68"/>
      <c r="AP398" s="68"/>
      <c r="AQ398" s="68"/>
      <c r="AR398" s="68"/>
      <c r="AS398" s="68"/>
      <c r="AT398" s="68"/>
      <c r="AU398" s="68"/>
      <c r="AV398" s="68"/>
      <c r="AW398" s="68"/>
      <c r="AX398" s="68"/>
      <c r="AY398" s="68"/>
      <c r="AZ398" s="68"/>
      <c r="BA398" s="68"/>
      <c r="BB398" s="68"/>
      <c r="BC398" s="68"/>
      <c r="BD398" s="68"/>
      <c r="BE398" s="68"/>
    </row>
    <row r="399" spans="3:57">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c r="AN399" s="68"/>
      <c r="AO399" s="68"/>
      <c r="AP399" s="68"/>
      <c r="AQ399" s="68"/>
      <c r="AR399" s="68"/>
      <c r="AS399" s="68"/>
      <c r="AT399" s="68"/>
      <c r="AU399" s="68"/>
      <c r="AV399" s="68"/>
      <c r="AW399" s="68"/>
      <c r="AX399" s="68"/>
      <c r="AY399" s="68"/>
      <c r="AZ399" s="68"/>
      <c r="BA399" s="68"/>
      <c r="BB399" s="68"/>
      <c r="BC399" s="68"/>
      <c r="BD399" s="68"/>
      <c r="BE399" s="68"/>
    </row>
    <row r="400" spans="3:57">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c r="AN400" s="68"/>
      <c r="AO400" s="68"/>
      <c r="AP400" s="68"/>
      <c r="AQ400" s="68"/>
      <c r="AR400" s="68"/>
      <c r="AS400" s="68"/>
      <c r="AT400" s="68"/>
      <c r="AU400" s="68"/>
      <c r="AV400" s="68"/>
      <c r="AW400" s="68"/>
      <c r="AX400" s="68"/>
      <c r="AY400" s="68"/>
      <c r="AZ400" s="68"/>
      <c r="BA400" s="68"/>
      <c r="BB400" s="68"/>
      <c r="BC400" s="68"/>
      <c r="BD400" s="68"/>
      <c r="BE400" s="68"/>
    </row>
    <row r="401" spans="3:57">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c r="AN401" s="68"/>
      <c r="AO401" s="68"/>
      <c r="AP401" s="68"/>
      <c r="AQ401" s="68"/>
      <c r="AR401" s="68"/>
      <c r="AS401" s="68"/>
      <c r="AT401" s="68"/>
      <c r="AU401" s="68"/>
      <c r="AV401" s="68"/>
      <c r="AW401" s="68"/>
      <c r="AX401" s="68"/>
      <c r="AY401" s="68"/>
      <c r="AZ401" s="68"/>
      <c r="BA401" s="68"/>
      <c r="BB401" s="68"/>
      <c r="BC401" s="68"/>
      <c r="BD401" s="68"/>
      <c r="BE401" s="68"/>
    </row>
    <row r="402" spans="3:57">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c r="AN402" s="68"/>
      <c r="AO402" s="68"/>
      <c r="AP402" s="68"/>
      <c r="AQ402" s="68"/>
      <c r="AR402" s="68"/>
      <c r="AS402" s="68"/>
      <c r="AT402" s="68"/>
      <c r="AU402" s="68"/>
      <c r="AV402" s="68"/>
      <c r="AW402" s="68"/>
      <c r="AX402" s="68"/>
      <c r="AY402" s="68"/>
      <c r="AZ402" s="68"/>
      <c r="BA402" s="68"/>
      <c r="BB402" s="68"/>
      <c r="BC402" s="68"/>
      <c r="BD402" s="68"/>
      <c r="BE402" s="68"/>
    </row>
    <row r="403" spans="3:57">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c r="AN403" s="68"/>
      <c r="AO403" s="68"/>
      <c r="AP403" s="68"/>
      <c r="AQ403" s="68"/>
      <c r="AR403" s="68"/>
      <c r="AS403" s="68"/>
      <c r="AT403" s="68"/>
      <c r="AU403" s="68"/>
      <c r="AV403" s="68"/>
      <c r="AW403" s="68"/>
      <c r="AX403" s="68"/>
      <c r="AY403" s="68"/>
      <c r="AZ403" s="68"/>
      <c r="BA403" s="68"/>
      <c r="BB403" s="68"/>
      <c r="BC403" s="68"/>
      <c r="BD403" s="68"/>
      <c r="BE403" s="68"/>
    </row>
    <row r="404" spans="3:57">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c r="AN404" s="68"/>
      <c r="AO404" s="68"/>
      <c r="AP404" s="68"/>
      <c r="AQ404" s="68"/>
      <c r="AR404" s="68"/>
      <c r="AS404" s="68"/>
      <c r="AT404" s="68"/>
      <c r="AU404" s="68"/>
      <c r="AV404" s="68"/>
      <c r="AW404" s="68"/>
      <c r="AX404" s="68"/>
      <c r="AY404" s="68"/>
      <c r="AZ404" s="68"/>
      <c r="BA404" s="68"/>
      <c r="BB404" s="68"/>
      <c r="BC404" s="68"/>
      <c r="BD404" s="68"/>
      <c r="BE404" s="68"/>
    </row>
    <row r="405" spans="3:57">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c r="AN405" s="68"/>
      <c r="AO405" s="68"/>
      <c r="AP405" s="68"/>
      <c r="AQ405" s="68"/>
      <c r="AR405" s="68"/>
      <c r="AS405" s="68"/>
      <c r="AT405" s="68"/>
      <c r="AU405" s="68"/>
      <c r="AV405" s="68"/>
      <c r="AW405" s="68"/>
      <c r="AX405" s="68"/>
      <c r="AY405" s="68"/>
      <c r="AZ405" s="68"/>
      <c r="BA405" s="68"/>
      <c r="BB405" s="68"/>
      <c r="BC405" s="68"/>
      <c r="BD405" s="68"/>
      <c r="BE405" s="68"/>
    </row>
    <row r="406" spans="3:57">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c r="AN406" s="68"/>
      <c r="AO406" s="68"/>
      <c r="AP406" s="68"/>
      <c r="AQ406" s="68"/>
      <c r="AR406" s="68"/>
      <c r="AS406" s="68"/>
      <c r="AT406" s="68"/>
      <c r="AU406" s="68"/>
      <c r="AV406" s="68"/>
      <c r="AW406" s="68"/>
      <c r="AX406" s="68"/>
      <c r="AY406" s="68"/>
      <c r="AZ406" s="68"/>
      <c r="BA406" s="68"/>
      <c r="BB406" s="68"/>
      <c r="BC406" s="68"/>
      <c r="BD406" s="68"/>
      <c r="BE406" s="68"/>
    </row>
    <row r="407" spans="3:57">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c r="AN407" s="68"/>
      <c r="AO407" s="68"/>
      <c r="AP407" s="68"/>
      <c r="AQ407" s="68"/>
      <c r="AR407" s="68"/>
      <c r="AS407" s="68"/>
      <c r="AT407" s="68"/>
      <c r="AU407" s="68"/>
      <c r="AV407" s="68"/>
      <c r="AW407" s="68"/>
      <c r="AX407" s="68"/>
      <c r="AY407" s="68"/>
      <c r="AZ407" s="68"/>
      <c r="BA407" s="68"/>
      <c r="BB407" s="68"/>
      <c r="BC407" s="68"/>
      <c r="BD407" s="68"/>
      <c r="BE407" s="68"/>
    </row>
    <row r="408" spans="3:57">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c r="AN408" s="68"/>
      <c r="AO408" s="68"/>
      <c r="AP408" s="68"/>
      <c r="AQ408" s="68"/>
      <c r="AR408" s="68"/>
      <c r="AS408" s="68"/>
      <c r="AT408" s="68"/>
      <c r="AU408" s="68"/>
      <c r="AV408" s="68"/>
      <c r="AW408" s="68"/>
      <c r="AX408" s="68"/>
      <c r="AY408" s="68"/>
      <c r="AZ408" s="68"/>
      <c r="BA408" s="68"/>
      <c r="BB408" s="68"/>
      <c r="BC408" s="68"/>
      <c r="BD408" s="68"/>
      <c r="BE408" s="68"/>
    </row>
    <row r="409" spans="3:57">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c r="AN409" s="68"/>
      <c r="AO409" s="68"/>
      <c r="AP409" s="68"/>
      <c r="AQ409" s="68"/>
      <c r="AR409" s="68"/>
      <c r="AS409" s="68"/>
      <c r="AT409" s="68"/>
      <c r="AU409" s="68"/>
      <c r="AV409" s="68"/>
      <c r="AW409" s="68"/>
      <c r="AX409" s="68"/>
      <c r="AY409" s="68"/>
      <c r="AZ409" s="68"/>
      <c r="BA409" s="68"/>
      <c r="BB409" s="68"/>
      <c r="BC409" s="68"/>
      <c r="BD409" s="68"/>
      <c r="BE409" s="68"/>
    </row>
    <row r="410" spans="3:57">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c r="AN410" s="68"/>
      <c r="AO410" s="68"/>
      <c r="AP410" s="68"/>
      <c r="AQ410" s="68"/>
      <c r="AR410" s="68"/>
      <c r="AS410" s="68"/>
      <c r="AT410" s="68"/>
      <c r="AU410" s="68"/>
      <c r="AV410" s="68"/>
      <c r="AW410" s="68"/>
      <c r="AX410" s="68"/>
      <c r="AY410" s="68"/>
      <c r="AZ410" s="68"/>
      <c r="BA410" s="68"/>
      <c r="BB410" s="68"/>
      <c r="BC410" s="68"/>
      <c r="BD410" s="68"/>
      <c r="BE410" s="68"/>
    </row>
    <row r="411" spans="3:57">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c r="AN411" s="68"/>
      <c r="AO411" s="68"/>
      <c r="AP411" s="68"/>
      <c r="AQ411" s="68"/>
      <c r="AR411" s="68"/>
      <c r="AS411" s="68"/>
      <c r="AT411" s="68"/>
      <c r="AU411" s="68"/>
      <c r="AV411" s="68"/>
      <c r="AW411" s="68"/>
      <c r="AX411" s="68"/>
      <c r="AY411" s="68"/>
      <c r="AZ411" s="68"/>
      <c r="BA411" s="68"/>
      <c r="BB411" s="68"/>
      <c r="BC411" s="68"/>
      <c r="BD411" s="68"/>
      <c r="BE411" s="68"/>
    </row>
    <row r="412" spans="3:57">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c r="AN412" s="68"/>
      <c r="AO412" s="68"/>
      <c r="AP412" s="68"/>
      <c r="AQ412" s="68"/>
      <c r="AR412" s="68"/>
      <c r="AS412" s="68"/>
      <c r="AT412" s="68"/>
      <c r="AU412" s="68"/>
      <c r="AV412" s="68"/>
      <c r="AW412" s="68"/>
      <c r="AX412" s="68"/>
      <c r="AY412" s="68"/>
      <c r="AZ412" s="68"/>
      <c r="BA412" s="68"/>
      <c r="BB412" s="68"/>
      <c r="BC412" s="68"/>
      <c r="BD412" s="68"/>
      <c r="BE412" s="68"/>
    </row>
    <row r="413" spans="3:57">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c r="AN413" s="68"/>
      <c r="AO413" s="68"/>
      <c r="AP413" s="68"/>
      <c r="AQ413" s="68"/>
      <c r="AR413" s="68"/>
      <c r="AS413" s="68"/>
      <c r="AT413" s="68"/>
      <c r="AU413" s="68"/>
      <c r="AV413" s="68"/>
      <c r="AW413" s="68"/>
      <c r="AX413" s="68"/>
      <c r="AY413" s="68"/>
      <c r="AZ413" s="68"/>
      <c r="BA413" s="68"/>
      <c r="BB413" s="68"/>
      <c r="BC413" s="68"/>
      <c r="BD413" s="68"/>
      <c r="BE413" s="68"/>
    </row>
    <row r="414" spans="3:57">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c r="AN414" s="68"/>
      <c r="AO414" s="68"/>
      <c r="AP414" s="68"/>
      <c r="AQ414" s="68"/>
      <c r="AR414" s="68"/>
      <c r="AS414" s="68"/>
      <c r="AT414" s="68"/>
      <c r="AU414" s="68"/>
      <c r="AV414" s="68"/>
      <c r="AW414" s="68"/>
      <c r="AX414" s="68"/>
      <c r="AY414" s="68"/>
      <c r="AZ414" s="68"/>
      <c r="BA414" s="68"/>
      <c r="BB414" s="68"/>
      <c r="BC414" s="68"/>
      <c r="BD414" s="68"/>
      <c r="BE414" s="68"/>
    </row>
    <row r="415" spans="3:57">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c r="AN415" s="68"/>
      <c r="AO415" s="68"/>
      <c r="AP415" s="68"/>
      <c r="AQ415" s="68"/>
      <c r="AR415" s="68"/>
      <c r="AS415" s="68"/>
      <c r="AT415" s="68"/>
      <c r="AU415" s="68"/>
      <c r="AV415" s="68"/>
      <c r="AW415" s="68"/>
      <c r="AX415" s="68"/>
      <c r="AY415" s="68"/>
      <c r="AZ415" s="68"/>
      <c r="BA415" s="68"/>
      <c r="BB415" s="68"/>
      <c r="BC415" s="68"/>
      <c r="BD415" s="68"/>
      <c r="BE415" s="68"/>
    </row>
    <row r="416" spans="3:57">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c r="AN416" s="68"/>
      <c r="AO416" s="68"/>
      <c r="AP416" s="68"/>
      <c r="AQ416" s="68"/>
      <c r="AR416" s="68"/>
      <c r="AS416" s="68"/>
      <c r="AT416" s="68"/>
      <c r="AU416" s="68"/>
      <c r="AV416" s="68"/>
      <c r="AW416" s="68"/>
      <c r="AX416" s="68"/>
      <c r="AY416" s="68"/>
      <c r="AZ416" s="68"/>
      <c r="BA416" s="68"/>
      <c r="BB416" s="68"/>
      <c r="BC416" s="68"/>
      <c r="BD416" s="68"/>
      <c r="BE416" s="68"/>
    </row>
    <row r="417" spans="3:57">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c r="AN417" s="68"/>
      <c r="AO417" s="68"/>
      <c r="AP417" s="68"/>
      <c r="AQ417" s="68"/>
      <c r="AR417" s="68"/>
      <c r="AS417" s="68"/>
      <c r="AT417" s="68"/>
      <c r="AU417" s="68"/>
      <c r="AV417" s="68"/>
      <c r="AW417" s="68"/>
      <c r="AX417" s="68"/>
      <c r="AY417" s="68"/>
      <c r="AZ417" s="68"/>
      <c r="BA417" s="68"/>
      <c r="BB417" s="68"/>
      <c r="BC417" s="68"/>
      <c r="BD417" s="68"/>
      <c r="BE417" s="68"/>
    </row>
    <row r="418" spans="3:57">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c r="AP418" s="68"/>
      <c r="AQ418" s="68"/>
      <c r="AR418" s="68"/>
      <c r="AS418" s="68"/>
      <c r="AT418" s="68"/>
      <c r="AU418" s="68"/>
      <c r="AV418" s="68"/>
      <c r="AW418" s="68"/>
      <c r="AX418" s="68"/>
      <c r="AY418" s="68"/>
      <c r="AZ418" s="68"/>
      <c r="BA418" s="68"/>
      <c r="BB418" s="68"/>
      <c r="BC418" s="68"/>
      <c r="BD418" s="68"/>
      <c r="BE418" s="68"/>
    </row>
    <row r="419" spans="3:57">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c r="AN419" s="68"/>
      <c r="AO419" s="68"/>
      <c r="AP419" s="68"/>
      <c r="AQ419" s="68"/>
      <c r="AR419" s="68"/>
      <c r="AS419" s="68"/>
      <c r="AT419" s="68"/>
      <c r="AU419" s="68"/>
      <c r="AV419" s="68"/>
      <c r="AW419" s="68"/>
      <c r="AX419" s="68"/>
      <c r="AY419" s="68"/>
      <c r="AZ419" s="68"/>
      <c r="BA419" s="68"/>
      <c r="BB419" s="68"/>
      <c r="BC419" s="68"/>
      <c r="BD419" s="68"/>
      <c r="BE419" s="68"/>
    </row>
    <row r="420" spans="3:57">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c r="AN420" s="68"/>
      <c r="AO420" s="68"/>
      <c r="AP420" s="68"/>
      <c r="AQ420" s="68"/>
      <c r="AR420" s="68"/>
      <c r="AS420" s="68"/>
      <c r="AT420" s="68"/>
      <c r="AU420" s="68"/>
      <c r="AV420" s="68"/>
      <c r="AW420" s="68"/>
      <c r="AX420" s="68"/>
      <c r="AY420" s="68"/>
      <c r="AZ420" s="68"/>
      <c r="BA420" s="68"/>
      <c r="BB420" s="68"/>
      <c r="BC420" s="68"/>
      <c r="BD420" s="68"/>
      <c r="BE420" s="68"/>
    </row>
    <row r="421" spans="3:57">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c r="AN421" s="68"/>
      <c r="AO421" s="68"/>
      <c r="AP421" s="68"/>
      <c r="AQ421" s="68"/>
      <c r="AR421" s="68"/>
      <c r="AS421" s="68"/>
      <c r="AT421" s="68"/>
      <c r="AU421" s="68"/>
      <c r="AV421" s="68"/>
      <c r="AW421" s="68"/>
      <c r="AX421" s="68"/>
      <c r="AY421" s="68"/>
      <c r="AZ421" s="68"/>
      <c r="BA421" s="68"/>
      <c r="BB421" s="68"/>
      <c r="BC421" s="68"/>
      <c r="BD421" s="68"/>
      <c r="BE421" s="68"/>
    </row>
    <row r="422" spans="3:57">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c r="AN422" s="68"/>
      <c r="AO422" s="68"/>
      <c r="AP422" s="68"/>
      <c r="AQ422" s="68"/>
      <c r="AR422" s="68"/>
      <c r="AS422" s="68"/>
      <c r="AT422" s="68"/>
      <c r="AU422" s="68"/>
      <c r="AV422" s="68"/>
      <c r="AW422" s="68"/>
      <c r="AX422" s="68"/>
      <c r="AY422" s="68"/>
      <c r="AZ422" s="68"/>
      <c r="BA422" s="68"/>
      <c r="BB422" s="68"/>
      <c r="BC422" s="68"/>
      <c r="BD422" s="68"/>
      <c r="BE422" s="68"/>
    </row>
    <row r="423" spans="3:57">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c r="AN423" s="68"/>
      <c r="AO423" s="68"/>
      <c r="AP423" s="68"/>
      <c r="AQ423" s="68"/>
      <c r="AR423" s="68"/>
      <c r="AS423" s="68"/>
      <c r="AT423" s="68"/>
      <c r="AU423" s="68"/>
      <c r="AV423" s="68"/>
      <c r="AW423" s="68"/>
      <c r="AX423" s="68"/>
      <c r="AY423" s="68"/>
      <c r="AZ423" s="68"/>
      <c r="BA423" s="68"/>
      <c r="BB423" s="68"/>
      <c r="BC423" s="68"/>
      <c r="BD423" s="68"/>
      <c r="BE423" s="68"/>
    </row>
    <row r="424" spans="3:57">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c r="AN424" s="68"/>
      <c r="AO424" s="68"/>
      <c r="AP424" s="68"/>
      <c r="AQ424" s="68"/>
      <c r="AR424" s="68"/>
      <c r="AS424" s="68"/>
      <c r="AT424" s="68"/>
      <c r="AU424" s="68"/>
      <c r="AV424" s="68"/>
      <c r="AW424" s="68"/>
      <c r="AX424" s="68"/>
      <c r="AY424" s="68"/>
      <c r="AZ424" s="68"/>
      <c r="BA424" s="68"/>
      <c r="BB424" s="68"/>
      <c r="BC424" s="68"/>
      <c r="BD424" s="68"/>
      <c r="BE424" s="68"/>
    </row>
    <row r="425" spans="3:57">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c r="AN425" s="68"/>
      <c r="AO425" s="68"/>
      <c r="AP425" s="68"/>
      <c r="AQ425" s="68"/>
      <c r="AR425" s="68"/>
      <c r="AS425" s="68"/>
      <c r="AT425" s="68"/>
      <c r="AU425" s="68"/>
      <c r="AV425" s="68"/>
      <c r="AW425" s="68"/>
      <c r="AX425" s="68"/>
      <c r="AY425" s="68"/>
      <c r="AZ425" s="68"/>
      <c r="BA425" s="68"/>
      <c r="BB425" s="68"/>
      <c r="BC425" s="68"/>
      <c r="BD425" s="68"/>
      <c r="BE425" s="68"/>
    </row>
    <row r="426" spans="3:57">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c r="AN426" s="68"/>
      <c r="AO426" s="68"/>
      <c r="AP426" s="68"/>
      <c r="AQ426" s="68"/>
      <c r="AR426" s="68"/>
      <c r="AS426" s="68"/>
      <c r="AT426" s="68"/>
      <c r="AU426" s="68"/>
      <c r="AV426" s="68"/>
      <c r="AW426" s="68"/>
      <c r="AX426" s="68"/>
      <c r="AY426" s="68"/>
      <c r="AZ426" s="68"/>
      <c r="BA426" s="68"/>
      <c r="BB426" s="68"/>
      <c r="BC426" s="68"/>
      <c r="BD426" s="68"/>
      <c r="BE426" s="68"/>
    </row>
    <row r="427" spans="3:57">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c r="AN427" s="68"/>
      <c r="AO427" s="68"/>
      <c r="AP427" s="68"/>
      <c r="AQ427" s="68"/>
      <c r="AR427" s="68"/>
      <c r="AS427" s="68"/>
      <c r="AT427" s="68"/>
      <c r="AU427" s="68"/>
      <c r="AV427" s="68"/>
      <c r="AW427" s="68"/>
      <c r="AX427" s="68"/>
      <c r="AY427" s="68"/>
      <c r="AZ427" s="68"/>
      <c r="BA427" s="68"/>
      <c r="BB427" s="68"/>
      <c r="BC427" s="68"/>
      <c r="BD427" s="68"/>
      <c r="BE427" s="68"/>
    </row>
    <row r="428" spans="3:57">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c r="AN428" s="68"/>
      <c r="AO428" s="68"/>
      <c r="AP428" s="68"/>
      <c r="AQ428" s="68"/>
      <c r="AR428" s="68"/>
      <c r="AS428" s="68"/>
      <c r="AT428" s="68"/>
      <c r="AU428" s="68"/>
      <c r="AV428" s="68"/>
      <c r="AW428" s="68"/>
      <c r="AX428" s="68"/>
      <c r="AY428" s="68"/>
      <c r="AZ428" s="68"/>
      <c r="BA428" s="68"/>
      <c r="BB428" s="68"/>
      <c r="BC428" s="68"/>
      <c r="BD428" s="68"/>
      <c r="BE428" s="68"/>
    </row>
    <row r="429" spans="3:57">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c r="AN429" s="68"/>
      <c r="AO429" s="68"/>
      <c r="AP429" s="68"/>
      <c r="AQ429" s="68"/>
      <c r="AR429" s="68"/>
      <c r="AS429" s="68"/>
      <c r="AT429" s="68"/>
      <c r="AU429" s="68"/>
      <c r="AV429" s="68"/>
      <c r="AW429" s="68"/>
      <c r="AX429" s="68"/>
      <c r="AY429" s="68"/>
      <c r="AZ429" s="68"/>
      <c r="BA429" s="68"/>
      <c r="BB429" s="68"/>
      <c r="BC429" s="68"/>
      <c r="BD429" s="68"/>
      <c r="BE429" s="68"/>
    </row>
    <row r="430" spans="3:57">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c r="AN430" s="68"/>
      <c r="AO430" s="68"/>
      <c r="AP430" s="68"/>
      <c r="AQ430" s="68"/>
      <c r="AR430" s="68"/>
      <c r="AS430" s="68"/>
      <c r="AT430" s="68"/>
      <c r="AU430" s="68"/>
      <c r="AV430" s="68"/>
      <c r="AW430" s="68"/>
      <c r="AX430" s="68"/>
      <c r="AY430" s="68"/>
      <c r="AZ430" s="68"/>
      <c r="BA430" s="68"/>
      <c r="BB430" s="68"/>
      <c r="BC430" s="68"/>
      <c r="BD430" s="68"/>
      <c r="BE430" s="68"/>
    </row>
    <row r="431" spans="3:57">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c r="AN431" s="68"/>
      <c r="AO431" s="68"/>
      <c r="AP431" s="68"/>
      <c r="AQ431" s="68"/>
      <c r="AR431" s="68"/>
      <c r="AS431" s="68"/>
      <c r="AT431" s="68"/>
      <c r="AU431" s="68"/>
      <c r="AV431" s="68"/>
      <c r="AW431" s="68"/>
      <c r="AX431" s="68"/>
      <c r="AY431" s="68"/>
      <c r="AZ431" s="68"/>
      <c r="BA431" s="68"/>
      <c r="BB431" s="68"/>
      <c r="BC431" s="68"/>
      <c r="BD431" s="68"/>
      <c r="BE431" s="68"/>
    </row>
    <row r="432" spans="3:57">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c r="AN432" s="68"/>
      <c r="AO432" s="68"/>
      <c r="AP432" s="68"/>
      <c r="AQ432" s="68"/>
      <c r="AR432" s="68"/>
      <c r="AS432" s="68"/>
      <c r="AT432" s="68"/>
      <c r="AU432" s="68"/>
      <c r="AV432" s="68"/>
      <c r="AW432" s="68"/>
      <c r="AX432" s="68"/>
      <c r="AY432" s="68"/>
      <c r="AZ432" s="68"/>
      <c r="BA432" s="68"/>
      <c r="BB432" s="68"/>
      <c r="BC432" s="68"/>
      <c r="BD432" s="68"/>
      <c r="BE432" s="68"/>
    </row>
    <row r="433" spans="3:57">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c r="AN433" s="68"/>
      <c r="AO433" s="68"/>
      <c r="AP433" s="68"/>
      <c r="AQ433" s="68"/>
      <c r="AR433" s="68"/>
      <c r="AS433" s="68"/>
      <c r="AT433" s="68"/>
      <c r="AU433" s="68"/>
      <c r="AV433" s="68"/>
      <c r="AW433" s="68"/>
      <c r="AX433" s="68"/>
      <c r="AY433" s="68"/>
      <c r="AZ433" s="68"/>
      <c r="BA433" s="68"/>
      <c r="BB433" s="68"/>
      <c r="BC433" s="68"/>
      <c r="BD433" s="68"/>
      <c r="BE433" s="68"/>
    </row>
    <row r="434" spans="3:57">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c r="AN434" s="68"/>
      <c r="AO434" s="68"/>
      <c r="AP434" s="68"/>
      <c r="AQ434" s="68"/>
      <c r="AR434" s="68"/>
      <c r="AS434" s="68"/>
      <c r="AT434" s="68"/>
      <c r="AU434" s="68"/>
      <c r="AV434" s="68"/>
      <c r="AW434" s="68"/>
      <c r="AX434" s="68"/>
      <c r="AY434" s="68"/>
      <c r="AZ434" s="68"/>
      <c r="BA434" s="68"/>
      <c r="BB434" s="68"/>
      <c r="BC434" s="68"/>
      <c r="BD434" s="68"/>
      <c r="BE434" s="68"/>
    </row>
    <row r="435" spans="3:57">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c r="AN435" s="68"/>
      <c r="AO435" s="68"/>
      <c r="AP435" s="68"/>
      <c r="AQ435" s="68"/>
      <c r="AR435" s="68"/>
      <c r="AS435" s="68"/>
      <c r="AT435" s="68"/>
      <c r="AU435" s="68"/>
      <c r="AV435" s="68"/>
      <c r="AW435" s="68"/>
      <c r="AX435" s="68"/>
      <c r="AY435" s="68"/>
      <c r="AZ435" s="68"/>
      <c r="BA435" s="68"/>
      <c r="BB435" s="68"/>
      <c r="BC435" s="68"/>
      <c r="BD435" s="68"/>
      <c r="BE435" s="68"/>
    </row>
    <row r="436" spans="3:57">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c r="AN436" s="68"/>
      <c r="AO436" s="68"/>
      <c r="AP436" s="68"/>
      <c r="AQ436" s="68"/>
      <c r="AR436" s="68"/>
      <c r="AS436" s="68"/>
      <c r="AT436" s="68"/>
      <c r="AU436" s="68"/>
      <c r="AV436" s="68"/>
      <c r="AW436" s="68"/>
      <c r="AX436" s="68"/>
      <c r="AY436" s="68"/>
      <c r="AZ436" s="68"/>
      <c r="BA436" s="68"/>
      <c r="BB436" s="68"/>
      <c r="BC436" s="68"/>
      <c r="BD436" s="68"/>
      <c r="BE436" s="68"/>
    </row>
    <row r="437" spans="3:57">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c r="AN437" s="68"/>
      <c r="AO437" s="68"/>
      <c r="AP437" s="68"/>
      <c r="AQ437" s="68"/>
      <c r="AR437" s="68"/>
      <c r="AS437" s="68"/>
      <c r="AT437" s="68"/>
      <c r="AU437" s="68"/>
      <c r="AV437" s="68"/>
      <c r="AW437" s="68"/>
      <c r="AX437" s="68"/>
      <c r="AY437" s="68"/>
      <c r="AZ437" s="68"/>
      <c r="BA437" s="68"/>
      <c r="BB437" s="68"/>
      <c r="BC437" s="68"/>
      <c r="BD437" s="68"/>
      <c r="BE437" s="68"/>
    </row>
    <row r="438" spans="3:57">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c r="AN438" s="68"/>
      <c r="AO438" s="68"/>
      <c r="AP438" s="68"/>
      <c r="AQ438" s="68"/>
      <c r="AR438" s="68"/>
      <c r="AS438" s="68"/>
      <c r="AT438" s="68"/>
      <c r="AU438" s="68"/>
      <c r="AV438" s="68"/>
      <c r="AW438" s="68"/>
      <c r="AX438" s="68"/>
      <c r="AY438" s="68"/>
      <c r="AZ438" s="68"/>
      <c r="BA438" s="68"/>
      <c r="BB438" s="68"/>
      <c r="BC438" s="68"/>
      <c r="BD438" s="68"/>
      <c r="BE438" s="68"/>
    </row>
    <row r="439" spans="3:57">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c r="AN439" s="68"/>
      <c r="AO439" s="68"/>
      <c r="AP439" s="68"/>
      <c r="AQ439" s="68"/>
      <c r="AR439" s="68"/>
      <c r="AS439" s="68"/>
      <c r="AT439" s="68"/>
      <c r="AU439" s="68"/>
      <c r="AV439" s="68"/>
      <c r="AW439" s="68"/>
      <c r="AX439" s="68"/>
      <c r="AY439" s="68"/>
      <c r="AZ439" s="68"/>
      <c r="BA439" s="68"/>
      <c r="BB439" s="68"/>
      <c r="BC439" s="68"/>
      <c r="BD439" s="68"/>
      <c r="BE439" s="68"/>
    </row>
    <row r="440" spans="3:57">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c r="AN440" s="68"/>
      <c r="AO440" s="68"/>
      <c r="AP440" s="68"/>
      <c r="AQ440" s="68"/>
      <c r="AR440" s="68"/>
      <c r="AS440" s="68"/>
      <c r="AT440" s="68"/>
      <c r="AU440" s="68"/>
      <c r="AV440" s="68"/>
      <c r="AW440" s="68"/>
      <c r="AX440" s="68"/>
      <c r="AY440" s="68"/>
      <c r="AZ440" s="68"/>
      <c r="BA440" s="68"/>
      <c r="BB440" s="68"/>
      <c r="BC440" s="68"/>
      <c r="BD440" s="68"/>
      <c r="BE440" s="68"/>
    </row>
    <row r="441" spans="3:57">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c r="AN441" s="68"/>
      <c r="AO441" s="68"/>
      <c r="AP441" s="68"/>
      <c r="AQ441" s="68"/>
      <c r="AR441" s="68"/>
      <c r="AS441" s="68"/>
      <c r="AT441" s="68"/>
      <c r="AU441" s="68"/>
      <c r="AV441" s="68"/>
      <c r="AW441" s="68"/>
      <c r="AX441" s="68"/>
      <c r="AY441" s="68"/>
      <c r="AZ441" s="68"/>
      <c r="BA441" s="68"/>
      <c r="BB441" s="68"/>
      <c r="BC441" s="68"/>
      <c r="BD441" s="68"/>
      <c r="BE441" s="68"/>
    </row>
    <row r="442" spans="3:57">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c r="AN442" s="68"/>
      <c r="AO442" s="68"/>
      <c r="AP442" s="68"/>
      <c r="AQ442" s="68"/>
      <c r="AR442" s="68"/>
      <c r="AS442" s="68"/>
      <c r="AT442" s="68"/>
      <c r="AU442" s="68"/>
      <c r="AV442" s="68"/>
      <c r="AW442" s="68"/>
      <c r="AX442" s="68"/>
      <c r="AY442" s="68"/>
      <c r="AZ442" s="68"/>
      <c r="BA442" s="68"/>
      <c r="BB442" s="68"/>
      <c r="BC442" s="68"/>
      <c r="BD442" s="68"/>
      <c r="BE442" s="68"/>
    </row>
    <row r="443" spans="3:57">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c r="AN443" s="68"/>
      <c r="AO443" s="68"/>
      <c r="AP443" s="68"/>
      <c r="AQ443" s="68"/>
      <c r="AR443" s="68"/>
      <c r="AS443" s="68"/>
      <c r="AT443" s="68"/>
      <c r="AU443" s="68"/>
      <c r="AV443" s="68"/>
      <c r="AW443" s="68"/>
      <c r="AX443" s="68"/>
      <c r="AY443" s="68"/>
      <c r="AZ443" s="68"/>
      <c r="BA443" s="68"/>
      <c r="BB443" s="68"/>
      <c r="BC443" s="68"/>
      <c r="BD443" s="68"/>
      <c r="BE443" s="68"/>
    </row>
    <row r="444" spans="3:57">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c r="AN444" s="68"/>
      <c r="AO444" s="68"/>
      <c r="AP444" s="68"/>
      <c r="AQ444" s="68"/>
      <c r="AR444" s="68"/>
      <c r="AS444" s="68"/>
      <c r="AT444" s="68"/>
      <c r="AU444" s="68"/>
      <c r="AV444" s="68"/>
      <c r="AW444" s="68"/>
      <c r="AX444" s="68"/>
      <c r="AY444" s="68"/>
      <c r="AZ444" s="68"/>
      <c r="BA444" s="68"/>
      <c r="BB444" s="68"/>
      <c r="BC444" s="68"/>
      <c r="BD444" s="68"/>
      <c r="BE444" s="68"/>
    </row>
    <row r="445" spans="3:57">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c r="AN445" s="68"/>
      <c r="AO445" s="68"/>
      <c r="AP445" s="68"/>
      <c r="AQ445" s="68"/>
      <c r="AR445" s="68"/>
      <c r="AS445" s="68"/>
      <c r="AT445" s="68"/>
      <c r="AU445" s="68"/>
      <c r="AV445" s="68"/>
      <c r="AW445" s="68"/>
      <c r="AX445" s="68"/>
      <c r="AY445" s="68"/>
      <c r="AZ445" s="68"/>
      <c r="BA445" s="68"/>
      <c r="BB445" s="68"/>
      <c r="BC445" s="68"/>
      <c r="BD445" s="68"/>
      <c r="BE445" s="68"/>
    </row>
    <row r="446" spans="3:57">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c r="AN446" s="68"/>
      <c r="AO446" s="68"/>
      <c r="AP446" s="68"/>
      <c r="AQ446" s="68"/>
      <c r="AR446" s="68"/>
      <c r="AS446" s="68"/>
      <c r="AT446" s="68"/>
      <c r="AU446" s="68"/>
      <c r="AV446" s="68"/>
      <c r="AW446" s="68"/>
      <c r="AX446" s="68"/>
      <c r="AY446" s="68"/>
      <c r="AZ446" s="68"/>
      <c r="BA446" s="68"/>
      <c r="BB446" s="68"/>
      <c r="BC446" s="68"/>
      <c r="BD446" s="68"/>
      <c r="BE446" s="68"/>
    </row>
    <row r="447" spans="3:57">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c r="AN447" s="68"/>
      <c r="AO447" s="68"/>
      <c r="AP447" s="68"/>
      <c r="AQ447" s="68"/>
      <c r="AR447" s="68"/>
      <c r="AS447" s="68"/>
      <c r="AT447" s="68"/>
      <c r="AU447" s="68"/>
      <c r="AV447" s="68"/>
      <c r="AW447" s="68"/>
      <c r="AX447" s="68"/>
      <c r="AY447" s="68"/>
      <c r="AZ447" s="68"/>
      <c r="BA447" s="68"/>
      <c r="BB447" s="68"/>
      <c r="BC447" s="68"/>
      <c r="BD447" s="68"/>
      <c r="BE447" s="68"/>
    </row>
    <row r="448" spans="3:57">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c r="AN448" s="68"/>
      <c r="AO448" s="68"/>
      <c r="AP448" s="68"/>
      <c r="AQ448" s="68"/>
      <c r="AR448" s="68"/>
      <c r="AS448" s="68"/>
      <c r="AT448" s="68"/>
      <c r="AU448" s="68"/>
      <c r="AV448" s="68"/>
      <c r="AW448" s="68"/>
      <c r="AX448" s="68"/>
      <c r="AY448" s="68"/>
      <c r="AZ448" s="68"/>
      <c r="BA448" s="68"/>
      <c r="BB448" s="68"/>
      <c r="BC448" s="68"/>
      <c r="BD448" s="68"/>
      <c r="BE448" s="68"/>
    </row>
    <row r="449" spans="3:57">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c r="AN449" s="68"/>
      <c r="AO449" s="68"/>
      <c r="AP449" s="68"/>
      <c r="AQ449" s="68"/>
      <c r="AR449" s="68"/>
      <c r="AS449" s="68"/>
      <c r="AT449" s="68"/>
      <c r="AU449" s="68"/>
      <c r="AV449" s="68"/>
      <c r="AW449" s="68"/>
      <c r="AX449" s="68"/>
      <c r="AY449" s="68"/>
      <c r="AZ449" s="68"/>
      <c r="BA449" s="68"/>
      <c r="BB449" s="68"/>
      <c r="BC449" s="68"/>
      <c r="BD449" s="68"/>
      <c r="BE449" s="68"/>
    </row>
    <row r="450" spans="3:57">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c r="AN450" s="68"/>
      <c r="AO450" s="68"/>
      <c r="AP450" s="68"/>
      <c r="AQ450" s="68"/>
      <c r="AR450" s="68"/>
      <c r="AS450" s="68"/>
      <c r="AT450" s="68"/>
      <c r="AU450" s="68"/>
      <c r="AV450" s="68"/>
      <c r="AW450" s="68"/>
      <c r="AX450" s="68"/>
      <c r="AY450" s="68"/>
      <c r="AZ450" s="68"/>
      <c r="BA450" s="68"/>
      <c r="BB450" s="68"/>
      <c r="BC450" s="68"/>
      <c r="BD450" s="68"/>
      <c r="BE450" s="68"/>
    </row>
    <row r="451" spans="3:57">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c r="AN451" s="68"/>
      <c r="AO451" s="68"/>
      <c r="AP451" s="68"/>
      <c r="AQ451" s="68"/>
      <c r="AR451" s="68"/>
      <c r="AS451" s="68"/>
      <c r="AT451" s="68"/>
      <c r="AU451" s="68"/>
      <c r="AV451" s="68"/>
      <c r="AW451" s="68"/>
      <c r="AX451" s="68"/>
      <c r="AY451" s="68"/>
      <c r="AZ451" s="68"/>
      <c r="BA451" s="68"/>
      <c r="BB451" s="68"/>
      <c r="BC451" s="68"/>
      <c r="BD451" s="68"/>
      <c r="BE451" s="68"/>
    </row>
    <row r="452" spans="3:57">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c r="AN452" s="68"/>
      <c r="AO452" s="68"/>
      <c r="AP452" s="68"/>
      <c r="AQ452" s="68"/>
      <c r="AR452" s="68"/>
      <c r="AS452" s="68"/>
      <c r="AT452" s="68"/>
      <c r="AU452" s="68"/>
      <c r="AV452" s="68"/>
      <c r="AW452" s="68"/>
      <c r="AX452" s="68"/>
      <c r="AY452" s="68"/>
      <c r="AZ452" s="68"/>
      <c r="BA452" s="68"/>
      <c r="BB452" s="68"/>
      <c r="BC452" s="68"/>
      <c r="BD452" s="68"/>
      <c r="BE452" s="68"/>
    </row>
    <row r="453" spans="3:57">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c r="AN453" s="68"/>
      <c r="AO453" s="68"/>
      <c r="AP453" s="68"/>
      <c r="AQ453" s="68"/>
      <c r="AR453" s="68"/>
      <c r="AS453" s="68"/>
      <c r="AT453" s="68"/>
      <c r="AU453" s="68"/>
      <c r="AV453" s="68"/>
      <c r="AW453" s="68"/>
      <c r="AX453" s="68"/>
      <c r="AY453" s="68"/>
      <c r="AZ453" s="68"/>
      <c r="BA453" s="68"/>
      <c r="BB453" s="68"/>
      <c r="BC453" s="68"/>
      <c r="BD453" s="68"/>
      <c r="BE453" s="68"/>
    </row>
    <row r="454" spans="3:57">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c r="AN454" s="68"/>
      <c r="AO454" s="68"/>
      <c r="AP454" s="68"/>
      <c r="AQ454" s="68"/>
      <c r="AR454" s="68"/>
      <c r="AS454" s="68"/>
      <c r="AT454" s="68"/>
      <c r="AU454" s="68"/>
      <c r="AV454" s="68"/>
      <c r="AW454" s="68"/>
      <c r="AX454" s="68"/>
      <c r="AY454" s="68"/>
      <c r="AZ454" s="68"/>
      <c r="BA454" s="68"/>
      <c r="BB454" s="68"/>
      <c r="BC454" s="68"/>
      <c r="BD454" s="68"/>
      <c r="BE454" s="68"/>
    </row>
    <row r="455" spans="3:57">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c r="AN455" s="68"/>
      <c r="AO455" s="68"/>
      <c r="AP455" s="68"/>
      <c r="AQ455" s="68"/>
      <c r="AR455" s="68"/>
      <c r="AS455" s="68"/>
      <c r="AT455" s="68"/>
      <c r="AU455" s="68"/>
      <c r="AV455" s="68"/>
      <c r="AW455" s="68"/>
      <c r="AX455" s="68"/>
      <c r="AY455" s="68"/>
      <c r="AZ455" s="68"/>
      <c r="BA455" s="68"/>
      <c r="BB455" s="68"/>
      <c r="BC455" s="68"/>
      <c r="BD455" s="68"/>
      <c r="BE455" s="68"/>
    </row>
    <row r="456" spans="3:57">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c r="AN456" s="68"/>
      <c r="AO456" s="68"/>
      <c r="AP456" s="68"/>
      <c r="AQ456" s="68"/>
      <c r="AR456" s="68"/>
      <c r="AS456" s="68"/>
      <c r="AT456" s="68"/>
      <c r="AU456" s="68"/>
      <c r="AV456" s="68"/>
      <c r="AW456" s="68"/>
      <c r="AX456" s="68"/>
      <c r="AY456" s="68"/>
      <c r="AZ456" s="68"/>
      <c r="BA456" s="68"/>
      <c r="BB456" s="68"/>
      <c r="BC456" s="68"/>
      <c r="BD456" s="68"/>
      <c r="BE456" s="68"/>
    </row>
    <row r="457" spans="3:57">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c r="AN457" s="68"/>
      <c r="AO457" s="68"/>
      <c r="AP457" s="68"/>
      <c r="AQ457" s="68"/>
      <c r="AR457" s="68"/>
      <c r="AS457" s="68"/>
      <c r="AT457" s="68"/>
      <c r="AU457" s="68"/>
      <c r="AV457" s="68"/>
      <c r="AW457" s="68"/>
      <c r="AX457" s="68"/>
      <c r="AY457" s="68"/>
      <c r="AZ457" s="68"/>
      <c r="BA457" s="68"/>
      <c r="BB457" s="68"/>
      <c r="BC457" s="68"/>
      <c r="BD457" s="68"/>
      <c r="BE457" s="68"/>
    </row>
    <row r="458" spans="3:57">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c r="AN458" s="68"/>
      <c r="AO458" s="68"/>
      <c r="AP458" s="68"/>
      <c r="AQ458" s="68"/>
      <c r="AR458" s="68"/>
      <c r="AS458" s="68"/>
      <c r="AT458" s="68"/>
      <c r="AU458" s="68"/>
      <c r="AV458" s="68"/>
      <c r="AW458" s="68"/>
      <c r="AX458" s="68"/>
      <c r="AY458" s="68"/>
      <c r="AZ458" s="68"/>
      <c r="BA458" s="68"/>
      <c r="BB458" s="68"/>
      <c r="BC458" s="68"/>
      <c r="BD458" s="68"/>
      <c r="BE458" s="68"/>
    </row>
    <row r="459" spans="3:57">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c r="AN459" s="68"/>
      <c r="AO459" s="68"/>
      <c r="AP459" s="68"/>
      <c r="AQ459" s="68"/>
      <c r="AR459" s="68"/>
      <c r="AS459" s="68"/>
      <c r="AT459" s="68"/>
      <c r="AU459" s="68"/>
      <c r="AV459" s="68"/>
      <c r="AW459" s="68"/>
      <c r="AX459" s="68"/>
      <c r="AY459" s="68"/>
      <c r="AZ459" s="68"/>
      <c r="BA459" s="68"/>
      <c r="BB459" s="68"/>
      <c r="BC459" s="68"/>
      <c r="BD459" s="68"/>
      <c r="BE459" s="68"/>
    </row>
    <row r="460" spans="3:57">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c r="AN460" s="68"/>
      <c r="AO460" s="68"/>
      <c r="AP460" s="68"/>
      <c r="AQ460" s="68"/>
      <c r="AR460" s="68"/>
      <c r="AS460" s="68"/>
      <c r="AT460" s="68"/>
      <c r="AU460" s="68"/>
      <c r="AV460" s="68"/>
      <c r="AW460" s="68"/>
      <c r="AX460" s="68"/>
      <c r="AY460" s="68"/>
      <c r="AZ460" s="68"/>
      <c r="BA460" s="68"/>
      <c r="BB460" s="68"/>
      <c r="BC460" s="68"/>
      <c r="BD460" s="68"/>
      <c r="BE460" s="68"/>
    </row>
    <row r="461" spans="3:57">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c r="AN461" s="68"/>
      <c r="AO461" s="68"/>
      <c r="AP461" s="68"/>
      <c r="AQ461" s="68"/>
      <c r="AR461" s="68"/>
      <c r="AS461" s="68"/>
      <c r="AT461" s="68"/>
      <c r="AU461" s="68"/>
      <c r="AV461" s="68"/>
      <c r="AW461" s="68"/>
      <c r="AX461" s="68"/>
      <c r="AY461" s="68"/>
      <c r="AZ461" s="68"/>
      <c r="BA461" s="68"/>
      <c r="BB461" s="68"/>
      <c r="BC461" s="68"/>
      <c r="BD461" s="68"/>
      <c r="BE461" s="68"/>
    </row>
    <row r="462" spans="3:57">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c r="AN462" s="68"/>
      <c r="AO462" s="68"/>
      <c r="AP462" s="68"/>
      <c r="AQ462" s="68"/>
      <c r="AR462" s="68"/>
      <c r="AS462" s="68"/>
      <c r="AT462" s="68"/>
      <c r="AU462" s="68"/>
      <c r="AV462" s="68"/>
      <c r="AW462" s="68"/>
      <c r="AX462" s="68"/>
      <c r="AY462" s="68"/>
      <c r="AZ462" s="68"/>
      <c r="BA462" s="68"/>
      <c r="BB462" s="68"/>
      <c r="BC462" s="68"/>
      <c r="BD462" s="68"/>
      <c r="BE462" s="68"/>
    </row>
    <row r="463" spans="3:57">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c r="AN463" s="68"/>
      <c r="AO463" s="68"/>
      <c r="AP463" s="68"/>
      <c r="AQ463" s="68"/>
      <c r="AR463" s="68"/>
      <c r="AS463" s="68"/>
      <c r="AT463" s="68"/>
      <c r="AU463" s="68"/>
      <c r="AV463" s="68"/>
      <c r="AW463" s="68"/>
      <c r="AX463" s="68"/>
      <c r="AY463" s="68"/>
      <c r="AZ463" s="68"/>
      <c r="BA463" s="68"/>
      <c r="BB463" s="68"/>
      <c r="BC463" s="68"/>
      <c r="BD463" s="68"/>
      <c r="BE463" s="68"/>
    </row>
    <row r="464" spans="3:57">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c r="AN464" s="68"/>
      <c r="AO464" s="68"/>
      <c r="AP464" s="68"/>
      <c r="AQ464" s="68"/>
      <c r="AR464" s="68"/>
      <c r="AS464" s="68"/>
      <c r="AT464" s="68"/>
      <c r="AU464" s="68"/>
      <c r="AV464" s="68"/>
      <c r="AW464" s="68"/>
      <c r="AX464" s="68"/>
      <c r="AY464" s="68"/>
      <c r="AZ464" s="68"/>
      <c r="BA464" s="68"/>
      <c r="BB464" s="68"/>
      <c r="BC464" s="68"/>
      <c r="BD464" s="68"/>
      <c r="BE464" s="68"/>
    </row>
    <row r="465" spans="3:57">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c r="AN465" s="68"/>
      <c r="AO465" s="68"/>
      <c r="AP465" s="68"/>
      <c r="AQ465" s="68"/>
      <c r="AR465" s="68"/>
      <c r="AS465" s="68"/>
      <c r="AT465" s="68"/>
      <c r="AU465" s="68"/>
      <c r="AV465" s="68"/>
      <c r="AW465" s="68"/>
      <c r="AX465" s="68"/>
      <c r="AY465" s="68"/>
      <c r="AZ465" s="68"/>
      <c r="BA465" s="68"/>
      <c r="BB465" s="68"/>
      <c r="BC465" s="68"/>
      <c r="BD465" s="68"/>
      <c r="BE465" s="68"/>
    </row>
    <row r="466" spans="3:57">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c r="AN466" s="68"/>
      <c r="AO466" s="68"/>
      <c r="AP466" s="68"/>
      <c r="AQ466" s="68"/>
      <c r="AR466" s="68"/>
      <c r="AS466" s="68"/>
      <c r="AT466" s="68"/>
      <c r="AU466" s="68"/>
      <c r="AV466" s="68"/>
      <c r="AW466" s="68"/>
      <c r="AX466" s="68"/>
      <c r="AY466" s="68"/>
      <c r="AZ466" s="68"/>
      <c r="BA466" s="68"/>
      <c r="BB466" s="68"/>
      <c r="BC466" s="68"/>
      <c r="BD466" s="68"/>
      <c r="BE466" s="68"/>
    </row>
    <row r="467" spans="3:57">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c r="AN467" s="68"/>
      <c r="AO467" s="68"/>
      <c r="AP467" s="68"/>
      <c r="AQ467" s="68"/>
      <c r="AR467" s="68"/>
      <c r="AS467" s="68"/>
      <c r="AT467" s="68"/>
      <c r="AU467" s="68"/>
      <c r="AV467" s="68"/>
      <c r="AW467" s="68"/>
      <c r="AX467" s="68"/>
      <c r="AY467" s="68"/>
      <c r="AZ467" s="68"/>
      <c r="BA467" s="68"/>
      <c r="BB467" s="68"/>
      <c r="BC467" s="68"/>
      <c r="BD467" s="68"/>
      <c r="BE467" s="68"/>
    </row>
    <row r="468" spans="3:57">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c r="AN468" s="68"/>
      <c r="AO468" s="68"/>
      <c r="AP468" s="68"/>
      <c r="AQ468" s="68"/>
      <c r="AR468" s="68"/>
      <c r="AS468" s="68"/>
      <c r="AT468" s="68"/>
      <c r="AU468" s="68"/>
      <c r="AV468" s="68"/>
      <c r="AW468" s="68"/>
      <c r="AX468" s="68"/>
      <c r="AY468" s="68"/>
      <c r="AZ468" s="68"/>
      <c r="BA468" s="68"/>
      <c r="BB468" s="68"/>
      <c r="BC468" s="68"/>
      <c r="BD468" s="68"/>
      <c r="BE468" s="68"/>
    </row>
    <row r="469" spans="3:57">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c r="AN469" s="68"/>
      <c r="AO469" s="68"/>
      <c r="AP469" s="68"/>
      <c r="AQ469" s="68"/>
      <c r="AR469" s="68"/>
      <c r="AS469" s="68"/>
      <c r="AT469" s="68"/>
      <c r="AU469" s="68"/>
      <c r="AV469" s="68"/>
      <c r="AW469" s="68"/>
      <c r="AX469" s="68"/>
      <c r="AY469" s="68"/>
      <c r="AZ469" s="68"/>
      <c r="BA469" s="68"/>
      <c r="BB469" s="68"/>
      <c r="BC469" s="68"/>
      <c r="BD469" s="68"/>
      <c r="BE469" s="68"/>
    </row>
    <row r="470" spans="3:57">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c r="AN470" s="68"/>
      <c r="AO470" s="68"/>
      <c r="AP470" s="68"/>
      <c r="AQ470" s="68"/>
      <c r="AR470" s="68"/>
      <c r="AS470" s="68"/>
      <c r="AT470" s="68"/>
      <c r="AU470" s="68"/>
      <c r="AV470" s="68"/>
      <c r="AW470" s="68"/>
      <c r="AX470" s="68"/>
      <c r="AY470" s="68"/>
      <c r="AZ470" s="68"/>
      <c r="BA470" s="68"/>
      <c r="BB470" s="68"/>
      <c r="BC470" s="68"/>
      <c r="BD470" s="68"/>
      <c r="BE470" s="68"/>
    </row>
    <row r="471" spans="3:57">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c r="AN471" s="68"/>
      <c r="AO471" s="68"/>
      <c r="AP471" s="68"/>
      <c r="AQ471" s="68"/>
      <c r="AR471" s="68"/>
      <c r="AS471" s="68"/>
      <c r="AT471" s="68"/>
      <c r="AU471" s="68"/>
      <c r="AV471" s="68"/>
      <c r="AW471" s="68"/>
      <c r="AX471" s="68"/>
      <c r="AY471" s="68"/>
      <c r="AZ471" s="68"/>
      <c r="BA471" s="68"/>
      <c r="BB471" s="68"/>
      <c r="BC471" s="68"/>
      <c r="BD471" s="68"/>
      <c r="BE471" s="68"/>
    </row>
    <row r="472" spans="3:57">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c r="AN472" s="68"/>
      <c r="AO472" s="68"/>
      <c r="AP472" s="68"/>
      <c r="AQ472" s="68"/>
      <c r="AR472" s="68"/>
      <c r="AS472" s="68"/>
      <c r="AT472" s="68"/>
      <c r="AU472" s="68"/>
      <c r="AV472" s="68"/>
      <c r="AW472" s="68"/>
      <c r="AX472" s="68"/>
      <c r="AY472" s="68"/>
      <c r="AZ472" s="68"/>
      <c r="BA472" s="68"/>
      <c r="BB472" s="68"/>
      <c r="BC472" s="68"/>
      <c r="BD472" s="68"/>
      <c r="BE472" s="68"/>
    </row>
    <row r="473" spans="3:57">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c r="AN473" s="68"/>
      <c r="AO473" s="68"/>
      <c r="AP473" s="68"/>
      <c r="AQ473" s="68"/>
      <c r="AR473" s="68"/>
      <c r="AS473" s="68"/>
      <c r="AT473" s="68"/>
      <c r="AU473" s="68"/>
      <c r="AV473" s="68"/>
      <c r="AW473" s="68"/>
      <c r="AX473" s="68"/>
      <c r="AY473" s="68"/>
      <c r="AZ473" s="68"/>
      <c r="BA473" s="68"/>
      <c r="BB473" s="68"/>
      <c r="BC473" s="68"/>
      <c r="BD473" s="68"/>
      <c r="BE473" s="68"/>
    </row>
    <row r="474" spans="3:57">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c r="AN474" s="68"/>
      <c r="AO474" s="68"/>
      <c r="AP474" s="68"/>
      <c r="AQ474" s="68"/>
      <c r="AR474" s="68"/>
      <c r="AS474" s="68"/>
      <c r="AT474" s="68"/>
      <c r="AU474" s="68"/>
      <c r="AV474" s="68"/>
      <c r="AW474" s="68"/>
      <c r="AX474" s="68"/>
      <c r="AY474" s="68"/>
      <c r="AZ474" s="68"/>
      <c r="BA474" s="68"/>
      <c r="BB474" s="68"/>
      <c r="BC474" s="68"/>
      <c r="BD474" s="68"/>
      <c r="BE474" s="68"/>
    </row>
    <row r="475" spans="3:57">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c r="AN475" s="68"/>
      <c r="AO475" s="68"/>
      <c r="AP475" s="68"/>
      <c r="AQ475" s="68"/>
      <c r="AR475" s="68"/>
      <c r="AS475" s="68"/>
      <c r="AT475" s="68"/>
      <c r="AU475" s="68"/>
      <c r="AV475" s="68"/>
      <c r="AW475" s="68"/>
      <c r="AX475" s="68"/>
      <c r="AY475" s="68"/>
      <c r="AZ475" s="68"/>
      <c r="BA475" s="68"/>
      <c r="BB475" s="68"/>
      <c r="BC475" s="68"/>
      <c r="BD475" s="68"/>
      <c r="BE475" s="68"/>
    </row>
    <row r="476" spans="3:57">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c r="AN476" s="68"/>
      <c r="AO476" s="68"/>
      <c r="AP476" s="68"/>
      <c r="AQ476" s="68"/>
      <c r="AR476" s="68"/>
      <c r="AS476" s="68"/>
      <c r="AT476" s="68"/>
      <c r="AU476" s="68"/>
      <c r="AV476" s="68"/>
      <c r="AW476" s="68"/>
      <c r="AX476" s="68"/>
      <c r="AY476" s="68"/>
      <c r="AZ476" s="68"/>
      <c r="BA476" s="68"/>
      <c r="BB476" s="68"/>
      <c r="BC476" s="68"/>
      <c r="BD476" s="68"/>
      <c r="BE476" s="68"/>
    </row>
    <row r="477" spans="3:57">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c r="AN477" s="68"/>
      <c r="AO477" s="68"/>
      <c r="AP477" s="68"/>
      <c r="AQ477" s="68"/>
      <c r="AR477" s="68"/>
      <c r="AS477" s="68"/>
      <c r="AT477" s="68"/>
      <c r="AU477" s="68"/>
      <c r="AV477" s="68"/>
      <c r="AW477" s="68"/>
      <c r="AX477" s="68"/>
      <c r="AY477" s="68"/>
      <c r="AZ477" s="68"/>
      <c r="BA477" s="68"/>
      <c r="BB477" s="68"/>
      <c r="BC477" s="68"/>
      <c r="BD477" s="68"/>
      <c r="BE477" s="68"/>
    </row>
    <row r="478" spans="3:57">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c r="AN478" s="68"/>
      <c r="AO478" s="68"/>
      <c r="AP478" s="68"/>
      <c r="AQ478" s="68"/>
      <c r="AR478" s="68"/>
      <c r="AS478" s="68"/>
      <c r="AT478" s="68"/>
      <c r="AU478" s="68"/>
      <c r="AV478" s="68"/>
      <c r="AW478" s="68"/>
      <c r="AX478" s="68"/>
      <c r="AY478" s="68"/>
      <c r="AZ478" s="68"/>
      <c r="BA478" s="68"/>
      <c r="BB478" s="68"/>
      <c r="BC478" s="68"/>
      <c r="BD478" s="68"/>
      <c r="BE478" s="68"/>
    </row>
    <row r="479" spans="3:57">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c r="AN479" s="68"/>
      <c r="AO479" s="68"/>
      <c r="AP479" s="68"/>
      <c r="AQ479" s="68"/>
      <c r="AR479" s="68"/>
      <c r="AS479" s="68"/>
      <c r="AT479" s="68"/>
      <c r="AU479" s="68"/>
      <c r="AV479" s="68"/>
      <c r="AW479" s="68"/>
      <c r="AX479" s="68"/>
      <c r="AY479" s="68"/>
      <c r="AZ479" s="68"/>
      <c r="BA479" s="68"/>
      <c r="BB479" s="68"/>
      <c r="BC479" s="68"/>
      <c r="BD479" s="68"/>
      <c r="BE479" s="68"/>
    </row>
    <row r="480" spans="3:57">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c r="AN480" s="68"/>
      <c r="AO480" s="68"/>
      <c r="AP480" s="68"/>
      <c r="AQ480" s="68"/>
      <c r="AR480" s="68"/>
      <c r="AS480" s="68"/>
      <c r="AT480" s="68"/>
      <c r="AU480" s="68"/>
      <c r="AV480" s="68"/>
      <c r="AW480" s="68"/>
      <c r="AX480" s="68"/>
      <c r="AY480" s="68"/>
      <c r="AZ480" s="68"/>
      <c r="BA480" s="68"/>
      <c r="BB480" s="68"/>
      <c r="BC480" s="68"/>
      <c r="BD480" s="68"/>
      <c r="BE480" s="68"/>
    </row>
    <row r="481" spans="3:57">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c r="AN481" s="68"/>
      <c r="AO481" s="68"/>
      <c r="AP481" s="68"/>
      <c r="AQ481" s="68"/>
      <c r="AR481" s="68"/>
      <c r="AS481" s="68"/>
      <c r="AT481" s="68"/>
      <c r="AU481" s="68"/>
      <c r="AV481" s="68"/>
      <c r="AW481" s="68"/>
      <c r="AX481" s="68"/>
      <c r="AY481" s="68"/>
      <c r="AZ481" s="68"/>
      <c r="BA481" s="68"/>
      <c r="BB481" s="68"/>
      <c r="BC481" s="68"/>
      <c r="BD481" s="68"/>
      <c r="BE481" s="68"/>
    </row>
    <row r="482" spans="3:57">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c r="AN482" s="68"/>
      <c r="AO482" s="68"/>
      <c r="AP482" s="68"/>
      <c r="AQ482" s="68"/>
      <c r="AR482" s="68"/>
      <c r="AS482" s="68"/>
      <c r="AT482" s="68"/>
      <c r="AU482" s="68"/>
      <c r="AV482" s="68"/>
      <c r="AW482" s="68"/>
      <c r="AX482" s="68"/>
      <c r="AY482" s="68"/>
      <c r="AZ482" s="68"/>
      <c r="BA482" s="68"/>
      <c r="BB482" s="68"/>
      <c r="BC482" s="68"/>
      <c r="BD482" s="68"/>
      <c r="BE482" s="68"/>
    </row>
    <row r="483" spans="3:57">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c r="AN483" s="68"/>
      <c r="AO483" s="68"/>
      <c r="AP483" s="68"/>
      <c r="AQ483" s="68"/>
      <c r="AR483" s="68"/>
      <c r="AS483" s="68"/>
      <c r="AT483" s="68"/>
      <c r="AU483" s="68"/>
      <c r="AV483" s="68"/>
      <c r="AW483" s="68"/>
      <c r="AX483" s="68"/>
      <c r="AY483" s="68"/>
      <c r="AZ483" s="68"/>
      <c r="BA483" s="68"/>
      <c r="BB483" s="68"/>
      <c r="BC483" s="68"/>
      <c r="BD483" s="68"/>
      <c r="BE483" s="68"/>
    </row>
    <row r="484" spans="3:57">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c r="AN484" s="68"/>
      <c r="AO484" s="68"/>
      <c r="AP484" s="68"/>
      <c r="AQ484" s="68"/>
      <c r="AR484" s="68"/>
      <c r="AS484" s="68"/>
      <c r="AT484" s="68"/>
      <c r="AU484" s="68"/>
      <c r="AV484" s="68"/>
      <c r="AW484" s="68"/>
      <c r="AX484" s="68"/>
      <c r="AY484" s="68"/>
      <c r="AZ484" s="68"/>
      <c r="BA484" s="68"/>
      <c r="BB484" s="68"/>
      <c r="BC484" s="68"/>
      <c r="BD484" s="68"/>
      <c r="BE484" s="68"/>
    </row>
    <row r="485" spans="3:57">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c r="AN485" s="68"/>
      <c r="AO485" s="68"/>
      <c r="AP485" s="68"/>
      <c r="AQ485" s="68"/>
      <c r="AR485" s="68"/>
      <c r="AS485" s="68"/>
      <c r="AT485" s="68"/>
      <c r="AU485" s="68"/>
      <c r="AV485" s="68"/>
      <c r="AW485" s="68"/>
      <c r="AX485" s="68"/>
      <c r="AY485" s="68"/>
      <c r="AZ485" s="68"/>
      <c r="BA485" s="68"/>
      <c r="BB485" s="68"/>
      <c r="BC485" s="68"/>
      <c r="BD485" s="68"/>
      <c r="BE485" s="68"/>
    </row>
    <row r="486" spans="3:57">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c r="AN486" s="68"/>
      <c r="AO486" s="68"/>
      <c r="AP486" s="68"/>
      <c r="AQ486" s="68"/>
      <c r="AR486" s="68"/>
      <c r="AS486" s="68"/>
      <c r="AT486" s="68"/>
      <c r="AU486" s="68"/>
      <c r="AV486" s="68"/>
      <c r="AW486" s="68"/>
      <c r="AX486" s="68"/>
      <c r="AY486" s="68"/>
      <c r="AZ486" s="68"/>
      <c r="BA486" s="68"/>
      <c r="BB486" s="68"/>
      <c r="BC486" s="68"/>
      <c r="BD486" s="68"/>
      <c r="BE486" s="68"/>
    </row>
    <row r="487" spans="3:57">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c r="AN487" s="68"/>
      <c r="AO487" s="68"/>
      <c r="AP487" s="68"/>
      <c r="AQ487" s="68"/>
      <c r="AR487" s="68"/>
      <c r="AS487" s="68"/>
      <c r="AT487" s="68"/>
      <c r="AU487" s="68"/>
      <c r="AV487" s="68"/>
      <c r="AW487" s="68"/>
      <c r="AX487" s="68"/>
      <c r="AY487" s="68"/>
      <c r="AZ487" s="68"/>
      <c r="BA487" s="68"/>
      <c r="BB487" s="68"/>
      <c r="BC487" s="68"/>
      <c r="BD487" s="68"/>
      <c r="BE487" s="68"/>
    </row>
    <row r="488" spans="3:57">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c r="AN488" s="68"/>
      <c r="AO488" s="68"/>
      <c r="AP488" s="68"/>
      <c r="AQ488" s="68"/>
      <c r="AR488" s="68"/>
      <c r="AS488" s="68"/>
      <c r="AT488" s="68"/>
      <c r="AU488" s="68"/>
      <c r="AV488" s="68"/>
      <c r="AW488" s="68"/>
      <c r="AX488" s="68"/>
      <c r="AY488" s="68"/>
      <c r="AZ488" s="68"/>
      <c r="BA488" s="68"/>
      <c r="BB488" s="68"/>
      <c r="BC488" s="68"/>
      <c r="BD488" s="68"/>
      <c r="BE488" s="68"/>
    </row>
    <row r="489" spans="3:57">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c r="AN489" s="68"/>
      <c r="AO489" s="68"/>
      <c r="AP489" s="68"/>
      <c r="AQ489" s="68"/>
      <c r="AR489" s="68"/>
      <c r="AS489" s="68"/>
      <c r="AT489" s="68"/>
      <c r="AU489" s="68"/>
      <c r="AV489" s="68"/>
      <c r="AW489" s="68"/>
      <c r="AX489" s="68"/>
      <c r="AY489" s="68"/>
      <c r="AZ489" s="68"/>
      <c r="BA489" s="68"/>
      <c r="BB489" s="68"/>
      <c r="BC489" s="68"/>
      <c r="BD489" s="68"/>
      <c r="BE489" s="68"/>
    </row>
    <row r="490" spans="3:57">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c r="AN490" s="68"/>
      <c r="AO490" s="68"/>
      <c r="AP490" s="68"/>
      <c r="AQ490" s="68"/>
      <c r="AR490" s="68"/>
      <c r="AS490" s="68"/>
      <c r="AT490" s="68"/>
      <c r="AU490" s="68"/>
      <c r="AV490" s="68"/>
      <c r="AW490" s="68"/>
      <c r="AX490" s="68"/>
      <c r="AY490" s="68"/>
      <c r="AZ490" s="68"/>
      <c r="BA490" s="68"/>
      <c r="BB490" s="68"/>
      <c r="BC490" s="68"/>
      <c r="BD490" s="68"/>
      <c r="BE490" s="68"/>
    </row>
    <row r="491" spans="3:57">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c r="AN491" s="68"/>
      <c r="AO491" s="68"/>
      <c r="AP491" s="68"/>
      <c r="AQ491" s="68"/>
      <c r="AR491" s="68"/>
      <c r="AS491" s="68"/>
      <c r="AT491" s="68"/>
      <c r="AU491" s="68"/>
      <c r="AV491" s="68"/>
      <c r="AW491" s="68"/>
      <c r="AX491" s="68"/>
      <c r="AY491" s="68"/>
      <c r="AZ491" s="68"/>
      <c r="BA491" s="68"/>
      <c r="BB491" s="68"/>
      <c r="BC491" s="68"/>
      <c r="BD491" s="68"/>
      <c r="BE491" s="68"/>
    </row>
    <row r="492" spans="3:57">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c r="AN492" s="68"/>
      <c r="AO492" s="68"/>
      <c r="AP492" s="68"/>
      <c r="AQ492" s="68"/>
      <c r="AR492" s="68"/>
      <c r="AS492" s="68"/>
      <c r="AT492" s="68"/>
      <c r="AU492" s="68"/>
      <c r="AV492" s="68"/>
      <c r="AW492" s="68"/>
      <c r="AX492" s="68"/>
      <c r="AY492" s="68"/>
      <c r="AZ492" s="68"/>
      <c r="BA492" s="68"/>
      <c r="BB492" s="68"/>
      <c r="BC492" s="68"/>
      <c r="BD492" s="68"/>
      <c r="BE492" s="68"/>
    </row>
    <row r="493" spans="3:57">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c r="AN493" s="68"/>
      <c r="AO493" s="68"/>
      <c r="AP493" s="68"/>
      <c r="AQ493" s="68"/>
      <c r="AR493" s="68"/>
      <c r="AS493" s="68"/>
      <c r="AT493" s="68"/>
      <c r="AU493" s="68"/>
      <c r="AV493" s="68"/>
      <c r="AW493" s="68"/>
      <c r="AX493" s="68"/>
      <c r="AY493" s="68"/>
      <c r="AZ493" s="68"/>
      <c r="BA493" s="68"/>
      <c r="BB493" s="68"/>
      <c r="BC493" s="68"/>
      <c r="BD493" s="68"/>
      <c r="BE493" s="68"/>
    </row>
  </sheetData>
  <mergeCells count="1154">
    <mergeCell ref="C374:BD374"/>
    <mergeCell ref="C375:BD375"/>
    <mergeCell ref="C376:BD376"/>
    <mergeCell ref="C363:BD363"/>
    <mergeCell ref="C368:BE368"/>
    <mergeCell ref="C369:BE369"/>
    <mergeCell ref="C371:BE371"/>
    <mergeCell ref="C372:BD372"/>
    <mergeCell ref="C373:BD373"/>
    <mergeCell ref="AF349:AK349"/>
    <mergeCell ref="AL349:AZ349"/>
    <mergeCell ref="BA349:BE349"/>
    <mergeCell ref="C352:BE353"/>
    <mergeCell ref="C358:BE360"/>
    <mergeCell ref="C361:BE362"/>
    <mergeCell ref="AF347:AK347"/>
    <mergeCell ref="AL347:AZ347"/>
    <mergeCell ref="BA347:BE347"/>
    <mergeCell ref="AF348:AK348"/>
    <mergeCell ref="AL348:AZ348"/>
    <mergeCell ref="BA348:BE348"/>
    <mergeCell ref="A337:A349"/>
    <mergeCell ref="B337:J349"/>
    <mergeCell ref="K337:N349"/>
    <mergeCell ref="O337:T349"/>
    <mergeCell ref="U337:Z349"/>
    <mergeCell ref="AA337:AE349"/>
    <mergeCell ref="AF345:AK345"/>
    <mergeCell ref="AL345:AZ345"/>
    <mergeCell ref="BA345:BE345"/>
    <mergeCell ref="AF346:AK346"/>
    <mergeCell ref="AL346:AZ346"/>
    <mergeCell ref="BA346:BE346"/>
    <mergeCell ref="AF343:AK343"/>
    <mergeCell ref="AL343:AZ343"/>
    <mergeCell ref="BA343:BE343"/>
    <mergeCell ref="AF344:AK344"/>
    <mergeCell ref="AL344:AZ344"/>
    <mergeCell ref="BA344:BE344"/>
    <mergeCell ref="AF341:AK341"/>
    <mergeCell ref="AL341:AZ341"/>
    <mergeCell ref="BA341:BE341"/>
    <mergeCell ref="AF342:AK342"/>
    <mergeCell ref="AL342:AZ342"/>
    <mergeCell ref="BA342:BE342"/>
    <mergeCell ref="AA330:AE336"/>
    <mergeCell ref="AF330:AK330"/>
    <mergeCell ref="AL330:AZ330"/>
    <mergeCell ref="BA330:BE330"/>
    <mergeCell ref="AF331:AK331"/>
    <mergeCell ref="AL331:AZ331"/>
    <mergeCell ref="BA331:BE331"/>
    <mergeCell ref="AF332:AK332"/>
    <mergeCell ref="AL332:AZ332"/>
    <mergeCell ref="BA332:BE332"/>
    <mergeCell ref="AF339:AK339"/>
    <mergeCell ref="AL339:AZ339"/>
    <mergeCell ref="BA339:BE339"/>
    <mergeCell ref="AF340:AK340"/>
    <mergeCell ref="AL340:AZ340"/>
    <mergeCell ref="BA340:BE340"/>
    <mergeCell ref="AF337:AK337"/>
    <mergeCell ref="AL337:AZ337"/>
    <mergeCell ref="BA337:BE337"/>
    <mergeCell ref="AF338:AK338"/>
    <mergeCell ref="AL338:AZ338"/>
    <mergeCell ref="BA338:BE338"/>
    <mergeCell ref="AL327:AZ327"/>
    <mergeCell ref="BA327:BE327"/>
    <mergeCell ref="AF324:AK324"/>
    <mergeCell ref="AL324:AZ324"/>
    <mergeCell ref="BA324:BE324"/>
    <mergeCell ref="AF325:AK325"/>
    <mergeCell ref="AL325:AZ325"/>
    <mergeCell ref="BA325:BE325"/>
    <mergeCell ref="AF335:AK335"/>
    <mergeCell ref="AL335:AZ335"/>
    <mergeCell ref="BA335:BE335"/>
    <mergeCell ref="AF336:AK336"/>
    <mergeCell ref="AL336:AZ336"/>
    <mergeCell ref="BA336:BE336"/>
    <mergeCell ref="AF333:AK333"/>
    <mergeCell ref="AL333:AZ333"/>
    <mergeCell ref="BA333:BE333"/>
    <mergeCell ref="AF334:AK334"/>
    <mergeCell ref="AL334:AZ334"/>
    <mergeCell ref="BA334:BE334"/>
    <mergeCell ref="AF322:AK322"/>
    <mergeCell ref="AL322:AZ322"/>
    <mergeCell ref="BA322:BE322"/>
    <mergeCell ref="AF323:AK323"/>
    <mergeCell ref="AL323:AZ323"/>
    <mergeCell ref="BA323:BE323"/>
    <mergeCell ref="A322:A336"/>
    <mergeCell ref="B322:J329"/>
    <mergeCell ref="K322:N329"/>
    <mergeCell ref="O322:T329"/>
    <mergeCell ref="U322:Z329"/>
    <mergeCell ref="AA322:AE329"/>
    <mergeCell ref="B330:J336"/>
    <mergeCell ref="K330:N336"/>
    <mergeCell ref="O330:T336"/>
    <mergeCell ref="U330:Z336"/>
    <mergeCell ref="AF320:AK320"/>
    <mergeCell ref="AL320:AZ320"/>
    <mergeCell ref="BA320:BE320"/>
    <mergeCell ref="AF321:AK321"/>
    <mergeCell ref="AL321:AZ321"/>
    <mergeCell ref="BA321:BE321"/>
    <mergeCell ref="AF328:AK328"/>
    <mergeCell ref="AL328:AZ328"/>
    <mergeCell ref="BA328:BE328"/>
    <mergeCell ref="AF329:AK329"/>
    <mergeCell ref="AL329:AZ329"/>
    <mergeCell ref="BA329:BE329"/>
    <mergeCell ref="AF326:AK326"/>
    <mergeCell ref="AL326:AZ326"/>
    <mergeCell ref="BA326:BE326"/>
    <mergeCell ref="AF327:AK327"/>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L294:AZ294"/>
    <mergeCell ref="BA294:BE294"/>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L301:AZ301"/>
    <mergeCell ref="BA301:BE301"/>
    <mergeCell ref="AF302:AK302"/>
    <mergeCell ref="AL302:AZ302"/>
    <mergeCell ref="BA302:BE302"/>
    <mergeCell ref="AF303:AK303"/>
    <mergeCell ref="AL303:AZ303"/>
    <mergeCell ref="BA303:BE303"/>
    <mergeCell ref="B289:J321"/>
    <mergeCell ref="K289:N321"/>
    <mergeCell ref="O289:T321"/>
    <mergeCell ref="U289:Z321"/>
    <mergeCell ref="AA289:AE321"/>
    <mergeCell ref="AF289:AK289"/>
    <mergeCell ref="AF292:AK292"/>
    <mergeCell ref="AF295:AK295"/>
    <mergeCell ref="AF298:AK298"/>
    <mergeCell ref="AF301:AK301"/>
    <mergeCell ref="AL298:AZ298"/>
    <mergeCell ref="BA298:BE298"/>
    <mergeCell ref="AF299:AK299"/>
    <mergeCell ref="AL299:AZ299"/>
    <mergeCell ref="BA299:BE299"/>
    <mergeCell ref="AF300:AK300"/>
    <mergeCell ref="AL300:AZ300"/>
    <mergeCell ref="BA300:BE300"/>
    <mergeCell ref="AL295:AZ295"/>
    <mergeCell ref="BA295:BE295"/>
    <mergeCell ref="AF296:AK296"/>
    <mergeCell ref="AL296:AZ296"/>
    <mergeCell ref="BA296:BE296"/>
    <mergeCell ref="AF297:AK297"/>
    <mergeCell ref="AL297:AZ297"/>
    <mergeCell ref="BA297:BE297"/>
    <mergeCell ref="AL292:AZ292"/>
    <mergeCell ref="BA292:BE292"/>
    <mergeCell ref="AF293:AK293"/>
    <mergeCell ref="AL293:AZ293"/>
    <mergeCell ref="BA293:BE293"/>
    <mergeCell ref="AF294:AK294"/>
    <mergeCell ref="BA285:BE285"/>
    <mergeCell ref="AL280:AZ280"/>
    <mergeCell ref="BA280:BE280"/>
    <mergeCell ref="AF281:AK281"/>
    <mergeCell ref="AL281:AZ281"/>
    <mergeCell ref="BA281:BE281"/>
    <mergeCell ref="AF282:AK282"/>
    <mergeCell ref="AL282:AZ282"/>
    <mergeCell ref="BA282:BE282"/>
    <mergeCell ref="AL289:AZ289"/>
    <mergeCell ref="BA289:BE289"/>
    <mergeCell ref="AF290:AK290"/>
    <mergeCell ref="AL290:AZ290"/>
    <mergeCell ref="BA290:BE290"/>
    <mergeCell ref="AF291:AK291"/>
    <mergeCell ref="AL291:AZ291"/>
    <mergeCell ref="BA291:BE291"/>
    <mergeCell ref="AL277:AZ277"/>
    <mergeCell ref="BA277:BE277"/>
    <mergeCell ref="AF278:AK278"/>
    <mergeCell ref="AL278:AZ278"/>
    <mergeCell ref="BA278:BE278"/>
    <mergeCell ref="AF279:AK279"/>
    <mergeCell ref="AL279:AZ279"/>
    <mergeCell ref="BA279:BE279"/>
    <mergeCell ref="B277:J288"/>
    <mergeCell ref="K277:N288"/>
    <mergeCell ref="O277:T288"/>
    <mergeCell ref="U277:Z288"/>
    <mergeCell ref="AA277:AE288"/>
    <mergeCell ref="AF277:AK277"/>
    <mergeCell ref="AF280:AK280"/>
    <mergeCell ref="AF283:AK283"/>
    <mergeCell ref="AF286:AK286"/>
    <mergeCell ref="AL286:AZ286"/>
    <mergeCell ref="BA286:BE286"/>
    <mergeCell ref="AF287:AK287"/>
    <mergeCell ref="AL287:AZ287"/>
    <mergeCell ref="BA287:BE287"/>
    <mergeCell ref="AF288:AK288"/>
    <mergeCell ref="AL288:AZ288"/>
    <mergeCell ref="BA288:BE288"/>
    <mergeCell ref="AL283:AZ283"/>
    <mergeCell ref="BA283:BE283"/>
    <mergeCell ref="AF284:AK284"/>
    <mergeCell ref="AL284:AZ284"/>
    <mergeCell ref="BA284:BE284"/>
    <mergeCell ref="AF285:AK285"/>
    <mergeCell ref="AL285:AZ285"/>
    <mergeCell ref="AL268:AZ268"/>
    <mergeCell ref="BA268:BE268"/>
    <mergeCell ref="BA264:BE264"/>
    <mergeCell ref="AF265:AK265"/>
    <mergeCell ref="AL265:AZ265"/>
    <mergeCell ref="BA265:BE265"/>
    <mergeCell ref="AF266:AK266"/>
    <mergeCell ref="AL266:AZ266"/>
    <mergeCell ref="BA266:BE266"/>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71:AK271"/>
    <mergeCell ref="AL271:AZ271"/>
    <mergeCell ref="BA271:BE271"/>
    <mergeCell ref="AF272:AK272"/>
    <mergeCell ref="AL272:AZ272"/>
    <mergeCell ref="BA272:BE272"/>
    <mergeCell ref="AF263:AK263"/>
    <mergeCell ref="AL263:AZ263"/>
    <mergeCell ref="BA263:BE263"/>
    <mergeCell ref="B264:J276"/>
    <mergeCell ref="K264:N276"/>
    <mergeCell ref="O264:T276"/>
    <mergeCell ref="U264:Z276"/>
    <mergeCell ref="AA264:AE276"/>
    <mergeCell ref="AF264:AK264"/>
    <mergeCell ref="AL264:AZ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69:AK269"/>
    <mergeCell ref="AL269:AZ269"/>
    <mergeCell ref="BA269:BE269"/>
    <mergeCell ref="AF270:AK270"/>
    <mergeCell ref="AL270:AZ270"/>
    <mergeCell ref="BA270:BE270"/>
    <mergeCell ref="AF267:AK267"/>
    <mergeCell ref="AL267:AZ267"/>
    <mergeCell ref="BA267:BE267"/>
    <mergeCell ref="AF268:AK268"/>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53:AK253"/>
    <mergeCell ref="AL253:AZ253"/>
    <mergeCell ref="BA253:BE253"/>
    <mergeCell ref="AF254:AK254"/>
    <mergeCell ref="AL254:AZ254"/>
    <mergeCell ref="BA254:BE254"/>
    <mergeCell ref="AL244:AZ244"/>
    <mergeCell ref="BA244:BE244"/>
    <mergeCell ref="BA240:BE240"/>
    <mergeCell ref="AF241:AK241"/>
    <mergeCell ref="AL241:AZ241"/>
    <mergeCell ref="BA241:BE241"/>
    <mergeCell ref="AF242:AK242"/>
    <mergeCell ref="AL242:AZ242"/>
    <mergeCell ref="BA242:BE242"/>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7:AK247"/>
    <mergeCell ref="AL247:AZ247"/>
    <mergeCell ref="BA247:BE247"/>
    <mergeCell ref="AF248:AK248"/>
    <mergeCell ref="AL248:AZ248"/>
    <mergeCell ref="BA248:BE248"/>
    <mergeCell ref="AF239:AK239"/>
    <mergeCell ref="AL239:AZ239"/>
    <mergeCell ref="BA239:BE239"/>
    <mergeCell ref="B240:J263"/>
    <mergeCell ref="K240:N263"/>
    <mergeCell ref="O240:T263"/>
    <mergeCell ref="U240:Z263"/>
    <mergeCell ref="AA240:AE263"/>
    <mergeCell ref="AF240:AK240"/>
    <mergeCell ref="AL240:AZ240"/>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45:AK245"/>
    <mergeCell ref="AL245:AZ245"/>
    <mergeCell ref="BA245:BE245"/>
    <mergeCell ref="AF246:AK246"/>
    <mergeCell ref="AL246:AZ246"/>
    <mergeCell ref="BA246:BE246"/>
    <mergeCell ref="AF243:AK243"/>
    <mergeCell ref="AL243:AZ243"/>
    <mergeCell ref="BA243:BE243"/>
    <mergeCell ref="AF244:AK244"/>
    <mergeCell ref="AL224:AZ224"/>
    <mergeCell ref="BA224:BE224"/>
    <mergeCell ref="AL219:AZ219"/>
    <mergeCell ref="BA219:BE219"/>
    <mergeCell ref="AF220:AK220"/>
    <mergeCell ref="AL220:AZ220"/>
    <mergeCell ref="BA220:BE220"/>
    <mergeCell ref="AF221:AK221"/>
    <mergeCell ref="AL221:AZ221"/>
    <mergeCell ref="BA221:BE221"/>
    <mergeCell ref="AF233:AK233"/>
    <mergeCell ref="AL233:AZ233"/>
    <mergeCell ref="BA233:BE233"/>
    <mergeCell ref="AF234:AK234"/>
    <mergeCell ref="AL234:AZ234"/>
    <mergeCell ref="BA234:BE234"/>
    <mergeCell ref="AF231:AK231"/>
    <mergeCell ref="AL231:AZ231"/>
    <mergeCell ref="BA231:BE231"/>
    <mergeCell ref="AF232:AK232"/>
    <mergeCell ref="AL232:AZ232"/>
    <mergeCell ref="BA232:BE232"/>
    <mergeCell ref="AL228:AZ228"/>
    <mergeCell ref="BA228:BE228"/>
    <mergeCell ref="AF229:AK229"/>
    <mergeCell ref="AL229:AZ229"/>
    <mergeCell ref="BA229:BE229"/>
    <mergeCell ref="AF230:AK230"/>
    <mergeCell ref="AL230:AZ230"/>
    <mergeCell ref="BA230:BE230"/>
    <mergeCell ref="AL216:AZ216"/>
    <mergeCell ref="BA216:BE216"/>
    <mergeCell ref="AF217:AK217"/>
    <mergeCell ref="AL217:AZ217"/>
    <mergeCell ref="BA217:BE217"/>
    <mergeCell ref="AF218:AK218"/>
    <mergeCell ref="AL218:AZ218"/>
    <mergeCell ref="BA218:BE218"/>
    <mergeCell ref="B216:J239"/>
    <mergeCell ref="K216:N239"/>
    <mergeCell ref="O216:T239"/>
    <mergeCell ref="U216:Z239"/>
    <mergeCell ref="AA216:AE239"/>
    <mergeCell ref="AF216:AK216"/>
    <mergeCell ref="AF219:AK219"/>
    <mergeCell ref="AF222:AK222"/>
    <mergeCell ref="AF225:AK225"/>
    <mergeCell ref="AF228:AK228"/>
    <mergeCell ref="AL225:AZ225"/>
    <mergeCell ref="BA225:BE225"/>
    <mergeCell ref="AF226:AK226"/>
    <mergeCell ref="AL226:AZ226"/>
    <mergeCell ref="BA226:BE226"/>
    <mergeCell ref="AF227:AK227"/>
    <mergeCell ref="AL227:AZ227"/>
    <mergeCell ref="BA227:BE227"/>
    <mergeCell ref="AL222:AZ222"/>
    <mergeCell ref="BA222:BE222"/>
    <mergeCell ref="AF223:AK223"/>
    <mergeCell ref="AL223:AZ223"/>
    <mergeCell ref="BA223:BE223"/>
    <mergeCell ref="AF224:AK224"/>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9:AK209"/>
    <mergeCell ref="AL209:AZ209"/>
    <mergeCell ref="BA209:BE209"/>
    <mergeCell ref="AL205:AZ205"/>
    <mergeCell ref="BA205:BE205"/>
    <mergeCell ref="AF206:AK206"/>
    <mergeCell ref="AL206:AZ206"/>
    <mergeCell ref="BA206:BE206"/>
    <mergeCell ref="AF207:AK207"/>
    <mergeCell ref="AL207:AZ207"/>
    <mergeCell ref="BA207:BE207"/>
    <mergeCell ref="AL202:AZ202"/>
    <mergeCell ref="BA202:BE202"/>
    <mergeCell ref="AF203:AK203"/>
    <mergeCell ref="AL203:AZ203"/>
    <mergeCell ref="BA203:BE203"/>
    <mergeCell ref="AF204:AK204"/>
    <mergeCell ref="AL204:AZ204"/>
    <mergeCell ref="BA204:BE204"/>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208:AK208"/>
    <mergeCell ref="AL208:AZ208"/>
    <mergeCell ref="BA208:BE208"/>
    <mergeCell ref="B193:J215"/>
    <mergeCell ref="K193:N215"/>
    <mergeCell ref="O193:T215"/>
    <mergeCell ref="U193:Z215"/>
    <mergeCell ref="AA193:AE215"/>
    <mergeCell ref="AF193:AK193"/>
    <mergeCell ref="AF196:AK196"/>
    <mergeCell ref="AF199:AK199"/>
    <mergeCell ref="AF202:AK202"/>
    <mergeCell ref="AF205:AK205"/>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L199:AZ199"/>
    <mergeCell ref="BA199:BE199"/>
    <mergeCell ref="AF200:AK200"/>
    <mergeCell ref="AL200:AZ200"/>
    <mergeCell ref="BA200:BE200"/>
    <mergeCell ref="AF201:AK201"/>
    <mergeCell ref="AL201:AZ201"/>
    <mergeCell ref="BA201:BE201"/>
    <mergeCell ref="AL196:AZ196"/>
    <mergeCell ref="BA196:BE196"/>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L156:AZ156"/>
    <mergeCell ref="BA156:BE156"/>
    <mergeCell ref="AF157:AK157"/>
    <mergeCell ref="AL157:AZ157"/>
    <mergeCell ref="BA157:BE157"/>
    <mergeCell ref="AF158:AK158"/>
    <mergeCell ref="AL158:AZ158"/>
    <mergeCell ref="BA158:BE158"/>
    <mergeCell ref="AF155:AK155"/>
    <mergeCell ref="AL155:AZ155"/>
    <mergeCell ref="BA155:BE155"/>
    <mergeCell ref="A156:A321"/>
    <mergeCell ref="B156:J192"/>
    <mergeCell ref="K156:N192"/>
    <mergeCell ref="O156:T192"/>
    <mergeCell ref="U156:Z192"/>
    <mergeCell ref="AA156:AE192"/>
    <mergeCell ref="AF156:AK156"/>
    <mergeCell ref="A8:A155"/>
    <mergeCell ref="B8:J17"/>
    <mergeCell ref="K8:N17"/>
    <mergeCell ref="O8:T17"/>
    <mergeCell ref="U8:Z17"/>
    <mergeCell ref="B18:J26"/>
    <mergeCell ref="K18:N26"/>
    <mergeCell ref="O18:T26"/>
    <mergeCell ref="U18:Z26"/>
    <mergeCell ref="AF163:AK163"/>
    <mergeCell ref="AL163:AZ163"/>
    <mergeCell ref="BA163:BE163"/>
    <mergeCell ref="AF164:AK164"/>
    <mergeCell ref="AL164:AZ164"/>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L135:AZ135"/>
    <mergeCell ref="BA135:BE135"/>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L142:AZ142"/>
    <mergeCell ref="BA142:BE142"/>
    <mergeCell ref="AF143:AK143"/>
    <mergeCell ref="AL143:AZ143"/>
    <mergeCell ref="BA143:BE143"/>
    <mergeCell ref="AF144:AK144"/>
    <mergeCell ref="AL144:AZ144"/>
    <mergeCell ref="BA144:BE144"/>
    <mergeCell ref="B130:J155"/>
    <mergeCell ref="K130:N155"/>
    <mergeCell ref="O130:T155"/>
    <mergeCell ref="U130:Z155"/>
    <mergeCell ref="AA130:AE155"/>
    <mergeCell ref="AF130:AK130"/>
    <mergeCell ref="AF133:AK133"/>
    <mergeCell ref="AF136:AK136"/>
    <mergeCell ref="AF139:AK139"/>
    <mergeCell ref="AF142:AK142"/>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L133:AZ133"/>
    <mergeCell ref="BA133:BE133"/>
    <mergeCell ref="AF134:AK134"/>
    <mergeCell ref="AL134:AZ134"/>
    <mergeCell ref="BA134:BE134"/>
    <mergeCell ref="AF135:AK135"/>
    <mergeCell ref="BA126:BE126"/>
    <mergeCell ref="AL121:AZ121"/>
    <mergeCell ref="BA121:BE121"/>
    <mergeCell ref="AF122:AK122"/>
    <mergeCell ref="AL122:AZ122"/>
    <mergeCell ref="BA122:BE122"/>
    <mergeCell ref="AF123:AK123"/>
    <mergeCell ref="AL123:AZ123"/>
    <mergeCell ref="BA123:BE123"/>
    <mergeCell ref="AL130:AZ130"/>
    <mergeCell ref="BA130:BE130"/>
    <mergeCell ref="AF131:AK131"/>
    <mergeCell ref="AL131:AZ131"/>
    <mergeCell ref="BA131:BE131"/>
    <mergeCell ref="AF132:AK132"/>
    <mergeCell ref="AL132:AZ132"/>
    <mergeCell ref="BA132:BE132"/>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24:AK24"/>
    <mergeCell ref="AL24:AZ24"/>
    <mergeCell ref="BA24:BE24"/>
    <mergeCell ref="AF21:AK21"/>
    <mergeCell ref="AL21:AZ21"/>
    <mergeCell ref="BA21:BE21"/>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AA18:AE26"/>
    <mergeCell ref="AF18:AK18"/>
    <mergeCell ref="AL18:AZ18"/>
    <mergeCell ref="BA18:BE18"/>
    <mergeCell ref="AF19:AK19"/>
    <mergeCell ref="AL19:AZ19"/>
    <mergeCell ref="BA19:BE19"/>
    <mergeCell ref="AF20:AK20"/>
    <mergeCell ref="AL20:AZ20"/>
    <mergeCell ref="BA20:BE20"/>
    <mergeCell ref="AF16:AK16"/>
    <mergeCell ref="AL16:AZ16"/>
    <mergeCell ref="BA16:BE16"/>
    <mergeCell ref="AF17:AK17"/>
    <mergeCell ref="AL17:AZ17"/>
    <mergeCell ref="BA17:BE17"/>
    <mergeCell ref="AF14:AK14"/>
    <mergeCell ref="AL14:AZ14"/>
    <mergeCell ref="BA14:BE14"/>
    <mergeCell ref="AF15:AK15"/>
    <mergeCell ref="AL15:AZ15"/>
    <mergeCell ref="BA15:BE15"/>
    <mergeCell ref="AA8:AE17"/>
    <mergeCell ref="AF25:AK25"/>
    <mergeCell ref="AL25:AZ25"/>
    <mergeCell ref="BA25:BE25"/>
    <mergeCell ref="AF26:AK26"/>
    <mergeCell ref="AL26:AZ26"/>
    <mergeCell ref="BA26:BE26"/>
    <mergeCell ref="AF23:AK23"/>
    <mergeCell ref="AL23:AZ23"/>
    <mergeCell ref="BA23:BE23"/>
    <mergeCell ref="AF12:AK12"/>
    <mergeCell ref="AL12:AZ12"/>
    <mergeCell ref="BA12:BE12"/>
    <mergeCell ref="AF13:AK13"/>
    <mergeCell ref="AL13:AZ13"/>
    <mergeCell ref="BA13:BE13"/>
    <mergeCell ref="AF10:AK10"/>
    <mergeCell ref="AL10:AZ10"/>
    <mergeCell ref="BA10:BE10"/>
    <mergeCell ref="AF11:AK11"/>
    <mergeCell ref="AL11:AZ11"/>
    <mergeCell ref="BA11:BE11"/>
    <mergeCell ref="AF8:AK8"/>
    <mergeCell ref="AL8:AZ8"/>
    <mergeCell ref="BA8:BE8"/>
    <mergeCell ref="AF9:AK9"/>
    <mergeCell ref="AL9:AZ9"/>
    <mergeCell ref="BA9:BE9"/>
    <mergeCell ref="BF5:BF6"/>
    <mergeCell ref="BA6:BE6"/>
    <mergeCell ref="A7:J7"/>
    <mergeCell ref="K7:N7"/>
    <mergeCell ref="O7:T7"/>
    <mergeCell ref="U7:Z7"/>
    <mergeCell ref="AA7:AE7"/>
    <mergeCell ref="AF7:AK7"/>
    <mergeCell ref="AL7:AZ7"/>
    <mergeCell ref="BA7:BE7"/>
    <mergeCell ref="A3:BE3"/>
    <mergeCell ref="A5:J6"/>
    <mergeCell ref="K5:N6"/>
    <mergeCell ref="O5:T6"/>
    <mergeCell ref="U5:Z6"/>
    <mergeCell ref="AA5:AE6"/>
    <mergeCell ref="AF5:AZ6"/>
  </mergeCells>
  <phoneticPr fontId="2"/>
  <printOptions horizontalCentered="1"/>
  <pageMargins left="0.15748031496062992" right="0.15748031496062992" top="0.35433070866141736" bottom="0.27559055118110237" header="0.15748031496062992" footer="0.19685039370078741"/>
  <pageSetup paperSize="9" scale="55" fitToHeight="2" orientation="landscape" r:id="rId1"/>
  <headerFooter alignWithMargins="0">
    <oddFooter>&amp;R&amp;KFF0000&amp;F</oddFooter>
  </headerFooter>
  <rowBreaks count="12" manualBreakCount="12">
    <brk id="34" max="57" man="1"/>
    <brk id="57" max="16383" man="1"/>
    <brk id="94" max="16383" man="1"/>
    <brk id="117" max="16383" man="1"/>
    <brk id="155" max="16383" man="1"/>
    <brk id="192" max="16383" man="1"/>
    <brk id="215" max="16383" man="1"/>
    <brk id="239" max="16383" man="1"/>
    <brk id="263" max="16383" man="1"/>
    <brk id="288" max="16383" man="1"/>
    <brk id="321" max="16383" man="1"/>
    <brk id="354"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AFA33-B8DF-45AE-8DDD-66444EA9FD13}">
  <sheetPr>
    <tabColor rgb="FF92D050"/>
  </sheetPr>
  <dimension ref="A1:D35"/>
  <sheetViews>
    <sheetView workbookViewId="0"/>
  </sheetViews>
  <sheetFormatPr defaultColWidth="9" defaultRowHeight="11.25"/>
  <cols>
    <col min="1" max="1" width="3.875" style="569" customWidth="1"/>
    <col min="2" max="2" width="17.875" style="569" customWidth="1"/>
    <col min="3" max="3" width="50.25" style="569" customWidth="1"/>
    <col min="4" max="4" width="13.75" style="569" customWidth="1"/>
    <col min="5" max="256" width="9" style="569"/>
    <col min="257" max="257" width="3.875" style="569" customWidth="1"/>
    <col min="258" max="258" width="17.875" style="569" customWidth="1"/>
    <col min="259" max="259" width="50.25" style="569" customWidth="1"/>
    <col min="260" max="260" width="13.75" style="569" customWidth="1"/>
    <col min="261" max="512" width="9" style="569"/>
    <col min="513" max="513" width="3.875" style="569" customWidth="1"/>
    <col min="514" max="514" width="17.875" style="569" customWidth="1"/>
    <col min="515" max="515" width="50.25" style="569" customWidth="1"/>
    <col min="516" max="516" width="13.75" style="569" customWidth="1"/>
    <col min="517" max="768" width="9" style="569"/>
    <col min="769" max="769" width="3.875" style="569" customWidth="1"/>
    <col min="770" max="770" width="17.875" style="569" customWidth="1"/>
    <col min="771" max="771" width="50.25" style="569" customWidth="1"/>
    <col min="772" max="772" width="13.75" style="569" customWidth="1"/>
    <col min="773" max="1024" width="9" style="569"/>
    <col min="1025" max="1025" width="3.875" style="569" customWidth="1"/>
    <col min="1026" max="1026" width="17.875" style="569" customWidth="1"/>
    <col min="1027" max="1027" width="50.25" style="569" customWidth="1"/>
    <col min="1028" max="1028" width="13.75" style="569" customWidth="1"/>
    <col min="1029" max="1280" width="9" style="569"/>
    <col min="1281" max="1281" width="3.875" style="569" customWidth="1"/>
    <col min="1282" max="1282" width="17.875" style="569" customWidth="1"/>
    <col min="1283" max="1283" width="50.25" style="569" customWidth="1"/>
    <col min="1284" max="1284" width="13.75" style="569" customWidth="1"/>
    <col min="1285" max="1536" width="9" style="569"/>
    <col min="1537" max="1537" width="3.875" style="569" customWidth="1"/>
    <col min="1538" max="1538" width="17.875" style="569" customWidth="1"/>
    <col min="1539" max="1539" width="50.25" style="569" customWidth="1"/>
    <col min="1540" max="1540" width="13.75" style="569" customWidth="1"/>
    <col min="1541" max="1792" width="9" style="569"/>
    <col min="1793" max="1793" width="3.875" style="569" customWidth="1"/>
    <col min="1794" max="1794" width="17.875" style="569" customWidth="1"/>
    <col min="1795" max="1795" width="50.25" style="569" customWidth="1"/>
    <col min="1796" max="1796" width="13.75" style="569" customWidth="1"/>
    <col min="1797" max="2048" width="9" style="569"/>
    <col min="2049" max="2049" width="3.875" style="569" customWidth="1"/>
    <col min="2050" max="2050" width="17.875" style="569" customWidth="1"/>
    <col min="2051" max="2051" width="50.25" style="569" customWidth="1"/>
    <col min="2052" max="2052" width="13.75" style="569" customWidth="1"/>
    <col min="2053" max="2304" width="9" style="569"/>
    <col min="2305" max="2305" width="3.875" style="569" customWidth="1"/>
    <col min="2306" max="2306" width="17.875" style="569" customWidth="1"/>
    <col min="2307" max="2307" width="50.25" style="569" customWidth="1"/>
    <col min="2308" max="2308" width="13.75" style="569" customWidth="1"/>
    <col min="2309" max="2560" width="9" style="569"/>
    <col min="2561" max="2561" width="3.875" style="569" customWidth="1"/>
    <col min="2562" max="2562" width="17.875" style="569" customWidth="1"/>
    <col min="2563" max="2563" width="50.25" style="569" customWidth="1"/>
    <col min="2564" max="2564" width="13.75" style="569" customWidth="1"/>
    <col min="2565" max="2816" width="9" style="569"/>
    <col min="2817" max="2817" width="3.875" style="569" customWidth="1"/>
    <col min="2818" max="2818" width="17.875" style="569" customWidth="1"/>
    <col min="2819" max="2819" width="50.25" style="569" customWidth="1"/>
    <col min="2820" max="2820" width="13.75" style="569" customWidth="1"/>
    <col min="2821" max="3072" width="9" style="569"/>
    <col min="3073" max="3073" width="3.875" style="569" customWidth="1"/>
    <col min="3074" max="3074" width="17.875" style="569" customWidth="1"/>
    <col min="3075" max="3075" width="50.25" style="569" customWidth="1"/>
    <col min="3076" max="3076" width="13.75" style="569" customWidth="1"/>
    <col min="3077" max="3328" width="9" style="569"/>
    <col min="3329" max="3329" width="3.875" style="569" customWidth="1"/>
    <col min="3330" max="3330" width="17.875" style="569" customWidth="1"/>
    <col min="3331" max="3331" width="50.25" style="569" customWidth="1"/>
    <col min="3332" max="3332" width="13.75" style="569" customWidth="1"/>
    <col min="3333" max="3584" width="9" style="569"/>
    <col min="3585" max="3585" width="3.875" style="569" customWidth="1"/>
    <col min="3586" max="3586" width="17.875" style="569" customWidth="1"/>
    <col min="3587" max="3587" width="50.25" style="569" customWidth="1"/>
    <col min="3588" max="3588" width="13.75" style="569" customWidth="1"/>
    <col min="3589" max="3840" width="9" style="569"/>
    <col min="3841" max="3841" width="3.875" style="569" customWidth="1"/>
    <col min="3842" max="3842" width="17.875" style="569" customWidth="1"/>
    <col min="3843" max="3843" width="50.25" style="569" customWidth="1"/>
    <col min="3844" max="3844" width="13.75" style="569" customWidth="1"/>
    <col min="3845" max="4096" width="9" style="569"/>
    <col min="4097" max="4097" width="3.875" style="569" customWidth="1"/>
    <col min="4098" max="4098" width="17.875" style="569" customWidth="1"/>
    <col min="4099" max="4099" width="50.25" style="569" customWidth="1"/>
    <col min="4100" max="4100" width="13.75" style="569" customWidth="1"/>
    <col min="4101" max="4352" width="9" style="569"/>
    <col min="4353" max="4353" width="3.875" style="569" customWidth="1"/>
    <col min="4354" max="4354" width="17.875" style="569" customWidth="1"/>
    <col min="4355" max="4355" width="50.25" style="569" customWidth="1"/>
    <col min="4356" max="4356" width="13.75" style="569" customWidth="1"/>
    <col min="4357" max="4608" width="9" style="569"/>
    <col min="4609" max="4609" width="3.875" style="569" customWidth="1"/>
    <col min="4610" max="4610" width="17.875" style="569" customWidth="1"/>
    <col min="4611" max="4611" width="50.25" style="569" customWidth="1"/>
    <col min="4612" max="4612" width="13.75" style="569" customWidth="1"/>
    <col min="4613" max="4864" width="9" style="569"/>
    <col min="4865" max="4865" width="3.875" style="569" customWidth="1"/>
    <col min="4866" max="4866" width="17.875" style="569" customWidth="1"/>
    <col min="4867" max="4867" width="50.25" style="569" customWidth="1"/>
    <col min="4868" max="4868" width="13.75" style="569" customWidth="1"/>
    <col min="4869" max="5120" width="9" style="569"/>
    <col min="5121" max="5121" width="3.875" style="569" customWidth="1"/>
    <col min="5122" max="5122" width="17.875" style="569" customWidth="1"/>
    <col min="5123" max="5123" width="50.25" style="569" customWidth="1"/>
    <col min="5124" max="5124" width="13.75" style="569" customWidth="1"/>
    <col min="5125" max="5376" width="9" style="569"/>
    <col min="5377" max="5377" width="3.875" style="569" customWidth="1"/>
    <col min="5378" max="5378" width="17.875" style="569" customWidth="1"/>
    <col min="5379" max="5379" width="50.25" style="569" customWidth="1"/>
    <col min="5380" max="5380" width="13.75" style="569" customWidth="1"/>
    <col min="5381" max="5632" width="9" style="569"/>
    <col min="5633" max="5633" width="3.875" style="569" customWidth="1"/>
    <col min="5634" max="5634" width="17.875" style="569" customWidth="1"/>
    <col min="5635" max="5635" width="50.25" style="569" customWidth="1"/>
    <col min="5636" max="5636" width="13.75" style="569" customWidth="1"/>
    <col min="5637" max="5888" width="9" style="569"/>
    <col min="5889" max="5889" width="3.875" style="569" customWidth="1"/>
    <col min="5890" max="5890" width="17.875" style="569" customWidth="1"/>
    <col min="5891" max="5891" width="50.25" style="569" customWidth="1"/>
    <col min="5892" max="5892" width="13.75" style="569" customWidth="1"/>
    <col min="5893" max="6144" width="9" style="569"/>
    <col min="6145" max="6145" width="3.875" style="569" customWidth="1"/>
    <col min="6146" max="6146" width="17.875" style="569" customWidth="1"/>
    <col min="6147" max="6147" width="50.25" style="569" customWidth="1"/>
    <col min="6148" max="6148" width="13.75" style="569" customWidth="1"/>
    <col min="6149" max="6400" width="9" style="569"/>
    <col min="6401" max="6401" width="3.875" style="569" customWidth="1"/>
    <col min="6402" max="6402" width="17.875" style="569" customWidth="1"/>
    <col min="6403" max="6403" width="50.25" style="569" customWidth="1"/>
    <col min="6404" max="6404" width="13.75" style="569" customWidth="1"/>
    <col min="6405" max="6656" width="9" style="569"/>
    <col min="6657" max="6657" width="3.875" style="569" customWidth="1"/>
    <col min="6658" max="6658" width="17.875" style="569" customWidth="1"/>
    <col min="6659" max="6659" width="50.25" style="569" customWidth="1"/>
    <col min="6660" max="6660" width="13.75" style="569" customWidth="1"/>
    <col min="6661" max="6912" width="9" style="569"/>
    <col min="6913" max="6913" width="3.875" style="569" customWidth="1"/>
    <col min="6914" max="6914" width="17.875" style="569" customWidth="1"/>
    <col min="6915" max="6915" width="50.25" style="569" customWidth="1"/>
    <col min="6916" max="6916" width="13.75" style="569" customWidth="1"/>
    <col min="6917" max="7168" width="9" style="569"/>
    <col min="7169" max="7169" width="3.875" style="569" customWidth="1"/>
    <col min="7170" max="7170" width="17.875" style="569" customWidth="1"/>
    <col min="7171" max="7171" width="50.25" style="569" customWidth="1"/>
    <col min="7172" max="7172" width="13.75" style="569" customWidth="1"/>
    <col min="7173" max="7424" width="9" style="569"/>
    <col min="7425" max="7425" width="3.875" style="569" customWidth="1"/>
    <col min="7426" max="7426" width="17.875" style="569" customWidth="1"/>
    <col min="7427" max="7427" width="50.25" style="569" customWidth="1"/>
    <col min="7428" max="7428" width="13.75" style="569" customWidth="1"/>
    <col min="7429" max="7680" width="9" style="569"/>
    <col min="7681" max="7681" width="3.875" style="569" customWidth="1"/>
    <col min="7682" max="7682" width="17.875" style="569" customWidth="1"/>
    <col min="7683" max="7683" width="50.25" style="569" customWidth="1"/>
    <col min="7684" max="7684" width="13.75" style="569" customWidth="1"/>
    <col min="7685" max="7936" width="9" style="569"/>
    <col min="7937" max="7937" width="3.875" style="569" customWidth="1"/>
    <col min="7938" max="7938" width="17.875" style="569" customWidth="1"/>
    <col min="7939" max="7939" width="50.25" style="569" customWidth="1"/>
    <col min="7940" max="7940" width="13.75" style="569" customWidth="1"/>
    <col min="7941" max="8192" width="9" style="569"/>
    <col min="8193" max="8193" width="3.875" style="569" customWidth="1"/>
    <col min="8194" max="8194" width="17.875" style="569" customWidth="1"/>
    <col min="8195" max="8195" width="50.25" style="569" customWidth="1"/>
    <col min="8196" max="8196" width="13.75" style="569" customWidth="1"/>
    <col min="8197" max="8448" width="9" style="569"/>
    <col min="8449" max="8449" width="3.875" style="569" customWidth="1"/>
    <col min="8450" max="8450" width="17.875" style="569" customWidth="1"/>
    <col min="8451" max="8451" width="50.25" style="569" customWidth="1"/>
    <col min="8452" max="8452" width="13.75" style="569" customWidth="1"/>
    <col min="8453" max="8704" width="9" style="569"/>
    <col min="8705" max="8705" width="3.875" style="569" customWidth="1"/>
    <col min="8706" max="8706" width="17.875" style="569" customWidth="1"/>
    <col min="8707" max="8707" width="50.25" style="569" customWidth="1"/>
    <col min="8708" max="8708" width="13.75" style="569" customWidth="1"/>
    <col min="8709" max="8960" width="9" style="569"/>
    <col min="8961" max="8961" width="3.875" style="569" customWidth="1"/>
    <col min="8962" max="8962" width="17.875" style="569" customWidth="1"/>
    <col min="8963" max="8963" width="50.25" style="569" customWidth="1"/>
    <col min="8964" max="8964" width="13.75" style="569" customWidth="1"/>
    <col min="8965" max="9216" width="9" style="569"/>
    <col min="9217" max="9217" width="3.875" style="569" customWidth="1"/>
    <col min="9218" max="9218" width="17.875" style="569" customWidth="1"/>
    <col min="9219" max="9219" width="50.25" style="569" customWidth="1"/>
    <col min="9220" max="9220" width="13.75" style="569" customWidth="1"/>
    <col min="9221" max="9472" width="9" style="569"/>
    <col min="9473" max="9473" width="3.875" style="569" customWidth="1"/>
    <col min="9474" max="9474" width="17.875" style="569" customWidth="1"/>
    <col min="9475" max="9475" width="50.25" style="569" customWidth="1"/>
    <col min="9476" max="9476" width="13.75" style="569" customWidth="1"/>
    <col min="9477" max="9728" width="9" style="569"/>
    <col min="9729" max="9729" width="3.875" style="569" customWidth="1"/>
    <col min="9730" max="9730" width="17.875" style="569" customWidth="1"/>
    <col min="9731" max="9731" width="50.25" style="569" customWidth="1"/>
    <col min="9732" max="9732" width="13.75" style="569" customWidth="1"/>
    <col min="9733" max="9984" width="9" style="569"/>
    <col min="9985" max="9985" width="3.875" style="569" customWidth="1"/>
    <col min="9986" max="9986" width="17.875" style="569" customWidth="1"/>
    <col min="9987" max="9987" width="50.25" style="569" customWidth="1"/>
    <col min="9988" max="9988" width="13.75" style="569" customWidth="1"/>
    <col min="9989" max="10240" width="9" style="569"/>
    <col min="10241" max="10241" width="3.875" style="569" customWidth="1"/>
    <col min="10242" max="10242" width="17.875" style="569" customWidth="1"/>
    <col min="10243" max="10243" width="50.25" style="569" customWidth="1"/>
    <col min="10244" max="10244" width="13.75" style="569" customWidth="1"/>
    <col min="10245" max="10496" width="9" style="569"/>
    <col min="10497" max="10497" width="3.875" style="569" customWidth="1"/>
    <col min="10498" max="10498" width="17.875" style="569" customWidth="1"/>
    <col min="10499" max="10499" width="50.25" style="569" customWidth="1"/>
    <col min="10500" max="10500" width="13.75" style="569" customWidth="1"/>
    <col min="10501" max="10752" width="9" style="569"/>
    <col min="10753" max="10753" width="3.875" style="569" customWidth="1"/>
    <col min="10754" max="10754" width="17.875" style="569" customWidth="1"/>
    <col min="10755" max="10755" width="50.25" style="569" customWidth="1"/>
    <col min="10756" max="10756" width="13.75" style="569" customWidth="1"/>
    <col min="10757" max="11008" width="9" style="569"/>
    <col min="11009" max="11009" width="3.875" style="569" customWidth="1"/>
    <col min="11010" max="11010" width="17.875" style="569" customWidth="1"/>
    <col min="11011" max="11011" width="50.25" style="569" customWidth="1"/>
    <col min="11012" max="11012" width="13.75" style="569" customWidth="1"/>
    <col min="11013" max="11264" width="9" style="569"/>
    <col min="11265" max="11265" width="3.875" style="569" customWidth="1"/>
    <col min="11266" max="11266" width="17.875" style="569" customWidth="1"/>
    <col min="11267" max="11267" width="50.25" style="569" customWidth="1"/>
    <col min="11268" max="11268" width="13.75" style="569" customWidth="1"/>
    <col min="11269" max="11520" width="9" style="569"/>
    <col min="11521" max="11521" width="3.875" style="569" customWidth="1"/>
    <col min="11522" max="11522" width="17.875" style="569" customWidth="1"/>
    <col min="11523" max="11523" width="50.25" style="569" customWidth="1"/>
    <col min="11524" max="11524" width="13.75" style="569" customWidth="1"/>
    <col min="11525" max="11776" width="9" style="569"/>
    <col min="11777" max="11777" width="3.875" style="569" customWidth="1"/>
    <col min="11778" max="11778" width="17.875" style="569" customWidth="1"/>
    <col min="11779" max="11779" width="50.25" style="569" customWidth="1"/>
    <col min="11780" max="11780" width="13.75" style="569" customWidth="1"/>
    <col min="11781" max="12032" width="9" style="569"/>
    <col min="12033" max="12033" width="3.875" style="569" customWidth="1"/>
    <col min="12034" max="12034" width="17.875" style="569" customWidth="1"/>
    <col min="12035" max="12035" width="50.25" style="569" customWidth="1"/>
    <col min="12036" max="12036" width="13.75" style="569" customWidth="1"/>
    <col min="12037" max="12288" width="9" style="569"/>
    <col min="12289" max="12289" width="3.875" style="569" customWidth="1"/>
    <col min="12290" max="12290" width="17.875" style="569" customWidth="1"/>
    <col min="12291" max="12291" width="50.25" style="569" customWidth="1"/>
    <col min="12292" max="12292" width="13.75" style="569" customWidth="1"/>
    <col min="12293" max="12544" width="9" style="569"/>
    <col min="12545" max="12545" width="3.875" style="569" customWidth="1"/>
    <col min="12546" max="12546" width="17.875" style="569" customWidth="1"/>
    <col min="12547" max="12547" width="50.25" style="569" customWidth="1"/>
    <col min="12548" max="12548" width="13.75" style="569" customWidth="1"/>
    <col min="12549" max="12800" width="9" style="569"/>
    <col min="12801" max="12801" width="3.875" style="569" customWidth="1"/>
    <col min="12802" max="12802" width="17.875" style="569" customWidth="1"/>
    <col min="12803" max="12803" width="50.25" style="569" customWidth="1"/>
    <col min="12804" max="12804" width="13.75" style="569" customWidth="1"/>
    <col min="12805" max="13056" width="9" style="569"/>
    <col min="13057" max="13057" width="3.875" style="569" customWidth="1"/>
    <col min="13058" max="13058" width="17.875" style="569" customWidth="1"/>
    <col min="13059" max="13059" width="50.25" style="569" customWidth="1"/>
    <col min="13060" max="13060" width="13.75" style="569" customWidth="1"/>
    <col min="13061" max="13312" width="9" style="569"/>
    <col min="13313" max="13313" width="3.875" style="569" customWidth="1"/>
    <col min="13314" max="13314" width="17.875" style="569" customWidth="1"/>
    <col min="13315" max="13315" width="50.25" style="569" customWidth="1"/>
    <col min="13316" max="13316" width="13.75" style="569" customWidth="1"/>
    <col min="13317" max="13568" width="9" style="569"/>
    <col min="13569" max="13569" width="3.875" style="569" customWidth="1"/>
    <col min="13570" max="13570" width="17.875" style="569" customWidth="1"/>
    <col min="13571" max="13571" width="50.25" style="569" customWidth="1"/>
    <col min="13572" max="13572" width="13.75" style="569" customWidth="1"/>
    <col min="13573" max="13824" width="9" style="569"/>
    <col min="13825" max="13825" width="3.875" style="569" customWidth="1"/>
    <col min="13826" max="13826" width="17.875" style="569" customWidth="1"/>
    <col min="13827" max="13827" width="50.25" style="569" customWidth="1"/>
    <col min="13828" max="13828" width="13.75" style="569" customWidth="1"/>
    <col min="13829" max="14080" width="9" style="569"/>
    <col min="14081" max="14081" width="3.875" style="569" customWidth="1"/>
    <col min="14082" max="14082" width="17.875" style="569" customWidth="1"/>
    <col min="14083" max="14083" width="50.25" style="569" customWidth="1"/>
    <col min="14084" max="14084" width="13.75" style="569" customWidth="1"/>
    <col min="14085" max="14336" width="9" style="569"/>
    <col min="14337" max="14337" width="3.875" style="569" customWidth="1"/>
    <col min="14338" max="14338" width="17.875" style="569" customWidth="1"/>
    <col min="14339" max="14339" width="50.25" style="569" customWidth="1"/>
    <col min="14340" max="14340" width="13.75" style="569" customWidth="1"/>
    <col min="14341" max="14592" width="9" style="569"/>
    <col min="14593" max="14593" width="3.875" style="569" customWidth="1"/>
    <col min="14594" max="14594" width="17.875" style="569" customWidth="1"/>
    <col min="14595" max="14595" width="50.25" style="569" customWidth="1"/>
    <col min="14596" max="14596" width="13.75" style="569" customWidth="1"/>
    <col min="14597" max="14848" width="9" style="569"/>
    <col min="14849" max="14849" width="3.875" style="569" customWidth="1"/>
    <col min="14850" max="14850" width="17.875" style="569" customWidth="1"/>
    <col min="14851" max="14851" width="50.25" style="569" customWidth="1"/>
    <col min="14852" max="14852" width="13.75" style="569" customWidth="1"/>
    <col min="14853" max="15104" width="9" style="569"/>
    <col min="15105" max="15105" width="3.875" style="569" customWidth="1"/>
    <col min="15106" max="15106" width="17.875" style="569" customWidth="1"/>
    <col min="15107" max="15107" width="50.25" style="569" customWidth="1"/>
    <col min="15108" max="15108" width="13.75" style="569" customWidth="1"/>
    <col min="15109" max="15360" width="9" style="569"/>
    <col min="15361" max="15361" width="3.875" style="569" customWidth="1"/>
    <col min="15362" max="15362" width="17.875" style="569" customWidth="1"/>
    <col min="15363" max="15363" width="50.25" style="569" customWidth="1"/>
    <col min="15364" max="15364" width="13.75" style="569" customWidth="1"/>
    <col min="15365" max="15616" width="9" style="569"/>
    <col min="15617" max="15617" width="3.875" style="569" customWidth="1"/>
    <col min="15618" max="15618" width="17.875" style="569" customWidth="1"/>
    <col min="15619" max="15619" width="50.25" style="569" customWidth="1"/>
    <col min="15620" max="15620" width="13.75" style="569" customWidth="1"/>
    <col min="15621" max="15872" width="9" style="569"/>
    <col min="15873" max="15873" width="3.875" style="569" customWidth="1"/>
    <col min="15874" max="15874" width="17.875" style="569" customWidth="1"/>
    <col min="15875" max="15875" width="50.25" style="569" customWidth="1"/>
    <col min="15876" max="15876" width="13.75" style="569" customWidth="1"/>
    <col min="15877" max="16128" width="9" style="569"/>
    <col min="16129" max="16129" width="3.875" style="569" customWidth="1"/>
    <col min="16130" max="16130" width="17.875" style="569" customWidth="1"/>
    <col min="16131" max="16131" width="50.25" style="569" customWidth="1"/>
    <col min="16132" max="16132" width="13.75" style="569" customWidth="1"/>
    <col min="16133" max="16384" width="9" style="569"/>
  </cols>
  <sheetData>
    <row r="1" spans="1:4" s="566" customFormat="1" ht="37.5" customHeight="1">
      <c r="A1" s="1771" t="s">
        <v>847</v>
      </c>
      <c r="B1" s="1728"/>
      <c r="C1" s="1728"/>
      <c r="D1" s="1728"/>
    </row>
    <row r="2" spans="1:4" s="566" customFormat="1" ht="15" customHeight="1">
      <c r="A2" s="567"/>
      <c r="D2" s="568" t="s">
        <v>848</v>
      </c>
    </row>
    <row r="3" spans="1:4" s="405" customFormat="1" ht="12.75" customHeight="1"/>
    <row r="4" spans="1:4" s="405" customFormat="1" ht="14.25" customHeight="1">
      <c r="A4" s="1772" t="s">
        <v>849</v>
      </c>
      <c r="B4" s="1773"/>
      <c r="C4" s="1778" t="s">
        <v>850</v>
      </c>
      <c r="D4" s="1779"/>
    </row>
    <row r="5" spans="1:4" s="405" customFormat="1" ht="23.25" customHeight="1">
      <c r="A5" s="1774"/>
      <c r="B5" s="1775"/>
      <c r="C5" s="1780"/>
      <c r="D5" s="1781"/>
    </row>
    <row r="6" spans="1:4" s="405" customFormat="1" ht="23.25" customHeight="1">
      <c r="A6" s="1776"/>
      <c r="B6" s="1777"/>
      <c r="C6" s="1782" t="s">
        <v>851</v>
      </c>
      <c r="D6" s="1783"/>
    </row>
    <row r="7" spans="1:4" s="405" customFormat="1" ht="15" customHeight="1"/>
    <row r="8" spans="1:4" s="566" customFormat="1" ht="44.25" customHeight="1">
      <c r="A8" s="1770" t="s">
        <v>852</v>
      </c>
      <c r="B8" s="1770"/>
      <c r="C8" s="1770"/>
      <c r="D8" s="1770"/>
    </row>
    <row r="9" spans="1:4" ht="8.25" customHeight="1" thickBot="1">
      <c r="B9" s="570"/>
      <c r="C9" s="570"/>
      <c r="D9" s="570"/>
    </row>
    <row r="10" spans="1:4" ht="18.600000000000001" customHeight="1">
      <c r="B10" s="1757" t="s">
        <v>853</v>
      </c>
      <c r="C10" s="1758"/>
      <c r="D10" s="1761" t="s">
        <v>854</v>
      </c>
    </row>
    <row r="11" spans="1:4" ht="14.25" customHeight="1" thickBot="1">
      <c r="B11" s="1759"/>
      <c r="C11" s="1760"/>
      <c r="D11" s="1762"/>
    </row>
    <row r="12" spans="1:4" ht="25.5" customHeight="1">
      <c r="B12" s="1763" t="s">
        <v>855</v>
      </c>
      <c r="C12" s="1764"/>
      <c r="D12" s="571" t="s">
        <v>856</v>
      </c>
    </row>
    <row r="13" spans="1:4" ht="25.5" customHeight="1">
      <c r="B13" s="1741" t="s">
        <v>857</v>
      </c>
      <c r="C13" s="1765"/>
      <c r="D13" s="572" t="s">
        <v>856</v>
      </c>
    </row>
    <row r="14" spans="1:4" ht="25.5" customHeight="1">
      <c r="B14" s="1755" t="s">
        <v>858</v>
      </c>
      <c r="C14" s="1756"/>
      <c r="D14" s="572" t="s">
        <v>856</v>
      </c>
    </row>
    <row r="15" spans="1:4" ht="25.5" customHeight="1">
      <c r="B15" s="1766" t="s">
        <v>859</v>
      </c>
      <c r="C15" s="1767"/>
      <c r="D15" s="572" t="s">
        <v>856</v>
      </c>
    </row>
    <row r="16" spans="1:4" ht="25.5" customHeight="1">
      <c r="B16" s="1755" t="s">
        <v>860</v>
      </c>
      <c r="C16" s="1756"/>
      <c r="D16" s="572" t="s">
        <v>856</v>
      </c>
    </row>
    <row r="17" spans="1:4" ht="25.5" customHeight="1">
      <c r="B17" s="1741" t="s">
        <v>861</v>
      </c>
      <c r="C17" s="1768"/>
      <c r="D17" s="573" t="s">
        <v>856</v>
      </c>
    </row>
    <row r="18" spans="1:4" ht="25.5" customHeight="1">
      <c r="B18" s="1742" t="s">
        <v>862</v>
      </c>
      <c r="C18" s="574" t="s">
        <v>863</v>
      </c>
      <c r="D18" s="572" t="s">
        <v>856</v>
      </c>
    </row>
    <row r="19" spans="1:4" ht="25.5" customHeight="1">
      <c r="B19" s="1742"/>
      <c r="C19" s="574" t="s">
        <v>864</v>
      </c>
      <c r="D19" s="572" t="s">
        <v>856</v>
      </c>
    </row>
    <row r="20" spans="1:4" s="575" customFormat="1" ht="25.5" customHeight="1">
      <c r="B20" s="1755" t="s">
        <v>865</v>
      </c>
      <c r="C20" s="1756"/>
      <c r="D20" s="572" t="s">
        <v>856</v>
      </c>
    </row>
    <row r="21" spans="1:4" ht="25.5" customHeight="1">
      <c r="B21" s="1769" t="s">
        <v>866</v>
      </c>
      <c r="C21" s="574" t="s">
        <v>867</v>
      </c>
      <c r="D21" s="572" t="s">
        <v>856</v>
      </c>
    </row>
    <row r="22" spans="1:4" ht="25.5" customHeight="1">
      <c r="B22" s="1739"/>
      <c r="C22" s="574" t="s">
        <v>868</v>
      </c>
      <c r="D22" s="572" t="s">
        <v>856</v>
      </c>
    </row>
    <row r="23" spans="1:4" ht="25.5" customHeight="1">
      <c r="B23" s="1755" t="s">
        <v>869</v>
      </c>
      <c r="C23" s="1756"/>
      <c r="D23" s="573" t="s">
        <v>856</v>
      </c>
    </row>
    <row r="24" spans="1:4" ht="25.5" customHeight="1">
      <c r="B24" s="1739" t="s">
        <v>870</v>
      </c>
      <c r="C24" s="1740"/>
      <c r="D24" s="572" t="s">
        <v>856</v>
      </c>
    </row>
    <row r="25" spans="1:4" ht="25.5" customHeight="1">
      <c r="B25" s="1741" t="s">
        <v>871</v>
      </c>
      <c r="C25" s="574" t="s">
        <v>872</v>
      </c>
      <c r="D25" s="572" t="s">
        <v>856</v>
      </c>
    </row>
    <row r="26" spans="1:4" ht="25.5" customHeight="1">
      <c r="B26" s="1742"/>
      <c r="C26" s="576" t="s">
        <v>873</v>
      </c>
      <c r="D26" s="573" t="s">
        <v>856</v>
      </c>
    </row>
    <row r="27" spans="1:4" ht="25.5" customHeight="1">
      <c r="B27" s="1741" t="s">
        <v>874</v>
      </c>
      <c r="C27" s="576" t="s">
        <v>875</v>
      </c>
      <c r="D27" s="573" t="s">
        <v>856</v>
      </c>
    </row>
    <row r="28" spans="1:4" ht="25.5" customHeight="1">
      <c r="B28" s="1742"/>
      <c r="C28" s="576" t="s">
        <v>876</v>
      </c>
      <c r="D28" s="573" t="s">
        <v>856</v>
      </c>
    </row>
    <row r="29" spans="1:4" ht="25.5" customHeight="1">
      <c r="B29" s="1742"/>
      <c r="C29" s="574" t="s">
        <v>877</v>
      </c>
      <c r="D29" s="572" t="s">
        <v>856</v>
      </c>
    </row>
    <row r="30" spans="1:4" ht="25.5" customHeight="1" thickBot="1">
      <c r="B30" s="1743" t="s">
        <v>878</v>
      </c>
      <c r="C30" s="1744"/>
      <c r="D30" s="577" t="s">
        <v>856</v>
      </c>
    </row>
    <row r="31" spans="1:4" ht="62.25" customHeight="1" thickBot="1">
      <c r="B31" s="1745" t="s">
        <v>879</v>
      </c>
      <c r="C31" s="1746"/>
      <c r="D31" s="1746"/>
    </row>
    <row r="32" spans="1:4" ht="20.25" customHeight="1">
      <c r="A32" s="1747" t="s">
        <v>880</v>
      </c>
      <c r="B32" s="1748"/>
      <c r="C32" s="1751" t="s">
        <v>881</v>
      </c>
      <c r="D32" s="1752"/>
    </row>
    <row r="33" spans="1:4" ht="20.25" customHeight="1" thickBot="1">
      <c r="A33" s="1749"/>
      <c r="B33" s="1750"/>
      <c r="C33" s="1753" t="s">
        <v>882</v>
      </c>
      <c r="D33" s="1754"/>
    </row>
    <row r="34" spans="1:4" ht="27" customHeight="1">
      <c r="A34" s="1737" t="s">
        <v>883</v>
      </c>
      <c r="B34" s="1738"/>
      <c r="C34" s="1738"/>
      <c r="D34" s="1738"/>
    </row>
    <row r="35" spans="1:4" ht="14.25" customHeight="1"/>
  </sheetData>
  <mergeCells count="27">
    <mergeCell ref="A8:D8"/>
    <mergeCell ref="A1:D1"/>
    <mergeCell ref="A4:B6"/>
    <mergeCell ref="C4:D4"/>
    <mergeCell ref="C5:D5"/>
    <mergeCell ref="C6:D6"/>
    <mergeCell ref="B23:C23"/>
    <mergeCell ref="B10:C11"/>
    <mergeCell ref="D10:D11"/>
    <mergeCell ref="B12:C12"/>
    <mergeCell ref="B13:C13"/>
    <mergeCell ref="B14:C14"/>
    <mergeCell ref="B15:C15"/>
    <mergeCell ref="B16:C16"/>
    <mergeCell ref="B17:C17"/>
    <mergeCell ref="B18:B19"/>
    <mergeCell ref="B20:C20"/>
    <mergeCell ref="B21:B22"/>
    <mergeCell ref="A34:D34"/>
    <mergeCell ref="B24:C24"/>
    <mergeCell ref="B25:B26"/>
    <mergeCell ref="B27:B29"/>
    <mergeCell ref="B30:C30"/>
    <mergeCell ref="B31:D31"/>
    <mergeCell ref="A32:B33"/>
    <mergeCell ref="C32:D32"/>
    <mergeCell ref="C33:D33"/>
  </mergeCells>
  <phoneticPr fontId="2"/>
  <pageMargins left="0.70866141732283472" right="0.70866141732283472" top="0.35433070866141736" bottom="0.55118110236220474"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8A434-6FCF-44ED-9B01-EB15CC98E328}">
  <sheetPr>
    <tabColor rgb="FFFFC000"/>
    <pageSetUpPr fitToPage="1"/>
  </sheetPr>
  <dimension ref="A1:L50"/>
  <sheetViews>
    <sheetView view="pageBreakPreview" topLeftCell="A4" zoomScale="86" zoomScaleNormal="100" zoomScaleSheetLayoutView="86" workbookViewId="0"/>
  </sheetViews>
  <sheetFormatPr defaultRowHeight="13.5"/>
  <cols>
    <col min="1" max="1" width="1.75" style="68" customWidth="1"/>
    <col min="2" max="2" width="22" style="68" customWidth="1"/>
    <col min="3" max="3" width="4" style="68" customWidth="1"/>
    <col min="4" max="4" width="8.25" style="68" customWidth="1"/>
    <col min="5" max="5" width="14.75" style="68" customWidth="1"/>
    <col min="6" max="6" width="7.625" style="68" customWidth="1"/>
    <col min="7" max="7" width="14.5" style="68" customWidth="1"/>
    <col min="8" max="8" width="7.5" style="68" customWidth="1"/>
    <col min="9" max="9" width="14.625" style="68" customWidth="1"/>
    <col min="10" max="10" width="7.625" style="68" customWidth="1"/>
    <col min="11" max="11" width="8.625" style="68" customWidth="1"/>
    <col min="12" max="12" width="1.75" style="68" customWidth="1"/>
    <col min="13" max="259" width="9" style="68"/>
    <col min="260" max="260" width="2.25" style="68" customWidth="1"/>
    <col min="261" max="261" width="24.25" style="68" customWidth="1"/>
    <col min="262" max="262" width="4" style="68" customWidth="1"/>
    <col min="263" max="265" width="20.125" style="68" customWidth="1"/>
    <col min="266" max="266" width="3.125" style="68" customWidth="1"/>
    <col min="267" max="267" width="4.375" style="68" customWidth="1"/>
    <col min="268" max="268" width="2.5" style="68" customWidth="1"/>
    <col min="269" max="515" width="9" style="68"/>
    <col min="516" max="516" width="2.25" style="68" customWidth="1"/>
    <col min="517" max="517" width="24.25" style="68" customWidth="1"/>
    <col min="518" max="518" width="4" style="68" customWidth="1"/>
    <col min="519" max="521" width="20.125" style="68" customWidth="1"/>
    <col min="522" max="522" width="3.125" style="68" customWidth="1"/>
    <col min="523" max="523" width="4.375" style="68" customWidth="1"/>
    <col min="524" max="524" width="2.5" style="68" customWidth="1"/>
    <col min="525" max="771" width="9" style="68"/>
    <col min="772" max="772" width="2.25" style="68" customWidth="1"/>
    <col min="773" max="773" width="24.25" style="68" customWidth="1"/>
    <col min="774" max="774" width="4" style="68" customWidth="1"/>
    <col min="775" max="777" width="20.125" style="68" customWidth="1"/>
    <col min="778" max="778" width="3.125" style="68" customWidth="1"/>
    <col min="779" max="779" width="4.375" style="68" customWidth="1"/>
    <col min="780" max="780" width="2.5" style="68" customWidth="1"/>
    <col min="781" max="1027" width="9" style="68"/>
    <col min="1028" max="1028" width="2.25" style="68" customWidth="1"/>
    <col min="1029" max="1029" width="24.25" style="68" customWidth="1"/>
    <col min="1030" max="1030" width="4" style="68" customWidth="1"/>
    <col min="1031" max="1033" width="20.125" style="68" customWidth="1"/>
    <col min="1034" max="1034" width="3.125" style="68" customWidth="1"/>
    <col min="1035" max="1035" width="4.375" style="68" customWidth="1"/>
    <col min="1036" max="1036" width="2.5" style="68" customWidth="1"/>
    <col min="1037" max="1283" width="9" style="68"/>
    <col min="1284" max="1284" width="2.25" style="68" customWidth="1"/>
    <col min="1285" max="1285" width="24.25" style="68" customWidth="1"/>
    <col min="1286" max="1286" width="4" style="68" customWidth="1"/>
    <col min="1287" max="1289" width="20.125" style="68" customWidth="1"/>
    <col min="1290" max="1290" width="3.125" style="68" customWidth="1"/>
    <col min="1291" max="1291" width="4.375" style="68" customWidth="1"/>
    <col min="1292" max="1292" width="2.5" style="68" customWidth="1"/>
    <col min="1293" max="1539" width="9" style="68"/>
    <col min="1540" max="1540" width="2.25" style="68" customWidth="1"/>
    <col min="1541" max="1541" width="24.25" style="68" customWidth="1"/>
    <col min="1542" max="1542" width="4" style="68" customWidth="1"/>
    <col min="1543" max="1545" width="20.125" style="68" customWidth="1"/>
    <col min="1546" max="1546" width="3.125" style="68" customWidth="1"/>
    <col min="1547" max="1547" width="4.375" style="68" customWidth="1"/>
    <col min="1548" max="1548" width="2.5" style="68" customWidth="1"/>
    <col min="1549" max="1795" width="9" style="68"/>
    <col min="1796" max="1796" width="2.25" style="68" customWidth="1"/>
    <col min="1797" max="1797" width="24.25" style="68" customWidth="1"/>
    <col min="1798" max="1798" width="4" style="68" customWidth="1"/>
    <col min="1799" max="1801" width="20.125" style="68" customWidth="1"/>
    <col min="1802" max="1802" width="3.125" style="68" customWidth="1"/>
    <col min="1803" max="1803" width="4.375" style="68" customWidth="1"/>
    <col min="1804" max="1804" width="2.5" style="68" customWidth="1"/>
    <col min="1805" max="2051" width="9" style="68"/>
    <col min="2052" max="2052" width="2.25" style="68" customWidth="1"/>
    <col min="2053" max="2053" width="24.25" style="68" customWidth="1"/>
    <col min="2054" max="2054" width="4" style="68" customWidth="1"/>
    <col min="2055" max="2057" width="20.125" style="68" customWidth="1"/>
    <col min="2058" max="2058" width="3.125" style="68" customWidth="1"/>
    <col min="2059" max="2059" width="4.375" style="68" customWidth="1"/>
    <col min="2060" max="2060" width="2.5" style="68" customWidth="1"/>
    <col min="2061" max="2307" width="9" style="68"/>
    <col min="2308" max="2308" width="2.25" style="68" customWidth="1"/>
    <col min="2309" max="2309" width="24.25" style="68" customWidth="1"/>
    <col min="2310" max="2310" width="4" style="68" customWidth="1"/>
    <col min="2311" max="2313" width="20.125" style="68" customWidth="1"/>
    <col min="2314" max="2314" width="3.125" style="68" customWidth="1"/>
    <col min="2315" max="2315" width="4.375" style="68" customWidth="1"/>
    <col min="2316" max="2316" width="2.5" style="68" customWidth="1"/>
    <col min="2317" max="2563" width="9" style="68"/>
    <col min="2564" max="2564" width="2.25" style="68" customWidth="1"/>
    <col min="2565" max="2565" width="24.25" style="68" customWidth="1"/>
    <col min="2566" max="2566" width="4" style="68" customWidth="1"/>
    <col min="2567" max="2569" width="20.125" style="68" customWidth="1"/>
    <col min="2570" max="2570" width="3.125" style="68" customWidth="1"/>
    <col min="2571" max="2571" width="4.375" style="68" customWidth="1"/>
    <col min="2572" max="2572" width="2.5" style="68" customWidth="1"/>
    <col min="2573" max="2819" width="9" style="68"/>
    <col min="2820" max="2820" width="2.25" style="68" customWidth="1"/>
    <col min="2821" max="2821" width="24.25" style="68" customWidth="1"/>
    <col min="2822" max="2822" width="4" style="68" customWidth="1"/>
    <col min="2823" max="2825" width="20.125" style="68" customWidth="1"/>
    <col min="2826" max="2826" width="3.125" style="68" customWidth="1"/>
    <col min="2827" max="2827" width="4.375" style="68" customWidth="1"/>
    <col min="2828" max="2828" width="2.5" style="68" customWidth="1"/>
    <col min="2829" max="3075" width="9" style="68"/>
    <col min="3076" max="3076" width="2.25" style="68" customWidth="1"/>
    <col min="3077" max="3077" width="24.25" style="68" customWidth="1"/>
    <col min="3078" max="3078" width="4" style="68" customWidth="1"/>
    <col min="3079" max="3081" width="20.125" style="68" customWidth="1"/>
    <col min="3082" max="3082" width="3.125" style="68" customWidth="1"/>
    <col min="3083" max="3083" width="4.375" style="68" customWidth="1"/>
    <col min="3084" max="3084" width="2.5" style="68" customWidth="1"/>
    <col min="3085" max="3331" width="9" style="68"/>
    <col min="3332" max="3332" width="2.25" style="68" customWidth="1"/>
    <col min="3333" max="3333" width="24.25" style="68" customWidth="1"/>
    <col min="3334" max="3334" width="4" style="68" customWidth="1"/>
    <col min="3335" max="3337" width="20.125" style="68" customWidth="1"/>
    <col min="3338" max="3338" width="3.125" style="68" customWidth="1"/>
    <col min="3339" max="3339" width="4.375" style="68" customWidth="1"/>
    <col min="3340" max="3340" width="2.5" style="68" customWidth="1"/>
    <col min="3341" max="3587" width="9" style="68"/>
    <col min="3588" max="3588" width="2.25" style="68" customWidth="1"/>
    <col min="3589" max="3589" width="24.25" style="68" customWidth="1"/>
    <col min="3590" max="3590" width="4" style="68" customWidth="1"/>
    <col min="3591" max="3593" width="20.125" style="68" customWidth="1"/>
    <col min="3594" max="3594" width="3.125" style="68" customWidth="1"/>
    <col min="3595" max="3595" width="4.375" style="68" customWidth="1"/>
    <col min="3596" max="3596" width="2.5" style="68" customWidth="1"/>
    <col min="3597" max="3843" width="9" style="68"/>
    <col min="3844" max="3844" width="2.25" style="68" customWidth="1"/>
    <col min="3845" max="3845" width="24.25" style="68" customWidth="1"/>
    <col min="3846" max="3846" width="4" style="68" customWidth="1"/>
    <col min="3847" max="3849" width="20.125" style="68" customWidth="1"/>
    <col min="3850" max="3850" width="3.125" style="68" customWidth="1"/>
    <col min="3851" max="3851" width="4.375" style="68" customWidth="1"/>
    <col min="3852" max="3852" width="2.5" style="68" customWidth="1"/>
    <col min="3853" max="4099" width="9" style="68"/>
    <col min="4100" max="4100" width="2.25" style="68" customWidth="1"/>
    <col min="4101" max="4101" width="24.25" style="68" customWidth="1"/>
    <col min="4102" max="4102" width="4" style="68" customWidth="1"/>
    <col min="4103" max="4105" width="20.125" style="68" customWidth="1"/>
    <col min="4106" max="4106" width="3.125" style="68" customWidth="1"/>
    <col min="4107" max="4107" width="4.375" style="68" customWidth="1"/>
    <col min="4108" max="4108" width="2.5" style="68" customWidth="1"/>
    <col min="4109" max="4355" width="9" style="68"/>
    <col min="4356" max="4356" width="2.25" style="68" customWidth="1"/>
    <col min="4357" max="4357" width="24.25" style="68" customWidth="1"/>
    <col min="4358" max="4358" width="4" style="68" customWidth="1"/>
    <col min="4359" max="4361" width="20.125" style="68" customWidth="1"/>
    <col min="4362" max="4362" width="3.125" style="68" customWidth="1"/>
    <col min="4363" max="4363" width="4.375" style="68" customWidth="1"/>
    <col min="4364" max="4364" width="2.5" style="68" customWidth="1"/>
    <col min="4365" max="4611" width="9" style="68"/>
    <col min="4612" max="4612" width="2.25" style="68" customWidth="1"/>
    <col min="4613" max="4613" width="24.25" style="68" customWidth="1"/>
    <col min="4614" max="4614" width="4" style="68" customWidth="1"/>
    <col min="4615" max="4617" width="20.125" style="68" customWidth="1"/>
    <col min="4618" max="4618" width="3.125" style="68" customWidth="1"/>
    <col min="4619" max="4619" width="4.375" style="68" customWidth="1"/>
    <col min="4620" max="4620" width="2.5" style="68" customWidth="1"/>
    <col min="4621" max="4867" width="9" style="68"/>
    <col min="4868" max="4868" width="2.25" style="68" customWidth="1"/>
    <col min="4869" max="4869" width="24.25" style="68" customWidth="1"/>
    <col min="4870" max="4870" width="4" style="68" customWidth="1"/>
    <col min="4871" max="4873" width="20.125" style="68" customWidth="1"/>
    <col min="4874" max="4874" width="3.125" style="68" customWidth="1"/>
    <col min="4875" max="4875" width="4.375" style="68" customWidth="1"/>
    <col min="4876" max="4876" width="2.5" style="68" customWidth="1"/>
    <col min="4877" max="5123" width="9" style="68"/>
    <col min="5124" max="5124" width="2.25" style="68" customWidth="1"/>
    <col min="5125" max="5125" width="24.25" style="68" customWidth="1"/>
    <col min="5126" max="5126" width="4" style="68" customWidth="1"/>
    <col min="5127" max="5129" width="20.125" style="68" customWidth="1"/>
    <col min="5130" max="5130" width="3.125" style="68" customWidth="1"/>
    <col min="5131" max="5131" width="4.375" style="68" customWidth="1"/>
    <col min="5132" max="5132" width="2.5" style="68" customWidth="1"/>
    <col min="5133" max="5379" width="9" style="68"/>
    <col min="5380" max="5380" width="2.25" style="68" customWidth="1"/>
    <col min="5381" max="5381" width="24.25" style="68" customWidth="1"/>
    <col min="5382" max="5382" width="4" style="68" customWidth="1"/>
    <col min="5383" max="5385" width="20.125" style="68" customWidth="1"/>
    <col min="5386" max="5386" width="3.125" style="68" customWidth="1"/>
    <col min="5387" max="5387" width="4.375" style="68" customWidth="1"/>
    <col min="5388" max="5388" width="2.5" style="68" customWidth="1"/>
    <col min="5389" max="5635" width="9" style="68"/>
    <col min="5636" max="5636" width="2.25" style="68" customWidth="1"/>
    <col min="5637" max="5637" width="24.25" style="68" customWidth="1"/>
    <col min="5638" max="5638" width="4" style="68" customWidth="1"/>
    <col min="5639" max="5641" width="20.125" style="68" customWidth="1"/>
    <col min="5642" max="5642" width="3.125" style="68" customWidth="1"/>
    <col min="5643" max="5643" width="4.375" style="68" customWidth="1"/>
    <col min="5644" max="5644" width="2.5" style="68" customWidth="1"/>
    <col min="5645" max="5891" width="9" style="68"/>
    <col min="5892" max="5892" width="2.25" style="68" customWidth="1"/>
    <col min="5893" max="5893" width="24.25" style="68" customWidth="1"/>
    <col min="5894" max="5894" width="4" style="68" customWidth="1"/>
    <col min="5895" max="5897" width="20.125" style="68" customWidth="1"/>
    <col min="5898" max="5898" width="3.125" style="68" customWidth="1"/>
    <col min="5899" max="5899" width="4.375" style="68" customWidth="1"/>
    <col min="5900" max="5900" width="2.5" style="68" customWidth="1"/>
    <col min="5901" max="6147" width="9" style="68"/>
    <col min="6148" max="6148" width="2.25" style="68" customWidth="1"/>
    <col min="6149" max="6149" width="24.25" style="68" customWidth="1"/>
    <col min="6150" max="6150" width="4" style="68" customWidth="1"/>
    <col min="6151" max="6153" width="20.125" style="68" customWidth="1"/>
    <col min="6154" max="6154" width="3.125" style="68" customWidth="1"/>
    <col min="6155" max="6155" width="4.375" style="68" customWidth="1"/>
    <col min="6156" max="6156" width="2.5" style="68" customWidth="1"/>
    <col min="6157" max="6403" width="9" style="68"/>
    <col min="6404" max="6404" width="2.25" style="68" customWidth="1"/>
    <col min="6405" max="6405" width="24.25" style="68" customWidth="1"/>
    <col min="6406" max="6406" width="4" style="68" customWidth="1"/>
    <col min="6407" max="6409" width="20.125" style="68" customWidth="1"/>
    <col min="6410" max="6410" width="3.125" style="68" customWidth="1"/>
    <col min="6411" max="6411" width="4.375" style="68" customWidth="1"/>
    <col min="6412" max="6412" width="2.5" style="68" customWidth="1"/>
    <col min="6413" max="6659" width="9" style="68"/>
    <col min="6660" max="6660" width="2.25" style="68" customWidth="1"/>
    <col min="6661" max="6661" width="24.25" style="68" customWidth="1"/>
    <col min="6662" max="6662" width="4" style="68" customWidth="1"/>
    <col min="6663" max="6665" width="20.125" style="68" customWidth="1"/>
    <col min="6666" max="6666" width="3.125" style="68" customWidth="1"/>
    <col min="6667" max="6667" width="4.375" style="68" customWidth="1"/>
    <col min="6668" max="6668" width="2.5" style="68" customWidth="1"/>
    <col min="6669" max="6915" width="9" style="68"/>
    <col min="6916" max="6916" width="2.25" style="68" customWidth="1"/>
    <col min="6917" max="6917" width="24.25" style="68" customWidth="1"/>
    <col min="6918" max="6918" width="4" style="68" customWidth="1"/>
    <col min="6919" max="6921" width="20.125" style="68" customWidth="1"/>
    <col min="6922" max="6922" width="3.125" style="68" customWidth="1"/>
    <col min="6923" max="6923" width="4.375" style="68" customWidth="1"/>
    <col min="6924" max="6924" width="2.5" style="68" customWidth="1"/>
    <col min="6925" max="7171" width="9" style="68"/>
    <col min="7172" max="7172" width="2.25" style="68" customWidth="1"/>
    <col min="7173" max="7173" width="24.25" style="68" customWidth="1"/>
    <col min="7174" max="7174" width="4" style="68" customWidth="1"/>
    <col min="7175" max="7177" width="20.125" style="68" customWidth="1"/>
    <col min="7178" max="7178" width="3.125" style="68" customWidth="1"/>
    <col min="7179" max="7179" width="4.375" style="68" customWidth="1"/>
    <col min="7180" max="7180" width="2.5" style="68" customWidth="1"/>
    <col min="7181" max="7427" width="9" style="68"/>
    <col min="7428" max="7428" width="2.25" style="68" customWidth="1"/>
    <col min="7429" max="7429" width="24.25" style="68" customWidth="1"/>
    <col min="7430" max="7430" width="4" style="68" customWidth="1"/>
    <col min="7431" max="7433" width="20.125" style="68" customWidth="1"/>
    <col min="7434" max="7434" width="3.125" style="68" customWidth="1"/>
    <col min="7435" max="7435" width="4.375" style="68" customWidth="1"/>
    <col min="7436" max="7436" width="2.5" style="68" customWidth="1"/>
    <col min="7437" max="7683" width="9" style="68"/>
    <col min="7684" max="7684" width="2.25" style="68" customWidth="1"/>
    <col min="7685" max="7685" width="24.25" style="68" customWidth="1"/>
    <col min="7686" max="7686" width="4" style="68" customWidth="1"/>
    <col min="7687" max="7689" width="20.125" style="68" customWidth="1"/>
    <col min="7690" max="7690" width="3.125" style="68" customWidth="1"/>
    <col min="7691" max="7691" width="4.375" style="68" customWidth="1"/>
    <col min="7692" max="7692" width="2.5" style="68" customWidth="1"/>
    <col min="7693" max="7939" width="9" style="68"/>
    <col min="7940" max="7940" width="2.25" style="68" customWidth="1"/>
    <col min="7941" max="7941" width="24.25" style="68" customWidth="1"/>
    <col min="7942" max="7942" width="4" style="68" customWidth="1"/>
    <col min="7943" max="7945" width="20.125" style="68" customWidth="1"/>
    <col min="7946" max="7946" width="3.125" style="68" customWidth="1"/>
    <col min="7947" max="7947" width="4.375" style="68" customWidth="1"/>
    <col min="7948" max="7948" width="2.5" style="68" customWidth="1"/>
    <col min="7949" max="8195" width="9" style="68"/>
    <col min="8196" max="8196" width="2.25" style="68" customWidth="1"/>
    <col min="8197" max="8197" width="24.25" style="68" customWidth="1"/>
    <col min="8198" max="8198" width="4" style="68" customWidth="1"/>
    <col min="8199" max="8201" width="20.125" style="68" customWidth="1"/>
    <col min="8202" max="8202" width="3.125" style="68" customWidth="1"/>
    <col min="8203" max="8203" width="4.375" style="68" customWidth="1"/>
    <col min="8204" max="8204" width="2.5" style="68" customWidth="1"/>
    <col min="8205" max="8451" width="9" style="68"/>
    <col min="8452" max="8452" width="2.25" style="68" customWidth="1"/>
    <col min="8453" max="8453" width="24.25" style="68" customWidth="1"/>
    <col min="8454" max="8454" width="4" style="68" customWidth="1"/>
    <col min="8455" max="8457" width="20.125" style="68" customWidth="1"/>
    <col min="8458" max="8458" width="3.125" style="68" customWidth="1"/>
    <col min="8459" max="8459" width="4.375" style="68" customWidth="1"/>
    <col min="8460" max="8460" width="2.5" style="68" customWidth="1"/>
    <col min="8461" max="8707" width="9" style="68"/>
    <col min="8708" max="8708" width="2.25" style="68" customWidth="1"/>
    <col min="8709" max="8709" width="24.25" style="68" customWidth="1"/>
    <col min="8710" max="8710" width="4" style="68" customWidth="1"/>
    <col min="8711" max="8713" width="20.125" style="68" customWidth="1"/>
    <col min="8714" max="8714" width="3.125" style="68" customWidth="1"/>
    <col min="8715" max="8715" width="4.375" style="68" customWidth="1"/>
    <col min="8716" max="8716" width="2.5" style="68" customWidth="1"/>
    <col min="8717" max="8963" width="9" style="68"/>
    <col min="8964" max="8964" width="2.25" style="68" customWidth="1"/>
    <col min="8965" max="8965" width="24.25" style="68" customWidth="1"/>
    <col min="8966" max="8966" width="4" style="68" customWidth="1"/>
    <col min="8967" max="8969" width="20.125" style="68" customWidth="1"/>
    <col min="8970" max="8970" width="3.125" style="68" customWidth="1"/>
    <col min="8971" max="8971" width="4.375" style="68" customWidth="1"/>
    <col min="8972" max="8972" width="2.5" style="68" customWidth="1"/>
    <col min="8973" max="9219" width="9" style="68"/>
    <col min="9220" max="9220" width="2.25" style="68" customWidth="1"/>
    <col min="9221" max="9221" width="24.25" style="68" customWidth="1"/>
    <col min="9222" max="9222" width="4" style="68" customWidth="1"/>
    <col min="9223" max="9225" width="20.125" style="68" customWidth="1"/>
    <col min="9226" max="9226" width="3.125" style="68" customWidth="1"/>
    <col min="9227" max="9227" width="4.375" style="68" customWidth="1"/>
    <col min="9228" max="9228" width="2.5" style="68" customWidth="1"/>
    <col min="9229" max="9475" width="9" style="68"/>
    <col min="9476" max="9476" width="2.25" style="68" customWidth="1"/>
    <col min="9477" max="9477" width="24.25" style="68" customWidth="1"/>
    <col min="9478" max="9478" width="4" style="68" customWidth="1"/>
    <col min="9479" max="9481" width="20.125" style="68" customWidth="1"/>
    <col min="9482" max="9482" width="3.125" style="68" customWidth="1"/>
    <col min="9483" max="9483" width="4.375" style="68" customWidth="1"/>
    <col min="9484" max="9484" width="2.5" style="68" customWidth="1"/>
    <col min="9485" max="9731" width="9" style="68"/>
    <col min="9732" max="9732" width="2.25" style="68" customWidth="1"/>
    <col min="9733" max="9733" width="24.25" style="68" customWidth="1"/>
    <col min="9734" max="9734" width="4" style="68" customWidth="1"/>
    <col min="9735" max="9737" width="20.125" style="68" customWidth="1"/>
    <col min="9738" max="9738" width="3.125" style="68" customWidth="1"/>
    <col min="9739" max="9739" width="4.375" style="68" customWidth="1"/>
    <col min="9740" max="9740" width="2.5" style="68" customWidth="1"/>
    <col min="9741" max="9987" width="9" style="68"/>
    <col min="9988" max="9988" width="2.25" style="68" customWidth="1"/>
    <col min="9989" max="9989" width="24.25" style="68" customWidth="1"/>
    <col min="9990" max="9990" width="4" style="68" customWidth="1"/>
    <col min="9991" max="9993" width="20.125" style="68" customWidth="1"/>
    <col min="9994" max="9994" width="3.125" style="68" customWidth="1"/>
    <col min="9995" max="9995" width="4.375" style="68" customWidth="1"/>
    <col min="9996" max="9996" width="2.5" style="68" customWidth="1"/>
    <col min="9997" max="10243" width="9" style="68"/>
    <col min="10244" max="10244" width="2.25" style="68" customWidth="1"/>
    <col min="10245" max="10245" width="24.25" style="68" customWidth="1"/>
    <col min="10246" max="10246" width="4" style="68" customWidth="1"/>
    <col min="10247" max="10249" width="20.125" style="68" customWidth="1"/>
    <col min="10250" max="10250" width="3.125" style="68" customWidth="1"/>
    <col min="10251" max="10251" width="4.375" style="68" customWidth="1"/>
    <col min="10252" max="10252" width="2.5" style="68" customWidth="1"/>
    <col min="10253" max="10499" width="9" style="68"/>
    <col min="10500" max="10500" width="2.25" style="68" customWidth="1"/>
    <col min="10501" max="10501" width="24.25" style="68" customWidth="1"/>
    <col min="10502" max="10502" width="4" style="68" customWidth="1"/>
    <col min="10503" max="10505" width="20.125" style="68" customWidth="1"/>
    <col min="10506" max="10506" width="3.125" style="68" customWidth="1"/>
    <col min="10507" max="10507" width="4.375" style="68" customWidth="1"/>
    <col min="10508" max="10508" width="2.5" style="68" customWidth="1"/>
    <col min="10509" max="10755" width="9" style="68"/>
    <col min="10756" max="10756" width="2.25" style="68" customWidth="1"/>
    <col min="10757" max="10757" width="24.25" style="68" customWidth="1"/>
    <col min="10758" max="10758" width="4" style="68" customWidth="1"/>
    <col min="10759" max="10761" width="20.125" style="68" customWidth="1"/>
    <col min="10762" max="10762" width="3.125" style="68" customWidth="1"/>
    <col min="10763" max="10763" width="4.375" style="68" customWidth="1"/>
    <col min="10764" max="10764" width="2.5" style="68" customWidth="1"/>
    <col min="10765" max="11011" width="9" style="68"/>
    <col min="11012" max="11012" width="2.25" style="68" customWidth="1"/>
    <col min="11013" max="11013" width="24.25" style="68" customWidth="1"/>
    <col min="11014" max="11014" width="4" style="68" customWidth="1"/>
    <col min="11015" max="11017" width="20.125" style="68" customWidth="1"/>
    <col min="11018" max="11018" width="3.125" style="68" customWidth="1"/>
    <col min="11019" max="11019" width="4.375" style="68" customWidth="1"/>
    <col min="11020" max="11020" width="2.5" style="68" customWidth="1"/>
    <col min="11021" max="11267" width="9" style="68"/>
    <col min="11268" max="11268" width="2.25" style="68" customWidth="1"/>
    <col min="11269" max="11269" width="24.25" style="68" customWidth="1"/>
    <col min="11270" max="11270" width="4" style="68" customWidth="1"/>
    <col min="11271" max="11273" width="20.125" style="68" customWidth="1"/>
    <col min="11274" max="11274" width="3.125" style="68" customWidth="1"/>
    <col min="11275" max="11275" width="4.375" style="68" customWidth="1"/>
    <col min="11276" max="11276" width="2.5" style="68" customWidth="1"/>
    <col min="11277" max="11523" width="9" style="68"/>
    <col min="11524" max="11524" width="2.25" style="68" customWidth="1"/>
    <col min="11525" max="11525" width="24.25" style="68" customWidth="1"/>
    <col min="11526" max="11526" width="4" style="68" customWidth="1"/>
    <col min="11527" max="11529" width="20.125" style="68" customWidth="1"/>
    <col min="11530" max="11530" width="3.125" style="68" customWidth="1"/>
    <col min="11531" max="11531" width="4.375" style="68" customWidth="1"/>
    <col min="11532" max="11532" width="2.5" style="68" customWidth="1"/>
    <col min="11533" max="11779" width="9" style="68"/>
    <col min="11780" max="11780" width="2.25" style="68" customWidth="1"/>
    <col min="11781" max="11781" width="24.25" style="68" customWidth="1"/>
    <col min="11782" max="11782" width="4" style="68" customWidth="1"/>
    <col min="11783" max="11785" width="20.125" style="68" customWidth="1"/>
    <col min="11786" max="11786" width="3.125" style="68" customWidth="1"/>
    <col min="11787" max="11787" width="4.375" style="68" customWidth="1"/>
    <col min="11788" max="11788" width="2.5" style="68" customWidth="1"/>
    <col min="11789" max="12035" width="9" style="68"/>
    <col min="12036" max="12036" width="2.25" style="68" customWidth="1"/>
    <col min="12037" max="12037" width="24.25" style="68" customWidth="1"/>
    <col min="12038" max="12038" width="4" style="68" customWidth="1"/>
    <col min="12039" max="12041" width="20.125" style="68" customWidth="1"/>
    <col min="12042" max="12042" width="3.125" style="68" customWidth="1"/>
    <col min="12043" max="12043" width="4.375" style="68" customWidth="1"/>
    <col min="12044" max="12044" width="2.5" style="68" customWidth="1"/>
    <col min="12045" max="12291" width="9" style="68"/>
    <col min="12292" max="12292" width="2.25" style="68" customWidth="1"/>
    <col min="12293" max="12293" width="24.25" style="68" customWidth="1"/>
    <col min="12294" max="12294" width="4" style="68" customWidth="1"/>
    <col min="12295" max="12297" width="20.125" style="68" customWidth="1"/>
    <col min="12298" max="12298" width="3.125" style="68" customWidth="1"/>
    <col min="12299" max="12299" width="4.375" style="68" customWidth="1"/>
    <col min="12300" max="12300" width="2.5" style="68" customWidth="1"/>
    <col min="12301" max="12547" width="9" style="68"/>
    <col min="12548" max="12548" width="2.25" style="68" customWidth="1"/>
    <col min="12549" max="12549" width="24.25" style="68" customWidth="1"/>
    <col min="12550" max="12550" width="4" style="68" customWidth="1"/>
    <col min="12551" max="12553" width="20.125" style="68" customWidth="1"/>
    <col min="12554" max="12554" width="3.125" style="68" customWidth="1"/>
    <col min="12555" max="12555" width="4.375" style="68" customWidth="1"/>
    <col min="12556" max="12556" width="2.5" style="68" customWidth="1"/>
    <col min="12557" max="12803" width="9" style="68"/>
    <col min="12804" max="12804" width="2.25" style="68" customWidth="1"/>
    <col min="12805" max="12805" width="24.25" style="68" customWidth="1"/>
    <col min="12806" max="12806" width="4" style="68" customWidth="1"/>
    <col min="12807" max="12809" width="20.125" style="68" customWidth="1"/>
    <col min="12810" max="12810" width="3.125" style="68" customWidth="1"/>
    <col min="12811" max="12811" width="4.375" style="68" customWidth="1"/>
    <col min="12812" max="12812" width="2.5" style="68" customWidth="1"/>
    <col min="12813" max="13059" width="9" style="68"/>
    <col min="13060" max="13060" width="2.25" style="68" customWidth="1"/>
    <col min="13061" max="13061" width="24.25" style="68" customWidth="1"/>
    <col min="13062" max="13062" width="4" style="68" customWidth="1"/>
    <col min="13063" max="13065" width="20.125" style="68" customWidth="1"/>
    <col min="13066" max="13066" width="3.125" style="68" customWidth="1"/>
    <col min="13067" max="13067" width="4.375" style="68" customWidth="1"/>
    <col min="13068" max="13068" width="2.5" style="68" customWidth="1"/>
    <col min="13069" max="13315" width="9" style="68"/>
    <col min="13316" max="13316" width="2.25" style="68" customWidth="1"/>
    <col min="13317" max="13317" width="24.25" style="68" customWidth="1"/>
    <col min="13318" max="13318" width="4" style="68" customWidth="1"/>
    <col min="13319" max="13321" width="20.125" style="68" customWidth="1"/>
    <col min="13322" max="13322" width="3.125" style="68" customWidth="1"/>
    <col min="13323" max="13323" width="4.375" style="68" customWidth="1"/>
    <col min="13324" max="13324" width="2.5" style="68" customWidth="1"/>
    <col min="13325" max="13571" width="9" style="68"/>
    <col min="13572" max="13572" width="2.25" style="68" customWidth="1"/>
    <col min="13573" max="13573" width="24.25" style="68" customWidth="1"/>
    <col min="13574" max="13574" width="4" style="68" customWidth="1"/>
    <col min="13575" max="13577" width="20.125" style="68" customWidth="1"/>
    <col min="13578" max="13578" width="3.125" style="68" customWidth="1"/>
    <col min="13579" max="13579" width="4.375" style="68" customWidth="1"/>
    <col min="13580" max="13580" width="2.5" style="68" customWidth="1"/>
    <col min="13581" max="13827" width="9" style="68"/>
    <col min="13828" max="13828" width="2.25" style="68" customWidth="1"/>
    <col min="13829" max="13829" width="24.25" style="68" customWidth="1"/>
    <col min="13830" max="13830" width="4" style="68" customWidth="1"/>
    <col min="13831" max="13833" width="20.125" style="68" customWidth="1"/>
    <col min="13834" max="13834" width="3.125" style="68" customWidth="1"/>
    <col min="13835" max="13835" width="4.375" style="68" customWidth="1"/>
    <col min="13836" max="13836" width="2.5" style="68" customWidth="1"/>
    <col min="13837" max="14083" width="9" style="68"/>
    <col min="14084" max="14084" width="2.25" style="68" customWidth="1"/>
    <col min="14085" max="14085" width="24.25" style="68" customWidth="1"/>
    <col min="14086" max="14086" width="4" style="68" customWidth="1"/>
    <col min="14087" max="14089" width="20.125" style="68" customWidth="1"/>
    <col min="14090" max="14090" width="3.125" style="68" customWidth="1"/>
    <col min="14091" max="14091" width="4.375" style="68" customWidth="1"/>
    <col min="14092" max="14092" width="2.5" style="68" customWidth="1"/>
    <col min="14093" max="14339" width="9" style="68"/>
    <col min="14340" max="14340" width="2.25" style="68" customWidth="1"/>
    <col min="14341" max="14341" width="24.25" style="68" customWidth="1"/>
    <col min="14342" max="14342" width="4" style="68" customWidth="1"/>
    <col min="14343" max="14345" width="20.125" style="68" customWidth="1"/>
    <col min="14346" max="14346" width="3.125" style="68" customWidth="1"/>
    <col min="14347" max="14347" width="4.375" style="68" customWidth="1"/>
    <col min="14348" max="14348" width="2.5" style="68" customWidth="1"/>
    <col min="14349" max="14595" width="9" style="68"/>
    <col min="14596" max="14596" width="2.25" style="68" customWidth="1"/>
    <col min="14597" max="14597" width="24.25" style="68" customWidth="1"/>
    <col min="14598" max="14598" width="4" style="68" customWidth="1"/>
    <col min="14599" max="14601" width="20.125" style="68" customWidth="1"/>
    <col min="14602" max="14602" width="3.125" style="68" customWidth="1"/>
    <col min="14603" max="14603" width="4.375" style="68" customWidth="1"/>
    <col min="14604" max="14604" width="2.5" style="68" customWidth="1"/>
    <col min="14605" max="14851" width="9" style="68"/>
    <col min="14852" max="14852" width="2.25" style="68" customWidth="1"/>
    <col min="14853" max="14853" width="24.25" style="68" customWidth="1"/>
    <col min="14854" max="14854" width="4" style="68" customWidth="1"/>
    <col min="14855" max="14857" width="20.125" style="68" customWidth="1"/>
    <col min="14858" max="14858" width="3.125" style="68" customWidth="1"/>
    <col min="14859" max="14859" width="4.375" style="68" customWidth="1"/>
    <col min="14860" max="14860" width="2.5" style="68" customWidth="1"/>
    <col min="14861" max="15107" width="9" style="68"/>
    <col min="15108" max="15108" width="2.25" style="68" customWidth="1"/>
    <col min="15109" max="15109" width="24.25" style="68" customWidth="1"/>
    <col min="15110" max="15110" width="4" style="68" customWidth="1"/>
    <col min="15111" max="15113" width="20.125" style="68" customWidth="1"/>
    <col min="15114" max="15114" width="3.125" style="68" customWidth="1"/>
    <col min="15115" max="15115" width="4.375" style="68" customWidth="1"/>
    <col min="15116" max="15116" width="2.5" style="68" customWidth="1"/>
    <col min="15117" max="15363" width="9" style="68"/>
    <col min="15364" max="15364" width="2.25" style="68" customWidth="1"/>
    <col min="15365" max="15365" width="24.25" style="68" customWidth="1"/>
    <col min="15366" max="15366" width="4" style="68" customWidth="1"/>
    <col min="15367" max="15369" width="20.125" style="68" customWidth="1"/>
    <col min="15370" max="15370" width="3.125" style="68" customWidth="1"/>
    <col min="15371" max="15371" width="4.375" style="68" customWidth="1"/>
    <col min="15372" max="15372" width="2.5" style="68" customWidth="1"/>
    <col min="15373" max="15619" width="9" style="68"/>
    <col min="15620" max="15620" width="2.25" style="68" customWidth="1"/>
    <col min="15621" max="15621" width="24.25" style="68" customWidth="1"/>
    <col min="15622" max="15622" width="4" style="68" customWidth="1"/>
    <col min="15623" max="15625" width="20.125" style="68" customWidth="1"/>
    <col min="15626" max="15626" width="3.125" style="68" customWidth="1"/>
    <col min="15627" max="15627" width="4.375" style="68" customWidth="1"/>
    <col min="15628" max="15628" width="2.5" style="68" customWidth="1"/>
    <col min="15629" max="15875" width="9" style="68"/>
    <col min="15876" max="15876" width="2.25" style="68" customWidth="1"/>
    <col min="15877" max="15877" width="24.25" style="68" customWidth="1"/>
    <col min="15878" max="15878" width="4" style="68" customWidth="1"/>
    <col min="15879" max="15881" width="20.125" style="68" customWidth="1"/>
    <col min="15882" max="15882" width="3.125" style="68" customWidth="1"/>
    <col min="15883" max="15883" width="4.375" style="68" customWidth="1"/>
    <col min="15884" max="15884" width="2.5" style="68" customWidth="1"/>
    <col min="15885" max="16131" width="9" style="68"/>
    <col min="16132" max="16132" width="2.25" style="68" customWidth="1"/>
    <col min="16133" max="16133" width="24.25" style="68" customWidth="1"/>
    <col min="16134" max="16134" width="4" style="68" customWidth="1"/>
    <col min="16135" max="16137" width="20.125" style="68" customWidth="1"/>
    <col min="16138" max="16138" width="3.125" style="68" customWidth="1"/>
    <col min="16139" max="16139" width="4.375" style="68" customWidth="1"/>
    <col min="16140" max="16140" width="2.5" style="68" customWidth="1"/>
    <col min="16141" max="16384" width="9" style="68"/>
  </cols>
  <sheetData>
    <row r="1" spans="1:12" ht="20.100000000000001" customHeight="1">
      <c r="A1" s="69"/>
      <c r="B1" s="70"/>
      <c r="C1" s="70"/>
      <c r="D1" s="70"/>
      <c r="E1" s="70"/>
      <c r="F1" s="70"/>
      <c r="G1" s="70"/>
      <c r="H1" s="70"/>
      <c r="I1" s="70"/>
      <c r="J1" s="70"/>
      <c r="K1" s="70"/>
      <c r="L1" s="70"/>
    </row>
    <row r="2" spans="1:12" ht="20.100000000000001" customHeight="1">
      <c r="A2" s="69"/>
      <c r="B2" s="70"/>
      <c r="C2" s="70"/>
      <c r="D2" s="70"/>
      <c r="E2" s="70"/>
      <c r="F2" s="70"/>
      <c r="G2" s="70"/>
      <c r="H2" s="70"/>
      <c r="I2" s="1799" t="s">
        <v>340</v>
      </c>
      <c r="J2" s="1799"/>
      <c r="K2" s="1799"/>
      <c r="L2" s="70"/>
    </row>
    <row r="3" spans="1:12" ht="20.100000000000001" customHeight="1">
      <c r="A3" s="69"/>
      <c r="B3" s="70"/>
      <c r="C3" s="70"/>
      <c r="D3" s="70"/>
      <c r="E3" s="70"/>
      <c r="F3" s="70"/>
      <c r="G3" s="70"/>
      <c r="H3" s="70"/>
      <c r="I3" s="71"/>
      <c r="J3" s="71"/>
      <c r="K3" s="71"/>
      <c r="L3" s="70"/>
    </row>
    <row r="4" spans="1:12" ht="20.100000000000001" customHeight="1">
      <c r="A4" s="1302" t="s">
        <v>341</v>
      </c>
      <c r="B4" s="1302"/>
      <c r="C4" s="1302"/>
      <c r="D4" s="1302"/>
      <c r="E4" s="1302"/>
      <c r="F4" s="1302"/>
      <c r="G4" s="1302"/>
      <c r="H4" s="1302"/>
      <c r="I4" s="1302"/>
      <c r="J4" s="1302"/>
      <c r="K4" s="1302"/>
      <c r="L4" s="70"/>
    </row>
    <row r="5" spans="1:12" ht="20.100000000000001" customHeight="1">
      <c r="A5" s="72"/>
      <c r="B5" s="72"/>
      <c r="C5" s="72"/>
      <c r="D5" s="72"/>
      <c r="E5" s="72"/>
      <c r="F5" s="72"/>
      <c r="G5" s="72"/>
      <c r="H5" s="72"/>
      <c r="I5" s="72"/>
      <c r="J5" s="72"/>
      <c r="K5" s="72"/>
      <c r="L5" s="70"/>
    </row>
    <row r="6" spans="1:12" ht="30" customHeight="1">
      <c r="A6" s="72"/>
      <c r="B6" s="73" t="s">
        <v>342</v>
      </c>
      <c r="C6" s="74"/>
      <c r="D6" s="75"/>
      <c r="E6" s="75"/>
      <c r="F6" s="75"/>
      <c r="G6" s="75"/>
      <c r="H6" s="75"/>
      <c r="I6" s="75"/>
      <c r="J6" s="75"/>
      <c r="K6" s="76"/>
      <c r="L6" s="70"/>
    </row>
    <row r="7" spans="1:12" ht="30" customHeight="1">
      <c r="A7" s="70"/>
      <c r="B7" s="77" t="s">
        <v>343</v>
      </c>
      <c r="C7" s="1800" t="s">
        <v>344</v>
      </c>
      <c r="D7" s="1800"/>
      <c r="E7" s="1800"/>
      <c r="F7" s="1800"/>
      <c r="G7" s="1800"/>
      <c r="H7" s="1800"/>
      <c r="I7" s="1800"/>
      <c r="J7" s="1800"/>
      <c r="K7" s="1801"/>
      <c r="L7" s="70"/>
    </row>
    <row r="8" spans="1:12" ht="30" customHeight="1">
      <c r="A8" s="70"/>
      <c r="B8" s="78" t="s">
        <v>345</v>
      </c>
      <c r="C8" s="1275" t="s">
        <v>346</v>
      </c>
      <c r="D8" s="1276"/>
      <c r="E8" s="1276"/>
      <c r="F8" s="1276"/>
      <c r="G8" s="1276"/>
      <c r="H8" s="1276"/>
      <c r="I8" s="1276"/>
      <c r="J8" s="1276"/>
      <c r="K8" s="1277"/>
      <c r="L8" s="70"/>
    </row>
    <row r="9" spans="1:12" ht="30" customHeight="1">
      <c r="A9" s="70"/>
      <c r="B9" s="79" t="s">
        <v>347</v>
      </c>
      <c r="C9" s="1275" t="s">
        <v>348</v>
      </c>
      <c r="D9" s="1276"/>
      <c r="E9" s="1276"/>
      <c r="F9" s="1276"/>
      <c r="G9" s="1276"/>
      <c r="H9" s="1276"/>
      <c r="I9" s="1276"/>
      <c r="J9" s="1276"/>
      <c r="K9" s="1277"/>
      <c r="L9" s="70"/>
    </row>
    <row r="10" spans="1:12" ht="18.75" customHeight="1">
      <c r="A10" s="70"/>
      <c r="B10" s="1786" t="s">
        <v>349</v>
      </c>
      <c r="C10" s="80"/>
      <c r="D10" s="70"/>
      <c r="E10" s="70"/>
      <c r="F10" s="70"/>
      <c r="G10" s="70"/>
      <c r="H10" s="70"/>
      <c r="I10" s="70"/>
      <c r="J10" s="70"/>
      <c r="K10" s="81"/>
      <c r="L10" s="70"/>
    </row>
    <row r="11" spans="1:12" ht="32.25" customHeight="1">
      <c r="A11" s="70"/>
      <c r="B11" s="1786"/>
      <c r="C11" s="80"/>
      <c r="D11" s="1798" t="s">
        <v>350</v>
      </c>
      <c r="E11" s="1798"/>
      <c r="F11" s="82"/>
      <c r="G11" s="83"/>
      <c r="H11" s="84" t="s">
        <v>351</v>
      </c>
      <c r="I11" s="71"/>
      <c r="J11" s="71"/>
      <c r="K11" s="81"/>
      <c r="L11" s="70"/>
    </row>
    <row r="12" spans="1:12" ht="20.25" customHeight="1">
      <c r="A12" s="70"/>
      <c r="B12" s="1787"/>
      <c r="C12" s="85"/>
      <c r="D12" s="86" t="s">
        <v>352</v>
      </c>
      <c r="E12" s="86"/>
      <c r="F12" s="87"/>
      <c r="G12" s="87"/>
      <c r="H12" s="87"/>
      <c r="I12" s="87"/>
      <c r="J12" s="87"/>
      <c r="K12" s="88"/>
      <c r="L12" s="70"/>
    </row>
    <row r="13" spans="1:12" ht="30" customHeight="1">
      <c r="A13" s="70"/>
      <c r="B13" s="89" t="s">
        <v>353</v>
      </c>
      <c r="C13" s="1275" t="s">
        <v>354</v>
      </c>
      <c r="D13" s="1276"/>
      <c r="E13" s="1276"/>
      <c r="F13" s="1276"/>
      <c r="G13" s="1276"/>
      <c r="H13" s="1276"/>
      <c r="I13" s="1276"/>
      <c r="J13" s="1276"/>
      <c r="K13" s="1277"/>
      <c r="L13" s="70"/>
    </row>
    <row r="14" spans="1:12">
      <c r="A14" s="70"/>
      <c r="B14" s="1785" t="s">
        <v>355</v>
      </c>
      <c r="C14" s="90"/>
      <c r="D14" s="91"/>
      <c r="E14" s="91"/>
      <c r="F14" s="91"/>
      <c r="G14" s="91"/>
      <c r="H14" s="91"/>
      <c r="I14" s="91"/>
      <c r="J14" s="91"/>
      <c r="K14" s="92"/>
      <c r="L14" s="70"/>
    </row>
    <row r="15" spans="1:12" ht="24.75" customHeight="1" thickBot="1">
      <c r="A15" s="70"/>
      <c r="B15" s="1786"/>
      <c r="C15" s="80"/>
      <c r="D15" s="93" t="s">
        <v>356</v>
      </c>
      <c r="E15" s="70"/>
      <c r="F15" s="70"/>
      <c r="G15" s="70"/>
      <c r="H15" s="70"/>
      <c r="I15" s="70"/>
      <c r="J15" s="70"/>
      <c r="K15" s="81"/>
      <c r="L15" s="70"/>
    </row>
    <row r="16" spans="1:12" ht="24" customHeight="1">
      <c r="A16" s="70"/>
      <c r="B16" s="1786"/>
      <c r="C16" s="80"/>
      <c r="D16" s="94"/>
      <c r="E16" s="1788" t="s">
        <v>357</v>
      </c>
      <c r="F16" s="1789"/>
      <c r="G16" s="95" t="s">
        <v>358</v>
      </c>
      <c r="H16" s="96"/>
      <c r="I16" s="97" t="s">
        <v>359</v>
      </c>
      <c r="J16" s="98"/>
      <c r="K16" s="81"/>
      <c r="L16" s="70"/>
    </row>
    <row r="17" spans="1:12" ht="24" customHeight="1">
      <c r="A17" s="70"/>
      <c r="B17" s="1786"/>
      <c r="C17" s="80"/>
      <c r="D17" s="99" t="s">
        <v>360</v>
      </c>
      <c r="E17" s="83"/>
      <c r="F17" s="100" t="s">
        <v>351</v>
      </c>
      <c r="G17" s="83"/>
      <c r="H17" s="101" t="s">
        <v>351</v>
      </c>
      <c r="I17" s="102">
        <f>E17+G17</f>
        <v>0</v>
      </c>
      <c r="J17" s="103" t="s">
        <v>351</v>
      </c>
      <c r="K17" s="81"/>
      <c r="L17" s="70"/>
    </row>
    <row r="18" spans="1:12" ht="24" customHeight="1" thickBot="1">
      <c r="A18" s="70"/>
      <c r="B18" s="1786"/>
      <c r="C18" s="80"/>
      <c r="D18" s="104" t="s">
        <v>361</v>
      </c>
      <c r="E18" s="83"/>
      <c r="F18" s="84" t="s">
        <v>362</v>
      </c>
      <c r="G18" s="83"/>
      <c r="H18" s="105" t="s">
        <v>362</v>
      </c>
      <c r="I18" s="106">
        <f>E18+G18</f>
        <v>0</v>
      </c>
      <c r="J18" s="107" t="s">
        <v>362</v>
      </c>
      <c r="K18" s="81"/>
      <c r="L18" s="70"/>
    </row>
    <row r="19" spans="1:12" ht="24.75" customHeight="1" thickBot="1">
      <c r="A19" s="70"/>
      <c r="B19" s="1786"/>
      <c r="C19" s="80"/>
      <c r="D19" s="93" t="s">
        <v>363</v>
      </c>
      <c r="E19" s="70"/>
      <c r="F19" s="70"/>
      <c r="G19" s="108"/>
      <c r="H19" s="108"/>
      <c r="I19" s="108"/>
      <c r="J19" s="108"/>
      <c r="K19" s="81"/>
      <c r="L19" s="70"/>
    </row>
    <row r="20" spans="1:12" ht="24" customHeight="1">
      <c r="A20" s="70"/>
      <c r="B20" s="1786"/>
      <c r="C20" s="80"/>
      <c r="D20" s="109"/>
      <c r="E20" s="110" t="s">
        <v>364</v>
      </c>
      <c r="F20" s="111"/>
      <c r="G20" s="112"/>
      <c r="H20" s="109"/>
      <c r="I20" s="110" t="s">
        <v>365</v>
      </c>
      <c r="J20" s="111"/>
      <c r="K20" s="81"/>
      <c r="L20" s="70"/>
    </row>
    <row r="21" spans="1:12" ht="24" customHeight="1">
      <c r="A21" s="70"/>
      <c r="B21" s="1786"/>
      <c r="C21" s="80"/>
      <c r="D21" s="113" t="s">
        <v>360</v>
      </c>
      <c r="E21" s="114"/>
      <c r="F21" s="103" t="s">
        <v>351</v>
      </c>
      <c r="G21" s="112"/>
      <c r="H21" s="113" t="s">
        <v>360</v>
      </c>
      <c r="I21" s="114"/>
      <c r="J21" s="103" t="s">
        <v>351</v>
      </c>
      <c r="K21" s="81"/>
      <c r="L21" s="70"/>
    </row>
    <row r="22" spans="1:12" ht="24" customHeight="1" thickBot="1">
      <c r="A22" s="70"/>
      <c r="B22" s="1786"/>
      <c r="C22" s="80"/>
      <c r="D22" s="115" t="s">
        <v>361</v>
      </c>
      <c r="E22" s="116"/>
      <c r="F22" s="107" t="s">
        <v>362</v>
      </c>
      <c r="G22" s="112"/>
      <c r="H22" s="115" t="s">
        <v>361</v>
      </c>
      <c r="I22" s="116"/>
      <c r="J22" s="107" t="s">
        <v>362</v>
      </c>
      <c r="K22" s="81"/>
      <c r="L22" s="70"/>
    </row>
    <row r="23" spans="1:12" ht="29.25" customHeight="1" thickBot="1">
      <c r="A23" s="70"/>
      <c r="B23" s="1786"/>
      <c r="C23" s="80"/>
      <c r="D23" s="93" t="s">
        <v>366</v>
      </c>
      <c r="E23" s="108"/>
      <c r="F23" s="108"/>
      <c r="G23" s="108"/>
      <c r="H23" s="108"/>
      <c r="I23" s="108"/>
      <c r="J23" s="108"/>
      <c r="K23" s="81"/>
      <c r="L23" s="70"/>
    </row>
    <row r="24" spans="1:12" ht="24" customHeight="1">
      <c r="A24" s="70"/>
      <c r="B24" s="1786"/>
      <c r="C24" s="80"/>
      <c r="D24" s="108"/>
      <c r="E24" s="108"/>
      <c r="F24" s="108"/>
      <c r="G24" s="108"/>
      <c r="H24" s="109"/>
      <c r="I24" s="110" t="s">
        <v>367</v>
      </c>
      <c r="J24" s="111"/>
      <c r="K24" s="81"/>
      <c r="L24" s="70"/>
    </row>
    <row r="25" spans="1:12" ht="24" customHeight="1">
      <c r="A25" s="70"/>
      <c r="B25" s="1786"/>
      <c r="C25" s="80"/>
      <c r="D25" s="108"/>
      <c r="E25" s="108"/>
      <c r="F25" s="108"/>
      <c r="G25" s="108"/>
      <c r="H25" s="113" t="s">
        <v>360</v>
      </c>
      <c r="I25" s="100">
        <f>I17+E21+I21</f>
        <v>0</v>
      </c>
      <c r="J25" s="103" t="s">
        <v>351</v>
      </c>
      <c r="K25" s="81"/>
      <c r="L25" s="70"/>
    </row>
    <row r="26" spans="1:12" ht="24" customHeight="1" thickBot="1">
      <c r="A26" s="70"/>
      <c r="B26" s="1786"/>
      <c r="C26" s="80"/>
      <c r="D26" s="117"/>
      <c r="E26" s="112"/>
      <c r="F26" s="117"/>
      <c r="G26" s="112"/>
      <c r="H26" s="115" t="s">
        <v>361</v>
      </c>
      <c r="I26" s="118">
        <f>I18+E22+I22</f>
        <v>0</v>
      </c>
      <c r="J26" s="107" t="s">
        <v>362</v>
      </c>
      <c r="K26" s="81"/>
      <c r="L26" s="70"/>
    </row>
    <row r="27" spans="1:12" ht="15.75" customHeight="1">
      <c r="A27" s="70"/>
      <c r="B27" s="1786"/>
      <c r="C27" s="80"/>
      <c r="D27" s="117"/>
      <c r="E27" s="112"/>
      <c r="F27" s="117"/>
      <c r="G27" s="112"/>
      <c r="H27" s="108"/>
      <c r="I27" s="108"/>
      <c r="J27" s="108"/>
      <c r="K27" s="81"/>
      <c r="L27" s="70"/>
    </row>
    <row r="28" spans="1:12" ht="29.25" customHeight="1" thickBot="1">
      <c r="A28" s="70"/>
      <c r="B28" s="1786"/>
      <c r="C28" s="119"/>
      <c r="D28" s="120" t="s">
        <v>368</v>
      </c>
      <c r="E28" s="121"/>
      <c r="F28" s="121"/>
      <c r="G28" s="121"/>
      <c r="H28" s="121"/>
      <c r="I28" s="121"/>
      <c r="J28" s="121"/>
      <c r="K28" s="122"/>
      <c r="L28" s="70"/>
    </row>
    <row r="29" spans="1:12" ht="29.25" customHeight="1">
      <c r="A29" s="70"/>
      <c r="B29" s="1786"/>
      <c r="C29" s="80"/>
      <c r="D29" s="70"/>
      <c r="E29" s="70"/>
      <c r="F29" s="123"/>
      <c r="G29" s="1790" t="s">
        <v>369</v>
      </c>
      <c r="H29" s="1791"/>
      <c r="I29" s="1792" t="s">
        <v>370</v>
      </c>
      <c r="J29" s="1791"/>
      <c r="K29" s="81"/>
      <c r="L29" s="70"/>
    </row>
    <row r="30" spans="1:12" ht="29.25" customHeight="1">
      <c r="A30" s="70"/>
      <c r="B30" s="1786"/>
      <c r="C30" s="80"/>
      <c r="D30" s="124"/>
      <c r="E30" s="124"/>
      <c r="F30" s="125" t="s">
        <v>360</v>
      </c>
      <c r="G30" s="126"/>
      <c r="H30" s="101" t="s">
        <v>351</v>
      </c>
      <c r="I30" s="102">
        <f>G30</f>
        <v>0</v>
      </c>
      <c r="J30" s="103" t="s">
        <v>351</v>
      </c>
      <c r="K30" s="81"/>
      <c r="L30" s="70"/>
    </row>
    <row r="31" spans="1:12" ht="29.25" customHeight="1" thickBot="1">
      <c r="A31" s="70"/>
      <c r="B31" s="1786"/>
      <c r="C31" s="80"/>
      <c r="D31" s="117"/>
      <c r="E31" s="117"/>
      <c r="F31" s="127" t="s">
        <v>361</v>
      </c>
      <c r="G31" s="128"/>
      <c r="H31" s="129" t="s">
        <v>362</v>
      </c>
      <c r="I31" s="106">
        <f>G31</f>
        <v>0</v>
      </c>
      <c r="J31" s="107" t="s">
        <v>362</v>
      </c>
      <c r="K31" s="81"/>
      <c r="L31" s="70"/>
    </row>
    <row r="32" spans="1:12" ht="29.25" customHeight="1">
      <c r="A32" s="70"/>
      <c r="B32" s="1786"/>
      <c r="C32" s="130"/>
      <c r="D32" s="131"/>
      <c r="E32" s="132" t="s">
        <v>371</v>
      </c>
      <c r="F32" s="133"/>
      <c r="G32" s="133"/>
      <c r="H32" s="133"/>
      <c r="I32" s="133"/>
      <c r="J32" s="133"/>
      <c r="K32" s="134"/>
      <c r="L32" s="70"/>
    </row>
    <row r="33" spans="1:12" ht="29.25" customHeight="1">
      <c r="A33" s="70"/>
      <c r="B33" s="1786"/>
      <c r="C33" s="80"/>
      <c r="D33" s="1793" t="s">
        <v>372</v>
      </c>
      <c r="E33" s="1794"/>
      <c r="F33" s="1794"/>
      <c r="G33" s="1794"/>
      <c r="H33" s="1795"/>
      <c r="I33" s="1796" t="str">
        <f>IF(I26&lt;=I31,"可","不可")</f>
        <v>可</v>
      </c>
      <c r="J33" s="1797"/>
      <c r="K33" s="81"/>
      <c r="L33" s="70"/>
    </row>
    <row r="34" spans="1:12">
      <c r="A34" s="70"/>
      <c r="B34" s="1787"/>
      <c r="C34" s="85"/>
      <c r="D34" s="87"/>
      <c r="E34" s="87"/>
      <c r="F34" s="87"/>
      <c r="G34" s="87"/>
      <c r="H34" s="87"/>
      <c r="I34" s="87"/>
      <c r="J34" s="87"/>
      <c r="K34" s="88"/>
      <c r="L34" s="70"/>
    </row>
    <row r="35" spans="1:12">
      <c r="A35" s="70"/>
      <c r="B35" s="91"/>
      <c r="C35" s="91"/>
      <c r="D35" s="91"/>
      <c r="E35" s="91"/>
      <c r="F35" s="91"/>
      <c r="G35" s="91"/>
      <c r="H35" s="91"/>
      <c r="I35" s="91"/>
      <c r="J35" s="91"/>
      <c r="K35" s="91"/>
      <c r="L35" s="70"/>
    </row>
    <row r="36" spans="1:12" ht="17.25" customHeight="1">
      <c r="A36" s="70"/>
      <c r="B36" s="1784" t="s">
        <v>373</v>
      </c>
      <c r="C36" s="1784"/>
      <c r="D36" s="1784"/>
      <c r="E36" s="1784"/>
      <c r="F36" s="1784"/>
      <c r="G36" s="1784"/>
      <c r="H36" s="1784"/>
      <c r="I36" s="1784"/>
      <c r="J36" s="1784"/>
      <c r="K36" s="1784"/>
      <c r="L36" s="70"/>
    </row>
    <row r="37" spans="1:12" ht="17.25" customHeight="1">
      <c r="A37" s="70"/>
      <c r="B37" s="1784"/>
      <c r="C37" s="1784"/>
      <c r="D37" s="1784"/>
      <c r="E37" s="1784"/>
      <c r="F37" s="1784"/>
      <c r="G37" s="1784"/>
      <c r="H37" s="1784"/>
      <c r="I37" s="1784"/>
      <c r="J37" s="1784"/>
      <c r="K37" s="1784"/>
      <c r="L37" s="70"/>
    </row>
    <row r="38" spans="1:12" ht="17.25" customHeight="1">
      <c r="A38" s="70"/>
      <c r="B38" s="1784"/>
      <c r="C38" s="1784"/>
      <c r="D38" s="1784"/>
      <c r="E38" s="1784"/>
      <c r="F38" s="1784"/>
      <c r="G38" s="1784"/>
      <c r="H38" s="1784"/>
      <c r="I38" s="1784"/>
      <c r="J38" s="1784"/>
      <c r="K38" s="1784"/>
      <c r="L38" s="70"/>
    </row>
    <row r="39" spans="1:12" ht="17.25" customHeight="1">
      <c r="A39" s="70"/>
      <c r="B39" s="1784"/>
      <c r="C39" s="1784"/>
      <c r="D39" s="1784"/>
      <c r="E39" s="1784"/>
      <c r="F39" s="1784"/>
      <c r="G39" s="1784"/>
      <c r="H39" s="1784"/>
      <c r="I39" s="1784"/>
      <c r="J39" s="1784"/>
      <c r="K39" s="1784"/>
      <c r="L39" s="70"/>
    </row>
    <row r="40" spans="1:12" ht="17.25" customHeight="1">
      <c r="A40" s="70"/>
      <c r="B40" s="1784"/>
      <c r="C40" s="1784"/>
      <c r="D40" s="1784"/>
      <c r="E40" s="1784"/>
      <c r="F40" s="1784"/>
      <c r="G40" s="1784"/>
      <c r="H40" s="1784"/>
      <c r="I40" s="1784"/>
      <c r="J40" s="1784"/>
      <c r="K40" s="1784"/>
      <c r="L40" s="70"/>
    </row>
    <row r="41" spans="1:12" ht="17.25" customHeight="1">
      <c r="A41" s="70"/>
      <c r="B41" s="135"/>
      <c r="C41" s="135"/>
      <c r="D41" s="135"/>
      <c r="E41" s="135"/>
      <c r="F41" s="135"/>
      <c r="G41" s="135"/>
      <c r="H41" s="135"/>
      <c r="I41" s="135"/>
      <c r="J41" s="135"/>
      <c r="K41" s="135"/>
      <c r="L41" s="70"/>
    </row>
    <row r="45" spans="1:12">
      <c r="B45" s="136"/>
    </row>
    <row r="46" spans="1:12">
      <c r="B46" s="137"/>
    </row>
    <row r="47" spans="1:12">
      <c r="B47" s="137"/>
    </row>
    <row r="48" spans="1:12">
      <c r="B48" s="137"/>
    </row>
    <row r="49" spans="2:2">
      <c r="B49" s="137"/>
    </row>
    <row r="50" spans="2:2">
      <c r="B50" s="137"/>
    </row>
  </sheetData>
  <mergeCells count="15">
    <mergeCell ref="B10:B12"/>
    <mergeCell ref="D11:E11"/>
    <mergeCell ref="I2:K2"/>
    <mergeCell ref="A4:K4"/>
    <mergeCell ref="C7:K7"/>
    <mergeCell ref="C8:K8"/>
    <mergeCell ref="C9:K9"/>
    <mergeCell ref="B36:K40"/>
    <mergeCell ref="C13:K13"/>
    <mergeCell ref="B14:B34"/>
    <mergeCell ref="E16:F16"/>
    <mergeCell ref="G29:H29"/>
    <mergeCell ref="I29:J29"/>
    <mergeCell ref="D33:H33"/>
    <mergeCell ref="I33:J33"/>
  </mergeCells>
  <phoneticPr fontId="2"/>
  <pageMargins left="0.7" right="0.7" top="0.75" bottom="0.75" header="0.3" footer="0.3"/>
  <pageSetup paperSize="9" scale="71"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78273-F2AB-4285-AA3A-9DFACF46CE89}">
  <sheetPr>
    <tabColor rgb="FFFFC000"/>
    <pageSetUpPr fitToPage="1"/>
  </sheetPr>
  <dimension ref="B1:DH88"/>
  <sheetViews>
    <sheetView view="pageBreakPreview" zoomScale="60" zoomScaleNormal="100" workbookViewId="0"/>
  </sheetViews>
  <sheetFormatPr defaultColWidth="9" defaultRowHeight="21" customHeight="1"/>
  <cols>
    <col min="1" max="1" width="3.75" style="15" customWidth="1"/>
    <col min="2" max="2" width="3" style="15" customWidth="1"/>
    <col min="3" max="3" width="5.375" style="15" customWidth="1"/>
    <col min="4" max="7" width="3.5" style="138" customWidth="1"/>
    <col min="8" max="64" width="3.5" style="15" customWidth="1"/>
    <col min="65" max="65" width="3.375" style="15" customWidth="1"/>
    <col min="66" max="68" width="3.25" style="15" customWidth="1"/>
    <col min="69" max="76" width="3.375" style="15" customWidth="1"/>
    <col min="77" max="78" width="7.625" style="15" customWidth="1"/>
    <col min="79" max="80" width="2.625" style="15" customWidth="1"/>
    <col min="81" max="16384" width="9" style="15"/>
  </cols>
  <sheetData>
    <row r="1" spans="2:112" ht="21" customHeight="1">
      <c r="B1" s="138"/>
      <c r="C1" s="138"/>
      <c r="G1" s="15"/>
      <c r="W1" s="15" t="s">
        <v>374</v>
      </c>
      <c r="AK1" s="139"/>
      <c r="AO1" s="140"/>
      <c r="AZ1" s="140"/>
      <c r="BA1" s="140"/>
      <c r="BB1" s="140"/>
      <c r="BC1" s="140"/>
      <c r="BD1" s="140"/>
      <c r="BE1" s="140"/>
      <c r="BF1" s="140"/>
      <c r="BG1" s="140"/>
      <c r="BH1" s="140"/>
      <c r="BI1" s="140"/>
      <c r="BJ1" s="140"/>
      <c r="BK1" s="140"/>
      <c r="BL1" s="140"/>
      <c r="BM1" s="140"/>
      <c r="BN1" s="140"/>
      <c r="BO1" s="140"/>
      <c r="BP1" s="140"/>
      <c r="BQ1" s="140"/>
      <c r="BR1" s="140"/>
      <c r="BS1" s="139"/>
      <c r="BT1" s="139"/>
      <c r="BU1" s="139"/>
      <c r="BV1" s="139"/>
      <c r="BW1" s="139"/>
      <c r="BX1" s="139"/>
      <c r="BY1" s="139"/>
      <c r="BZ1" s="139"/>
      <c r="CA1" s="139"/>
      <c r="CB1" s="139"/>
      <c r="CC1" s="139"/>
      <c r="CD1" s="139"/>
      <c r="CE1" s="139"/>
    </row>
    <row r="2" spans="2:112" ht="21" customHeight="1">
      <c r="B2" s="138"/>
      <c r="C2" s="138"/>
      <c r="G2" s="15"/>
      <c r="Y2" s="15">
        <v>-1</v>
      </c>
      <c r="AO2" s="2095" t="s">
        <v>375</v>
      </c>
      <c r="AP2" s="2095"/>
      <c r="AQ2" s="2095"/>
      <c r="AR2" s="2095"/>
      <c r="AS2" s="2095"/>
      <c r="AT2" s="2095"/>
      <c r="AU2" s="2095"/>
      <c r="AV2" s="2095"/>
      <c r="AW2" s="2096"/>
      <c r="AX2" s="2097"/>
      <c r="AY2" s="2097"/>
      <c r="AZ2" s="2097"/>
      <c r="BA2" s="2097"/>
      <c r="BB2" s="2097"/>
      <c r="BC2" s="2097"/>
      <c r="BD2" s="2097"/>
      <c r="BE2" s="2097"/>
      <c r="BF2" s="2097"/>
      <c r="BG2" s="2097"/>
      <c r="BH2" s="2097"/>
      <c r="BI2" s="2097"/>
      <c r="BJ2" s="2097"/>
      <c r="BK2" s="2097"/>
      <c r="BL2" s="2097"/>
      <c r="BM2" s="2097"/>
      <c r="BN2" s="2097"/>
      <c r="BO2" s="2097"/>
      <c r="BP2" s="2097"/>
      <c r="BQ2" s="2097"/>
      <c r="BR2" s="2098"/>
      <c r="BS2" s="141"/>
      <c r="BT2" s="141"/>
      <c r="BU2" s="141"/>
      <c r="BV2" s="141"/>
      <c r="BW2" s="141"/>
      <c r="BX2" s="141"/>
      <c r="BY2" s="141"/>
      <c r="CA2" s="141"/>
      <c r="CB2" s="141"/>
      <c r="CC2" s="141"/>
      <c r="CD2" s="141"/>
      <c r="CE2" s="141"/>
    </row>
    <row r="3" spans="2:112" ht="21" customHeight="1">
      <c r="B3" s="138"/>
      <c r="C3" s="138"/>
      <c r="G3" s="15"/>
      <c r="AO3" s="2095" t="s">
        <v>376</v>
      </c>
      <c r="AP3" s="2095"/>
      <c r="AQ3" s="2095"/>
      <c r="AR3" s="2095"/>
      <c r="AS3" s="2095"/>
      <c r="AT3" s="2095"/>
      <c r="AU3" s="2095"/>
      <c r="AV3" s="2095"/>
      <c r="AW3" s="2099"/>
      <c r="AX3" s="2099"/>
      <c r="AY3" s="2099"/>
      <c r="AZ3" s="2099"/>
      <c r="BA3" s="2099"/>
      <c r="BB3" s="2099"/>
      <c r="BC3" s="2099"/>
      <c r="BD3" s="2099"/>
      <c r="BE3" s="2099"/>
      <c r="BF3" s="2099"/>
      <c r="BG3" s="2099"/>
      <c r="BH3" s="2099"/>
      <c r="BI3" s="2099"/>
      <c r="BJ3" s="2099"/>
      <c r="BK3" s="2100" t="s">
        <v>377</v>
      </c>
      <c r="BL3" s="2101"/>
      <c r="BM3" s="2101"/>
      <c r="BN3" s="2102"/>
      <c r="BO3" s="2103"/>
      <c r="BP3" s="2104"/>
      <c r="BQ3" s="2104"/>
      <c r="BR3" s="2105"/>
      <c r="BS3" s="141"/>
      <c r="BT3" s="141"/>
      <c r="BU3" s="141"/>
      <c r="BV3" s="141"/>
      <c r="BW3" s="141"/>
      <c r="BX3" s="141"/>
      <c r="BY3" s="141"/>
      <c r="CA3" s="141"/>
      <c r="CB3" s="141"/>
      <c r="CC3" s="141"/>
      <c r="CD3" s="141"/>
      <c r="CE3" s="141"/>
    </row>
    <row r="4" spans="2:112" ht="21" customHeight="1">
      <c r="B4" s="138"/>
      <c r="C4" s="142"/>
      <c r="D4" s="2094" t="s">
        <v>378</v>
      </c>
      <c r="E4" s="2094"/>
      <c r="F4" s="2094"/>
      <c r="G4" s="2094"/>
      <c r="H4" s="2094"/>
      <c r="I4" s="2094"/>
      <c r="J4" s="2094"/>
      <c r="K4" s="143"/>
      <c r="L4" s="143"/>
      <c r="M4" s="144"/>
      <c r="N4" s="144"/>
      <c r="O4" s="144"/>
      <c r="P4" s="144"/>
      <c r="Q4" s="144"/>
      <c r="R4" s="144"/>
      <c r="S4" s="144"/>
      <c r="T4" s="144"/>
      <c r="U4" s="145"/>
      <c r="V4" s="146"/>
      <c r="W4" s="147"/>
      <c r="X4" s="148"/>
      <c r="Y4" s="148"/>
      <c r="Z4" s="149" t="s">
        <v>379</v>
      </c>
      <c r="AA4" s="150"/>
      <c r="CA4" s="1863"/>
      <c r="CB4" s="1863"/>
      <c r="CC4" s="1863"/>
      <c r="CD4" s="1863"/>
      <c r="CE4" s="1863"/>
      <c r="CF4" s="1863"/>
      <c r="CG4" s="1863"/>
      <c r="CH4" s="2092"/>
      <c r="CI4" s="2092"/>
      <c r="CJ4" s="2092"/>
      <c r="CK4" s="2092"/>
      <c r="CL4" s="1863"/>
      <c r="CM4" s="1863"/>
      <c r="CN4" s="1863"/>
      <c r="CO4" s="1863"/>
      <c r="CP4" s="1863"/>
      <c r="CQ4" s="1863"/>
      <c r="CR4" s="1863"/>
      <c r="CS4" s="1863"/>
      <c r="CT4" s="1863"/>
      <c r="CU4" s="1863"/>
      <c r="CV4" s="1863"/>
      <c r="CW4" s="1863"/>
      <c r="CX4" s="1863"/>
      <c r="CY4" s="1863"/>
      <c r="CZ4" s="1863"/>
      <c r="DA4" s="1863"/>
      <c r="DB4" s="1863"/>
      <c r="DC4" s="1863"/>
      <c r="DD4" s="1863"/>
      <c r="DE4" s="1863"/>
      <c r="DF4" s="1863"/>
      <c r="DG4" s="1863"/>
      <c r="DH4" s="1863"/>
    </row>
    <row r="5" spans="2:112" ht="27.75" customHeight="1">
      <c r="B5" s="138"/>
      <c r="C5" s="142"/>
      <c r="D5" s="2090"/>
      <c r="E5" s="2090"/>
      <c r="F5" s="2090"/>
      <c r="G5" s="2057" t="s">
        <v>380</v>
      </c>
      <c r="H5" s="2057"/>
      <c r="I5" s="2057"/>
      <c r="J5" s="2057"/>
      <c r="K5" s="2057"/>
      <c r="L5" s="2057"/>
      <c r="M5" s="2057"/>
      <c r="N5" s="2057"/>
      <c r="O5" s="2057"/>
      <c r="P5" s="2057"/>
      <c r="Q5" s="2057"/>
      <c r="R5" s="2057"/>
      <c r="S5" s="2057"/>
      <c r="T5" s="2058"/>
      <c r="U5" s="145"/>
      <c r="V5" s="145"/>
      <c r="W5" s="147"/>
      <c r="X5" s="148"/>
      <c r="Y5" s="148"/>
      <c r="Z5" s="2056"/>
      <c r="AA5" s="2057"/>
      <c r="AB5" s="2057"/>
      <c r="AC5" s="2057"/>
      <c r="AD5" s="2057"/>
      <c r="AE5" s="2057"/>
      <c r="AF5" s="2058"/>
      <c r="AG5" s="1930" t="s">
        <v>381</v>
      </c>
      <c r="AH5" s="1931"/>
      <c r="AI5" s="1931"/>
      <c r="AJ5" s="2043"/>
      <c r="AK5" s="2056" t="s">
        <v>382</v>
      </c>
      <c r="AL5" s="2057"/>
      <c r="AM5" s="2057"/>
      <c r="AN5" s="2058"/>
      <c r="AO5" s="2056" t="s">
        <v>383</v>
      </c>
      <c r="AP5" s="2057"/>
      <c r="AQ5" s="2057"/>
      <c r="AR5" s="2058"/>
      <c r="AS5" s="2056" t="s">
        <v>384</v>
      </c>
      <c r="AT5" s="2057"/>
      <c r="AU5" s="2057"/>
      <c r="AV5" s="2058"/>
      <c r="AW5" s="2056" t="s">
        <v>385</v>
      </c>
      <c r="AX5" s="2057"/>
      <c r="AY5" s="2057"/>
      <c r="AZ5" s="2058"/>
      <c r="BA5" s="2056" t="s">
        <v>386</v>
      </c>
      <c r="BB5" s="2057"/>
      <c r="BC5" s="2057"/>
      <c r="BD5" s="2058"/>
      <c r="BE5" s="2056" t="s">
        <v>387</v>
      </c>
      <c r="BF5" s="2057"/>
      <c r="BG5" s="2058"/>
      <c r="BK5" s="151"/>
      <c r="BL5" s="151"/>
      <c r="BM5" s="151"/>
      <c r="BN5" s="151"/>
      <c r="BO5" s="152"/>
      <c r="BP5" s="153"/>
      <c r="BQ5" s="154"/>
      <c r="BR5" s="154"/>
      <c r="BS5" s="154"/>
      <c r="CA5" s="2092"/>
      <c r="CB5" s="2092"/>
      <c r="CC5" s="2092"/>
      <c r="CD5" s="2092"/>
      <c r="CE5" s="2092"/>
      <c r="CF5" s="2092"/>
      <c r="CG5" s="2092"/>
      <c r="CH5" s="2086"/>
      <c r="CI5" s="2086"/>
      <c r="CJ5" s="2086"/>
      <c r="CK5" s="2086"/>
      <c r="CL5" s="2086"/>
      <c r="CM5" s="2086"/>
      <c r="CN5" s="2086"/>
      <c r="CO5" s="2086"/>
      <c r="CP5" s="2086"/>
      <c r="CQ5" s="2086"/>
      <c r="CR5" s="2086"/>
      <c r="CS5" s="2086"/>
      <c r="CT5" s="2086"/>
      <c r="CU5" s="2086"/>
      <c r="CV5" s="2086"/>
      <c r="CW5" s="2086"/>
      <c r="CX5" s="2086"/>
      <c r="CY5" s="2086"/>
      <c r="CZ5" s="2086"/>
      <c r="DA5" s="2086"/>
      <c r="DB5" s="2086"/>
      <c r="DC5" s="2086"/>
      <c r="DD5" s="2086"/>
      <c r="DE5" s="2086"/>
      <c r="DF5" s="2076"/>
      <c r="DG5" s="2076"/>
      <c r="DH5" s="2076"/>
    </row>
    <row r="6" spans="2:112" ht="21" customHeight="1">
      <c r="B6" s="138"/>
      <c r="C6" s="142"/>
      <c r="D6" s="2090"/>
      <c r="E6" s="2090"/>
      <c r="F6" s="2090"/>
      <c r="G6" s="2057" t="s">
        <v>388</v>
      </c>
      <c r="H6" s="2057"/>
      <c r="I6" s="2057"/>
      <c r="J6" s="2057"/>
      <c r="K6" s="2057"/>
      <c r="L6" s="2057"/>
      <c r="M6" s="2057"/>
      <c r="N6" s="2057"/>
      <c r="O6" s="2057"/>
      <c r="P6" s="2057"/>
      <c r="Q6" s="2057"/>
      <c r="R6" s="2057"/>
      <c r="S6" s="2057"/>
      <c r="T6" s="2058"/>
      <c r="U6" s="145"/>
      <c r="V6" s="145"/>
      <c r="W6" s="147"/>
      <c r="X6" s="148"/>
      <c r="Y6" s="148"/>
      <c r="Z6" s="1933" t="s">
        <v>389</v>
      </c>
      <c r="AA6" s="1934"/>
      <c r="AB6" s="1934"/>
      <c r="AC6" s="1934"/>
      <c r="AD6" s="1934"/>
      <c r="AE6" s="1934"/>
      <c r="AF6" s="2091"/>
      <c r="AG6" s="2081"/>
      <c r="AH6" s="2082"/>
      <c r="AI6" s="2082"/>
      <c r="AJ6" s="2083"/>
      <c r="AK6" s="2081"/>
      <c r="AL6" s="2082"/>
      <c r="AM6" s="2082"/>
      <c r="AN6" s="2083"/>
      <c r="AO6" s="2081"/>
      <c r="AP6" s="2082"/>
      <c r="AQ6" s="2082"/>
      <c r="AR6" s="2083"/>
      <c r="AS6" s="2081"/>
      <c r="AT6" s="2082"/>
      <c r="AU6" s="2082"/>
      <c r="AV6" s="2083"/>
      <c r="AW6" s="2081"/>
      <c r="AX6" s="2082"/>
      <c r="AY6" s="2082"/>
      <c r="AZ6" s="2083"/>
      <c r="BA6" s="2081"/>
      <c r="BB6" s="2082"/>
      <c r="BC6" s="2082"/>
      <c r="BD6" s="2083"/>
      <c r="BE6" s="2077">
        <f>SUM(AG6:BD6)</f>
        <v>0</v>
      </c>
      <c r="BF6" s="2078"/>
      <c r="BG6" s="2079"/>
      <c r="BL6" s="155"/>
      <c r="BM6" s="155"/>
      <c r="BN6" s="155"/>
      <c r="BW6" s="156"/>
      <c r="CC6" s="155"/>
      <c r="CD6" s="155"/>
      <c r="CE6" s="155"/>
      <c r="CL6" s="2093"/>
      <c r="CM6" s="2093"/>
      <c r="CN6" s="2093"/>
      <c r="CO6" s="2093"/>
      <c r="CP6" s="2093"/>
      <c r="CQ6" s="2093"/>
      <c r="CR6" s="2093"/>
      <c r="CS6" s="2093"/>
      <c r="CT6" s="2086"/>
      <c r="CU6" s="2086"/>
      <c r="CV6" s="2086"/>
      <c r="CW6" s="2086"/>
      <c r="CX6" s="2086"/>
      <c r="CY6" s="2086"/>
      <c r="CZ6" s="2086"/>
      <c r="DA6" s="2086"/>
      <c r="DB6" s="2086"/>
      <c r="DC6" s="2086"/>
      <c r="DD6" s="2086"/>
      <c r="DE6" s="2086"/>
      <c r="DF6" s="2076"/>
      <c r="DG6" s="2076"/>
      <c r="DH6" s="2076"/>
    </row>
    <row r="7" spans="2:112" ht="21" customHeight="1">
      <c r="B7" s="138"/>
      <c r="C7" s="142"/>
      <c r="D7" s="2090"/>
      <c r="E7" s="2090"/>
      <c r="F7" s="2090"/>
      <c r="G7" s="2057" t="s">
        <v>390</v>
      </c>
      <c r="H7" s="2057"/>
      <c r="I7" s="2057"/>
      <c r="J7" s="2057"/>
      <c r="K7" s="2057"/>
      <c r="L7" s="2057"/>
      <c r="M7" s="2057"/>
      <c r="N7" s="2057"/>
      <c r="O7" s="2057"/>
      <c r="P7" s="2057"/>
      <c r="Q7" s="2057"/>
      <c r="R7" s="2057"/>
      <c r="S7" s="2057"/>
      <c r="T7" s="2058"/>
      <c r="U7" s="157"/>
      <c r="V7" s="145"/>
      <c r="W7" s="147"/>
      <c r="X7" s="148"/>
      <c r="Y7" s="148"/>
      <c r="Z7" s="158" t="s">
        <v>134</v>
      </c>
      <c r="AA7" s="1930" t="s">
        <v>391</v>
      </c>
      <c r="AB7" s="1931"/>
      <c r="AC7" s="1931"/>
      <c r="AD7" s="1931"/>
      <c r="AE7" s="1931"/>
      <c r="AF7" s="2043"/>
      <c r="AG7" s="2087"/>
      <c r="AH7" s="2088"/>
      <c r="AI7" s="2088"/>
      <c r="AJ7" s="2089"/>
      <c r="AK7" s="2087"/>
      <c r="AL7" s="2088"/>
      <c r="AM7" s="2088"/>
      <c r="AN7" s="2089"/>
      <c r="AO7" s="2087"/>
      <c r="AP7" s="2088"/>
      <c r="AQ7" s="2088"/>
      <c r="AR7" s="2089"/>
      <c r="AS7" s="2081"/>
      <c r="AT7" s="2082"/>
      <c r="AU7" s="2082"/>
      <c r="AV7" s="2083"/>
      <c r="AW7" s="2081"/>
      <c r="AX7" s="2082"/>
      <c r="AY7" s="2082"/>
      <c r="AZ7" s="2083"/>
      <c r="BA7" s="2081"/>
      <c r="BB7" s="2082"/>
      <c r="BC7" s="2082"/>
      <c r="BD7" s="2083"/>
      <c r="BE7" s="2077">
        <f>SUM(AG7:BD7)</f>
        <v>0</v>
      </c>
      <c r="BF7" s="2078"/>
      <c r="BG7" s="2079"/>
      <c r="CB7" s="1863"/>
      <c r="CC7" s="1863"/>
      <c r="CD7" s="1863"/>
      <c r="CE7" s="1863"/>
      <c r="CF7" s="1863"/>
      <c r="CG7" s="1863"/>
      <c r="CH7" s="1863"/>
      <c r="CI7" s="2085"/>
      <c r="CJ7" s="2085"/>
      <c r="CK7" s="2085"/>
      <c r="CL7" s="2086"/>
      <c r="CM7" s="2086"/>
      <c r="CN7" s="2086"/>
      <c r="CO7" s="2086"/>
      <c r="CP7" s="2086"/>
      <c r="CQ7" s="2086"/>
      <c r="CR7" s="2086"/>
      <c r="CS7" s="2086"/>
      <c r="CT7" s="2086"/>
      <c r="CU7" s="2086"/>
      <c r="CV7" s="2086"/>
      <c r="CW7" s="2086"/>
      <c r="CX7" s="2086"/>
      <c r="CY7" s="2086"/>
      <c r="CZ7" s="2086"/>
      <c r="DA7" s="2086"/>
      <c r="DB7" s="2086"/>
      <c r="DC7" s="2086"/>
      <c r="DD7" s="2086"/>
      <c r="DE7" s="2086"/>
      <c r="DF7" s="2076"/>
      <c r="DG7" s="2076"/>
      <c r="DH7" s="2076"/>
    </row>
    <row r="8" spans="2:112" ht="21" customHeight="1">
      <c r="B8" s="148"/>
      <c r="C8" s="159"/>
      <c r="D8" s="144"/>
      <c r="E8" s="144"/>
      <c r="F8" s="144"/>
      <c r="G8" s="144"/>
      <c r="H8" s="144"/>
      <c r="I8" s="144"/>
      <c r="J8" s="144"/>
      <c r="K8" s="144"/>
      <c r="L8" s="160" t="str">
        <f>IF(COUNTIF(D5:F7,"○")&gt;1,"いずれか１つを選択してください。","")</f>
        <v/>
      </c>
      <c r="M8" s="144"/>
      <c r="N8" s="144"/>
      <c r="O8" s="144"/>
      <c r="P8" s="144"/>
      <c r="Q8" s="144"/>
      <c r="R8" s="144"/>
      <c r="S8" s="144"/>
      <c r="T8" s="144"/>
      <c r="U8" s="161"/>
      <c r="V8" s="161"/>
      <c r="W8" s="147"/>
      <c r="X8" s="148"/>
      <c r="Y8" s="148"/>
      <c r="Z8" s="1930" t="s">
        <v>392</v>
      </c>
      <c r="AA8" s="1931"/>
      <c r="AB8" s="1931"/>
      <c r="AC8" s="1931"/>
      <c r="AD8" s="1931"/>
      <c r="AE8" s="1931"/>
      <c r="AF8" s="2043"/>
      <c r="AG8" s="2081"/>
      <c r="AH8" s="2082"/>
      <c r="AI8" s="2082"/>
      <c r="AJ8" s="2083"/>
      <c r="AK8" s="2081"/>
      <c r="AL8" s="2082"/>
      <c r="AM8" s="2082"/>
      <c r="AN8" s="2083"/>
      <c r="AO8" s="2081"/>
      <c r="AP8" s="2082"/>
      <c r="AQ8" s="2082"/>
      <c r="AR8" s="2083"/>
      <c r="AS8" s="2081"/>
      <c r="AT8" s="2082"/>
      <c r="AU8" s="2082"/>
      <c r="AV8" s="2083"/>
      <c r="AW8" s="2081"/>
      <c r="AX8" s="2082"/>
      <c r="AY8" s="2082"/>
      <c r="AZ8" s="2083"/>
      <c r="BA8" s="2081"/>
      <c r="BB8" s="2082"/>
      <c r="BC8" s="2082"/>
      <c r="BD8" s="2083"/>
      <c r="BE8" s="2077">
        <f>SUM(AG8:BD8)</f>
        <v>0</v>
      </c>
      <c r="BF8" s="2078"/>
      <c r="BG8" s="2079"/>
      <c r="BU8" s="156"/>
      <c r="BW8" s="2084"/>
      <c r="BX8" s="2084"/>
      <c r="BY8" s="2084"/>
      <c r="BZ8" s="2084"/>
      <c r="CA8" s="2084"/>
      <c r="CB8" s="2080"/>
      <c r="CC8" s="2080"/>
      <c r="CD8" s="2080"/>
      <c r="CE8" s="2080"/>
      <c r="CF8" s="2080"/>
      <c r="CG8" s="2080"/>
      <c r="CH8" s="2080"/>
      <c r="CI8" s="2085"/>
      <c r="CJ8" s="2085"/>
      <c r="CK8" s="2085"/>
      <c r="CL8" s="2076"/>
      <c r="CM8" s="2076"/>
      <c r="CN8" s="2076"/>
      <c r="CO8" s="2076"/>
      <c r="CP8" s="2076"/>
      <c r="CQ8" s="2076"/>
      <c r="CR8" s="2076"/>
      <c r="CS8" s="2076"/>
      <c r="CT8" s="2076"/>
      <c r="CU8" s="2076"/>
      <c r="CV8" s="2076"/>
      <c r="CW8" s="2076"/>
      <c r="CX8" s="2076"/>
      <c r="CY8" s="2076"/>
      <c r="CZ8" s="2076"/>
      <c r="DA8" s="2076"/>
      <c r="DB8" s="2076"/>
      <c r="DC8" s="2076"/>
      <c r="DD8" s="2076"/>
      <c r="DE8" s="2076"/>
      <c r="DF8" s="2076"/>
      <c r="DG8" s="2076"/>
      <c r="DH8" s="2076"/>
    </row>
    <row r="9" spans="2:112" ht="21" customHeight="1">
      <c r="B9" s="148"/>
      <c r="C9" s="159"/>
      <c r="D9" s="144"/>
      <c r="E9" s="161"/>
      <c r="F9" s="145"/>
      <c r="G9" s="145"/>
      <c r="H9" s="145"/>
      <c r="I9" s="145"/>
      <c r="J9" s="145"/>
      <c r="K9" s="145"/>
      <c r="L9" s="145"/>
      <c r="M9" s="145"/>
      <c r="N9" s="145"/>
      <c r="O9" s="145"/>
      <c r="P9" s="145"/>
      <c r="Q9" s="145"/>
      <c r="R9" s="145"/>
      <c r="S9" s="145"/>
      <c r="T9" s="145"/>
      <c r="U9" s="145"/>
      <c r="V9" s="161"/>
      <c r="W9" s="147"/>
      <c r="X9" s="148"/>
      <c r="Y9" s="148"/>
      <c r="Z9" s="1930" t="s">
        <v>387</v>
      </c>
      <c r="AA9" s="1931"/>
      <c r="AB9" s="1931"/>
      <c r="AC9" s="1931"/>
      <c r="AD9" s="1931"/>
      <c r="AE9" s="1931"/>
      <c r="AF9" s="2043"/>
      <c r="AG9" s="2077">
        <f>AG6+AG8</f>
        <v>0</v>
      </c>
      <c r="AH9" s="2078"/>
      <c r="AI9" s="2078"/>
      <c r="AJ9" s="2079"/>
      <c r="AK9" s="2077">
        <f t="shared" ref="AK9" si="0">AK6+AK8</f>
        <v>0</v>
      </c>
      <c r="AL9" s="2078"/>
      <c r="AM9" s="2078"/>
      <c r="AN9" s="2079"/>
      <c r="AO9" s="2077">
        <f t="shared" ref="AO9" si="1">AO6+AO8</f>
        <v>0</v>
      </c>
      <c r="AP9" s="2078"/>
      <c r="AQ9" s="2078"/>
      <c r="AR9" s="2079"/>
      <c r="AS9" s="2077">
        <f>AS6+AS8</f>
        <v>0</v>
      </c>
      <c r="AT9" s="2078"/>
      <c r="AU9" s="2078"/>
      <c r="AV9" s="2079"/>
      <c r="AW9" s="2077">
        <f t="shared" ref="AW9" si="2">AW6+AW8</f>
        <v>0</v>
      </c>
      <c r="AX9" s="2078"/>
      <c r="AY9" s="2078"/>
      <c r="AZ9" s="2079"/>
      <c r="BA9" s="2077">
        <f t="shared" ref="BA9" si="3">BA6+BA8</f>
        <v>0</v>
      </c>
      <c r="BB9" s="2078"/>
      <c r="BC9" s="2078"/>
      <c r="BD9" s="2079"/>
      <c r="BE9" s="2077">
        <f>BE6+BE8</f>
        <v>0</v>
      </c>
      <c r="BF9" s="2078"/>
      <c r="BG9" s="2079"/>
      <c r="BW9" s="1863"/>
      <c r="BX9" s="1863"/>
      <c r="BY9" s="1863"/>
      <c r="BZ9" s="1863"/>
      <c r="CA9" s="1863"/>
      <c r="CB9" s="2054"/>
      <c r="CC9" s="2054"/>
      <c r="CD9" s="2054"/>
      <c r="CE9" s="2054"/>
      <c r="CF9" s="2055"/>
      <c r="CG9" s="2055"/>
      <c r="CH9" s="2055"/>
      <c r="CI9" s="2055"/>
      <c r="CJ9" s="2055"/>
      <c r="CK9" s="2055"/>
    </row>
    <row r="10" spans="2:112" ht="21" customHeight="1">
      <c r="B10" s="148"/>
      <c r="C10" s="159"/>
      <c r="D10" s="144"/>
      <c r="E10" s="161"/>
      <c r="F10" s="145"/>
      <c r="G10" s="145"/>
      <c r="H10" s="145"/>
      <c r="I10" s="145"/>
      <c r="J10" s="145"/>
      <c r="K10" s="145"/>
      <c r="L10" s="145"/>
      <c r="M10" s="145"/>
      <c r="N10" s="145"/>
      <c r="O10" s="145"/>
      <c r="P10" s="145"/>
      <c r="Q10" s="145"/>
      <c r="R10" s="145"/>
      <c r="S10" s="145"/>
      <c r="T10" s="145"/>
      <c r="U10" s="145"/>
      <c r="V10" s="161"/>
      <c r="W10" s="162"/>
      <c r="X10" s="148"/>
      <c r="Y10" s="148"/>
      <c r="Z10" s="148"/>
      <c r="AA10" s="148"/>
      <c r="BG10" s="163" t="str">
        <f>IF(AND(BE9&lt;&gt;BO3,D12="○"),"「事業者名簿」の定員数と想定される利用者数が一致しません。","")</f>
        <v/>
      </c>
      <c r="BK10" s="151"/>
      <c r="BL10" s="151"/>
      <c r="BM10" s="151"/>
      <c r="BN10" s="151"/>
      <c r="BO10" s="152"/>
      <c r="BP10" s="153"/>
      <c r="BQ10" s="154"/>
      <c r="BR10" s="154"/>
      <c r="BS10" s="154"/>
      <c r="BW10" s="1863"/>
      <c r="BX10" s="1863"/>
      <c r="BY10" s="1863"/>
      <c r="BZ10" s="1863"/>
      <c r="CA10" s="1863"/>
      <c r="CB10" s="2054"/>
      <c r="CC10" s="2054"/>
      <c r="CD10" s="2054"/>
      <c r="CE10" s="2054"/>
      <c r="CF10" s="2055"/>
      <c r="CG10" s="2055"/>
      <c r="CH10" s="2055"/>
      <c r="CI10" s="2055"/>
      <c r="CJ10" s="2055"/>
      <c r="CK10" s="2055"/>
    </row>
    <row r="11" spans="2:112" ht="21" customHeight="1">
      <c r="B11" s="148"/>
      <c r="C11" s="159"/>
      <c r="D11" s="164" t="s">
        <v>393</v>
      </c>
      <c r="E11" s="165"/>
      <c r="F11" s="165"/>
      <c r="G11" s="165"/>
      <c r="H11" s="165"/>
      <c r="I11" s="165"/>
      <c r="J11" s="145"/>
      <c r="K11" s="145"/>
      <c r="L11" s="145"/>
      <c r="M11" s="145"/>
      <c r="N11" s="145"/>
      <c r="O11" s="145"/>
      <c r="P11" s="145"/>
      <c r="Q11" s="145"/>
      <c r="R11" s="145"/>
      <c r="S11" s="145"/>
      <c r="T11" s="145"/>
      <c r="U11" s="145"/>
      <c r="V11" s="161"/>
      <c r="W11" s="166"/>
      <c r="Z11" s="156" t="s">
        <v>394</v>
      </c>
      <c r="AP11" s="156" t="s">
        <v>395</v>
      </c>
      <c r="AQ11" s="156"/>
      <c r="AW11" s="155"/>
      <c r="AX11" s="155"/>
      <c r="AY11" s="155"/>
      <c r="BG11" s="167"/>
      <c r="BH11" s="156" t="s">
        <v>396</v>
      </c>
      <c r="BN11" s="155"/>
      <c r="BO11" s="155"/>
      <c r="BP11" s="155"/>
      <c r="BW11" s="148"/>
      <c r="BX11" s="148"/>
      <c r="BY11" s="148"/>
      <c r="BZ11" s="148"/>
      <c r="CA11" s="148"/>
      <c r="CB11" s="2054"/>
      <c r="CC11" s="2054"/>
      <c r="CD11" s="2054"/>
      <c r="CE11" s="2054"/>
      <c r="CF11" s="2055"/>
      <c r="CG11" s="2055"/>
      <c r="CH11" s="2055"/>
      <c r="CI11" s="2055"/>
      <c r="CJ11" s="2055"/>
      <c r="CK11" s="2055"/>
    </row>
    <row r="12" spans="2:112" ht="21" customHeight="1">
      <c r="B12" s="148"/>
      <c r="C12" s="159"/>
      <c r="D12" s="2064"/>
      <c r="E12" s="2069"/>
      <c r="F12" s="2066" t="s">
        <v>397</v>
      </c>
      <c r="G12" s="2067"/>
      <c r="H12" s="2067"/>
      <c r="I12" s="2067"/>
      <c r="J12" s="2067"/>
      <c r="K12" s="2067"/>
      <c r="L12" s="2067"/>
      <c r="M12" s="2067"/>
      <c r="N12" s="2067"/>
      <c r="O12" s="2067"/>
      <c r="P12" s="2067"/>
      <c r="Q12" s="2067"/>
      <c r="R12" s="2067"/>
      <c r="S12" s="2067"/>
      <c r="T12" s="2067"/>
      <c r="U12" s="2067"/>
      <c r="V12" s="2068"/>
      <c r="W12" s="162"/>
      <c r="AE12" s="2056" t="s">
        <v>398</v>
      </c>
      <c r="AF12" s="2057"/>
      <c r="AG12" s="2057"/>
      <c r="AH12" s="2057"/>
      <c r="AI12" s="2057"/>
      <c r="AJ12" s="2057"/>
      <c r="AK12" s="2058"/>
      <c r="AL12" s="1143" t="s">
        <v>399</v>
      </c>
      <c r="AM12" s="2070"/>
      <c r="AN12" s="2071"/>
      <c r="AV12" s="2056" t="s">
        <v>398</v>
      </c>
      <c r="AW12" s="2057"/>
      <c r="AX12" s="2057"/>
      <c r="AY12" s="2057"/>
      <c r="AZ12" s="2057"/>
      <c r="BA12" s="2057"/>
      <c r="BB12" s="2058"/>
      <c r="BC12" s="1143" t="s">
        <v>399</v>
      </c>
      <c r="BD12" s="2070"/>
      <c r="BE12" s="2071"/>
      <c r="BF12" s="168"/>
      <c r="BG12" s="167"/>
      <c r="BM12" s="2056" t="s">
        <v>400</v>
      </c>
      <c r="BN12" s="2057"/>
      <c r="BO12" s="2057"/>
      <c r="BP12" s="2057"/>
      <c r="BQ12" s="2057"/>
      <c r="BR12" s="2057"/>
      <c r="BS12" s="2058"/>
      <c r="BW12" s="2074"/>
      <c r="BX12" s="2074"/>
      <c r="BY12" s="2074"/>
      <c r="BZ12" s="2074"/>
      <c r="CA12" s="2074"/>
      <c r="CB12" s="2062"/>
      <c r="CC12" s="2062"/>
      <c r="CD12" s="2062"/>
      <c r="CE12" s="2062"/>
      <c r="CF12" s="2075"/>
      <c r="CG12" s="2075"/>
      <c r="CH12" s="2075"/>
      <c r="CI12" s="2074"/>
      <c r="CJ12" s="2074"/>
      <c r="CK12" s="2074"/>
    </row>
    <row r="13" spans="2:112" ht="26.25" customHeight="1">
      <c r="B13" s="148"/>
      <c r="C13" s="159"/>
      <c r="D13" s="2064"/>
      <c r="E13" s="2065"/>
      <c r="F13" s="2066" t="s">
        <v>401</v>
      </c>
      <c r="G13" s="2067"/>
      <c r="H13" s="2067"/>
      <c r="I13" s="2067"/>
      <c r="J13" s="2067"/>
      <c r="K13" s="2067"/>
      <c r="L13" s="2067"/>
      <c r="M13" s="2067"/>
      <c r="N13" s="2067"/>
      <c r="O13" s="2067"/>
      <c r="P13" s="2067"/>
      <c r="Q13" s="2067"/>
      <c r="R13" s="2067"/>
      <c r="S13" s="2067"/>
      <c r="T13" s="2067"/>
      <c r="U13" s="2067"/>
      <c r="V13" s="2068"/>
      <c r="W13" s="169"/>
      <c r="AE13" s="2052" t="s">
        <v>402</v>
      </c>
      <c r="AF13" s="2053"/>
      <c r="AG13" s="2053"/>
      <c r="AH13" s="1227"/>
      <c r="AI13" s="2052" t="s">
        <v>403</v>
      </c>
      <c r="AJ13" s="2053"/>
      <c r="AK13" s="1227"/>
      <c r="AL13" s="1145"/>
      <c r="AM13" s="2072"/>
      <c r="AN13" s="2073"/>
      <c r="AQ13" s="2066"/>
      <c r="AR13" s="2067"/>
      <c r="AS13" s="2067"/>
      <c r="AT13" s="2067"/>
      <c r="AU13" s="2068"/>
      <c r="AV13" s="2052" t="s">
        <v>402</v>
      </c>
      <c r="AW13" s="2053"/>
      <c r="AX13" s="2053"/>
      <c r="AY13" s="1227"/>
      <c r="AZ13" s="2052" t="s">
        <v>403</v>
      </c>
      <c r="BA13" s="2053"/>
      <c r="BB13" s="1227"/>
      <c r="BC13" s="1145"/>
      <c r="BD13" s="2072"/>
      <c r="BE13" s="2073"/>
      <c r="BF13" s="168"/>
      <c r="BG13" s="170"/>
      <c r="BH13" s="2066"/>
      <c r="BI13" s="2067"/>
      <c r="BJ13" s="2067"/>
      <c r="BK13" s="2067"/>
      <c r="BL13" s="2068"/>
      <c r="BM13" s="2052" t="s">
        <v>404</v>
      </c>
      <c r="BN13" s="2053"/>
      <c r="BO13" s="2053"/>
      <c r="BP13" s="1227"/>
      <c r="BQ13" s="2052" t="s">
        <v>405</v>
      </c>
      <c r="BR13" s="2053"/>
      <c r="BS13" s="1227"/>
      <c r="BW13" s="148"/>
      <c r="BX13" s="148"/>
      <c r="BY13" s="148"/>
      <c r="BZ13" s="2054"/>
      <c r="CA13" s="2054"/>
      <c r="CB13" s="2054"/>
      <c r="CC13" s="2054"/>
      <c r="CD13" s="2055"/>
      <c r="CE13" s="2055"/>
      <c r="CF13" s="2055"/>
      <c r="CG13" s="2055"/>
      <c r="CH13" s="2055"/>
      <c r="CI13" s="2055"/>
    </row>
    <row r="14" spans="2:112" ht="21" customHeight="1">
      <c r="B14" s="148"/>
      <c r="C14" s="159"/>
      <c r="D14" s="2064"/>
      <c r="E14" s="2065"/>
      <c r="F14" s="2066" t="s">
        <v>406</v>
      </c>
      <c r="G14" s="2067"/>
      <c r="H14" s="2067"/>
      <c r="I14" s="2067"/>
      <c r="J14" s="2067"/>
      <c r="K14" s="2067"/>
      <c r="L14" s="2067"/>
      <c r="M14" s="2067"/>
      <c r="N14" s="2067"/>
      <c r="O14" s="2067"/>
      <c r="P14" s="2067"/>
      <c r="Q14" s="2067"/>
      <c r="R14" s="2067"/>
      <c r="S14" s="2067"/>
      <c r="T14" s="2067"/>
      <c r="U14" s="2067"/>
      <c r="V14" s="2068"/>
      <c r="W14" s="169"/>
      <c r="Z14" s="2056" t="s">
        <v>407</v>
      </c>
      <c r="AA14" s="2057"/>
      <c r="AB14" s="2057"/>
      <c r="AC14" s="2057"/>
      <c r="AD14" s="2058"/>
      <c r="AE14" s="2059" t="b">
        <f>IF((OR($D$5="○",$D$6="○")),ROUNDDOWN(((BE$6+BE$8*0.9))/6,1))</f>
        <v>0</v>
      </c>
      <c r="AF14" s="2060"/>
      <c r="AG14" s="2060"/>
      <c r="AH14" s="2061"/>
      <c r="AI14" s="2047">
        <f>AE14*$AY$60</f>
        <v>0</v>
      </c>
      <c r="AJ14" s="2048"/>
      <c r="AK14" s="2049"/>
      <c r="AL14" s="2047">
        <f>AE14*40</f>
        <v>0</v>
      </c>
      <c r="AM14" s="2048"/>
      <c r="AN14" s="2049"/>
      <c r="AQ14" s="2056" t="s">
        <v>407</v>
      </c>
      <c r="AR14" s="2057"/>
      <c r="AS14" s="2057"/>
      <c r="AT14" s="2057"/>
      <c r="AU14" s="2058"/>
      <c r="AV14" s="2044" t="b">
        <f>IF((OR($D$5="○",$D$6="○")),$BE$43)</f>
        <v>0</v>
      </c>
      <c r="AW14" s="2045"/>
      <c r="AX14" s="2045"/>
      <c r="AY14" s="2046"/>
      <c r="AZ14" s="2050">
        <f>AV14*$AY$60</f>
        <v>0</v>
      </c>
      <c r="BA14" s="2050"/>
      <c r="BB14" s="2050"/>
      <c r="BC14" s="2047">
        <f>AV14*40</f>
        <v>0</v>
      </c>
      <c r="BD14" s="2048"/>
      <c r="BE14" s="2049"/>
      <c r="BF14" s="171"/>
      <c r="BG14" s="167"/>
      <c r="BH14" s="2056" t="s">
        <v>408</v>
      </c>
      <c r="BI14" s="2057"/>
      <c r="BJ14" s="2057"/>
      <c r="BK14" s="2057"/>
      <c r="BL14" s="2058"/>
      <c r="BM14" s="2044">
        <f>(ROUNDDOWN(BQ14/40,1))</f>
        <v>0</v>
      </c>
      <c r="BN14" s="2045"/>
      <c r="BO14" s="2045"/>
      <c r="BP14" s="2046"/>
      <c r="BQ14" s="2050">
        <f>$BB$73</f>
        <v>0</v>
      </c>
      <c r="BR14" s="2050"/>
      <c r="BS14" s="2050"/>
      <c r="BU14" s="156"/>
      <c r="BW14" s="156"/>
      <c r="BX14" s="156"/>
      <c r="BY14" s="156"/>
      <c r="BZ14" s="2062"/>
      <c r="CA14" s="2062"/>
      <c r="CB14" s="2062"/>
      <c r="CC14" s="2062"/>
      <c r="CD14" s="2063"/>
      <c r="CE14" s="2063"/>
      <c r="CF14" s="2063"/>
      <c r="CG14" s="1863"/>
      <c r="CH14" s="1863"/>
      <c r="CI14" s="1863"/>
    </row>
    <row r="15" spans="2:112" ht="21" customHeight="1">
      <c r="B15" s="148"/>
      <c r="C15" s="172"/>
      <c r="D15" s="173"/>
      <c r="E15" s="173"/>
      <c r="F15" s="173"/>
      <c r="G15" s="173"/>
      <c r="H15" s="173"/>
      <c r="I15" s="173"/>
      <c r="J15" s="173"/>
      <c r="K15" s="173"/>
      <c r="L15" s="174" t="str">
        <f>IF(COUNTIF(D12:E14,"○")&gt;1,"いずれか１つを選択してください。","")</f>
        <v/>
      </c>
      <c r="M15" s="173"/>
      <c r="N15" s="173"/>
      <c r="O15" s="173"/>
      <c r="P15" s="173"/>
      <c r="Q15" s="173"/>
      <c r="R15" s="173"/>
      <c r="S15" s="173"/>
      <c r="T15" s="173"/>
      <c r="U15" s="173"/>
      <c r="V15" s="175"/>
      <c r="W15" s="176"/>
      <c r="Z15" s="2056" t="s">
        <v>409</v>
      </c>
      <c r="AA15" s="2057"/>
      <c r="AB15" s="2057"/>
      <c r="AC15" s="2057"/>
      <c r="AD15" s="2058"/>
      <c r="AE15" s="2059" t="b">
        <f>IF((OR($D$7="○")),ROUNDDOWN((BE$6+BE$8*0.9)/5,1))</f>
        <v>0</v>
      </c>
      <c r="AF15" s="2060"/>
      <c r="AG15" s="2060"/>
      <c r="AH15" s="2061"/>
      <c r="AI15" s="2047">
        <f>AE15*$AY$60</f>
        <v>0</v>
      </c>
      <c r="AJ15" s="2048"/>
      <c r="AK15" s="2049"/>
      <c r="AL15" s="2047">
        <f>AE15*40</f>
        <v>0</v>
      </c>
      <c r="AM15" s="2048"/>
      <c r="AN15" s="2049"/>
      <c r="AQ15" s="2056" t="s">
        <v>409</v>
      </c>
      <c r="AR15" s="2057"/>
      <c r="AS15" s="2057"/>
      <c r="AT15" s="2057"/>
      <c r="AU15" s="2058"/>
      <c r="AV15" s="2044" t="b">
        <f>IF(($D$7="○"),$BE$43)</f>
        <v>0</v>
      </c>
      <c r="AW15" s="2045"/>
      <c r="AX15" s="2045"/>
      <c r="AY15" s="2046"/>
      <c r="AZ15" s="2050">
        <f>AV15*$AY$60</f>
        <v>0</v>
      </c>
      <c r="BA15" s="2050"/>
      <c r="BB15" s="2050"/>
      <c r="BC15" s="2047">
        <f>AV15*40</f>
        <v>0</v>
      </c>
      <c r="BD15" s="2048"/>
      <c r="BE15" s="2049"/>
      <c r="BF15" s="171"/>
      <c r="BG15" s="167"/>
      <c r="BH15" s="2036" t="s">
        <v>370</v>
      </c>
      <c r="BI15" s="2037"/>
      <c r="BJ15" s="2037"/>
      <c r="BK15" s="2037"/>
      <c r="BL15" s="2038"/>
      <c r="BM15" s="2039">
        <f>SUM(BM12:BP14)</f>
        <v>0</v>
      </c>
      <c r="BN15" s="2040"/>
      <c r="BO15" s="2040"/>
      <c r="BP15" s="2041"/>
      <c r="BQ15" s="2051">
        <f>SUMIF(BQ12:BS14,"&lt;&gt;#VALUE!")</f>
        <v>0</v>
      </c>
      <c r="BR15" s="2051"/>
      <c r="BS15" s="2051"/>
      <c r="BW15" s="177"/>
    </row>
    <row r="16" spans="2:112" ht="21" customHeight="1">
      <c r="B16" s="148"/>
      <c r="C16" s="148"/>
      <c r="D16" s="148"/>
      <c r="E16" s="151"/>
      <c r="F16" s="151"/>
      <c r="G16" s="151"/>
      <c r="H16" s="151"/>
      <c r="I16" s="151"/>
      <c r="J16" s="151"/>
      <c r="K16" s="151"/>
      <c r="L16" s="151"/>
      <c r="M16" s="151"/>
      <c r="N16" s="151"/>
      <c r="O16" s="151"/>
      <c r="P16" s="151"/>
      <c r="Q16" s="151"/>
      <c r="R16" s="151"/>
      <c r="S16" s="151"/>
      <c r="T16" s="151"/>
      <c r="U16" s="151"/>
      <c r="V16" s="148"/>
      <c r="W16" s="148"/>
      <c r="X16" s="148"/>
      <c r="Y16" s="148"/>
      <c r="Z16" s="1930" t="s">
        <v>410</v>
      </c>
      <c r="AA16" s="1931"/>
      <c r="AB16" s="1931"/>
      <c r="AC16" s="1931"/>
      <c r="AD16" s="2043"/>
      <c r="AE16" s="2044">
        <f>IF($D$6="○","",ROUNDDOWN(($AO$6+$AO$8*0.9)/9,1)+ROUNDDOWN(($AS$6-$AS$7+$AS$8*0.9)/6,1)+ROUNDDOWN($AS$7/12,1)+ROUNDDOWN(($AW$6-$AW$7+$AW$8*0.9)/4,1)+ROUNDDOWN($AW$7/8,1)+ROUNDDOWN(($BA$6-$BA$7+$BA$8*0.9)/2.5,1)+ROUNDDOWN($BA$7/5,1))</f>
        <v>0</v>
      </c>
      <c r="AF16" s="2045"/>
      <c r="AG16" s="2045"/>
      <c r="AH16" s="2046"/>
      <c r="AI16" s="2047">
        <f>AE16*$AY$60</f>
        <v>0</v>
      </c>
      <c r="AJ16" s="2048"/>
      <c r="AK16" s="2049"/>
      <c r="AL16" s="2047">
        <f>AE16*40</f>
        <v>0</v>
      </c>
      <c r="AM16" s="2048"/>
      <c r="AN16" s="2049"/>
      <c r="AO16" s="148"/>
      <c r="AP16" s="148"/>
      <c r="AQ16" s="1930" t="s">
        <v>410</v>
      </c>
      <c r="AR16" s="1931"/>
      <c r="AS16" s="1931"/>
      <c r="AT16" s="1931"/>
      <c r="AU16" s="2043"/>
      <c r="AV16" s="2044" t="e">
        <f>IF(($D$6="○"),"",$BE$51)</f>
        <v>#DIV/0!</v>
      </c>
      <c r="AW16" s="2045"/>
      <c r="AX16" s="2045"/>
      <c r="AY16" s="2046"/>
      <c r="AZ16" s="2050" t="e">
        <f>AV16*$AY$60</f>
        <v>#DIV/0!</v>
      </c>
      <c r="BA16" s="2050"/>
      <c r="BB16" s="2050"/>
      <c r="BC16" s="2047" t="e">
        <f>AV16*40</f>
        <v>#DIV/0!</v>
      </c>
      <c r="BD16" s="2048"/>
      <c r="BE16" s="2049"/>
      <c r="BF16" s="171"/>
      <c r="BG16" s="167"/>
      <c r="BH16" s="148"/>
      <c r="BI16" s="148"/>
      <c r="BJ16" s="148"/>
      <c r="BK16" s="148"/>
      <c r="BL16" s="148"/>
      <c r="BM16" s="155"/>
      <c r="BN16" s="155"/>
      <c r="BO16" s="155"/>
      <c r="BP16" s="155"/>
      <c r="BQ16" s="171"/>
      <c r="BR16" s="171"/>
      <c r="BS16" s="171"/>
    </row>
    <row r="17" spans="2:92" ht="21" customHeight="1">
      <c r="B17" s="148"/>
      <c r="C17" s="148"/>
      <c r="D17" s="148"/>
      <c r="E17" s="151"/>
      <c r="F17" s="151"/>
      <c r="G17" s="151"/>
      <c r="H17" s="151"/>
      <c r="I17" s="151"/>
      <c r="J17" s="151"/>
      <c r="K17" s="151"/>
      <c r="L17" s="151"/>
      <c r="M17" s="151"/>
      <c r="N17" s="151"/>
      <c r="O17" s="151"/>
      <c r="P17" s="151"/>
      <c r="Q17" s="151"/>
      <c r="R17" s="151"/>
      <c r="S17" s="151"/>
      <c r="T17" s="151"/>
      <c r="U17" s="151"/>
      <c r="V17" s="148"/>
      <c r="W17" s="156"/>
      <c r="X17" s="156"/>
      <c r="Y17" s="156"/>
      <c r="Z17" s="2036" t="s">
        <v>370</v>
      </c>
      <c r="AA17" s="2037"/>
      <c r="AB17" s="2037"/>
      <c r="AC17" s="2037"/>
      <c r="AD17" s="2038"/>
      <c r="AE17" s="2039">
        <f>SUM(AE14:AH16)</f>
        <v>0</v>
      </c>
      <c r="AF17" s="2040"/>
      <c r="AG17" s="2040"/>
      <c r="AH17" s="2041"/>
      <c r="AI17" s="2042">
        <f>SUMIF(AI14:AK16,"&lt;&gt;#VALUE!")</f>
        <v>0</v>
      </c>
      <c r="AJ17" s="2042"/>
      <c r="AK17" s="2042"/>
      <c r="AL17" s="2042">
        <f>SUMIF(AL14:AN16,"&lt;&gt;#VALUE!")</f>
        <v>0</v>
      </c>
      <c r="AM17" s="2042"/>
      <c r="AN17" s="2042"/>
      <c r="AO17" s="156"/>
      <c r="AP17" s="156"/>
      <c r="AQ17" s="2036" t="s">
        <v>370</v>
      </c>
      <c r="AR17" s="2037"/>
      <c r="AS17" s="2037"/>
      <c r="AT17" s="2037"/>
      <c r="AU17" s="2038"/>
      <c r="AV17" s="2039" t="e">
        <f>SUM(AV14:AY16)</f>
        <v>#DIV/0!</v>
      </c>
      <c r="AW17" s="2040"/>
      <c r="AX17" s="2040"/>
      <c r="AY17" s="2041"/>
      <c r="AZ17" s="2051" t="e">
        <f>SUMIF(AZ14:BB16,"&lt;&gt;#VALUE!")</f>
        <v>#DIV/0!</v>
      </c>
      <c r="BA17" s="2051"/>
      <c r="BB17" s="2051"/>
      <c r="BC17" s="2036" t="e">
        <f>SUMIF(BC14:BE16,"&lt;&gt;#VALUE!")</f>
        <v>#DIV/0!</v>
      </c>
      <c r="BD17" s="2037"/>
      <c r="BE17" s="2038"/>
      <c r="BF17" s="156"/>
      <c r="BG17" s="178"/>
      <c r="BH17" s="156"/>
      <c r="BI17" s="156"/>
      <c r="BJ17" s="156"/>
      <c r="BK17" s="156"/>
      <c r="BL17" s="156"/>
      <c r="BM17" s="179"/>
      <c r="BN17" s="179"/>
      <c r="BO17" s="179"/>
      <c r="BP17" s="179"/>
      <c r="BQ17" s="180"/>
      <c r="BR17" s="180"/>
      <c r="BS17" s="180"/>
      <c r="BT17" s="156"/>
      <c r="BU17" s="156"/>
      <c r="BV17" s="156"/>
      <c r="BW17" s="181"/>
      <c r="BX17" s="182"/>
    </row>
    <row r="18" spans="2:92" ht="21" customHeight="1" thickBot="1">
      <c r="B18" s="148"/>
      <c r="C18" s="148"/>
      <c r="D18" s="148"/>
      <c r="E18" s="151"/>
      <c r="F18" s="151"/>
      <c r="G18" s="151"/>
      <c r="H18" s="151"/>
      <c r="I18" s="151"/>
      <c r="J18" s="151"/>
      <c r="K18" s="151"/>
      <c r="L18" s="151"/>
      <c r="M18" s="151"/>
      <c r="N18" s="151"/>
      <c r="O18" s="151"/>
      <c r="P18" s="151"/>
      <c r="Q18" s="151"/>
      <c r="R18" s="151"/>
      <c r="S18" s="151"/>
      <c r="T18" s="151"/>
      <c r="U18" s="151"/>
      <c r="V18" s="148"/>
      <c r="W18" s="183"/>
      <c r="X18" s="183"/>
      <c r="Y18" s="183"/>
      <c r="Z18" s="183"/>
      <c r="AA18" s="183"/>
      <c r="AB18" s="184"/>
      <c r="AC18" s="184"/>
      <c r="AD18" s="184"/>
      <c r="AE18" s="184"/>
      <c r="AF18" s="151"/>
      <c r="AG18" s="151"/>
      <c r="AH18" s="151"/>
      <c r="AI18" s="151"/>
      <c r="AJ18" s="151"/>
      <c r="AK18" s="151"/>
      <c r="AM18" s="183"/>
      <c r="AN18" s="183"/>
      <c r="AO18" s="183"/>
      <c r="AP18" s="183"/>
      <c r="AQ18" s="183"/>
      <c r="AR18" s="184"/>
      <c r="AS18" s="184"/>
      <c r="AT18" s="184"/>
      <c r="AU18" s="184"/>
      <c r="AV18" s="185"/>
      <c r="AW18" s="185"/>
      <c r="AX18" s="185"/>
      <c r="AY18" s="151"/>
      <c r="AZ18" s="151"/>
      <c r="BA18" s="151"/>
      <c r="BD18" s="178"/>
      <c r="BE18" s="178"/>
      <c r="BF18" s="178"/>
      <c r="BG18" s="178"/>
      <c r="BH18" s="178"/>
      <c r="BI18" s="186"/>
      <c r="BJ18" s="186"/>
      <c r="BK18" s="186"/>
      <c r="BL18" s="186"/>
      <c r="BM18" s="187"/>
      <c r="BN18" s="187"/>
      <c r="BO18" s="187"/>
      <c r="BP18" s="187"/>
      <c r="BQ18" s="150"/>
      <c r="BR18" s="181"/>
      <c r="BS18" s="181"/>
      <c r="BT18" s="181"/>
      <c r="BU18" s="177"/>
      <c r="BV18" s="177"/>
      <c r="BW18" s="177"/>
      <c r="BX18" s="182"/>
    </row>
    <row r="19" spans="2:92" ht="8.25" customHeight="1">
      <c r="B19" s="188"/>
      <c r="C19" s="189"/>
      <c r="D19" s="189"/>
      <c r="E19" s="190"/>
      <c r="F19" s="190"/>
      <c r="G19" s="190"/>
      <c r="H19" s="190"/>
      <c r="I19" s="190"/>
      <c r="J19" s="190"/>
      <c r="K19" s="190"/>
      <c r="L19" s="190"/>
      <c r="M19" s="190"/>
      <c r="N19" s="190"/>
      <c r="O19" s="190"/>
      <c r="P19" s="190"/>
      <c r="Q19" s="190"/>
      <c r="R19" s="190"/>
      <c r="S19" s="190"/>
      <c r="T19" s="190"/>
      <c r="U19" s="190"/>
      <c r="V19" s="189"/>
      <c r="W19" s="191"/>
      <c r="X19" s="191"/>
      <c r="Y19" s="191"/>
      <c r="Z19" s="191"/>
      <c r="AA19" s="191"/>
      <c r="AB19" s="192"/>
      <c r="AC19" s="192"/>
      <c r="AD19" s="192"/>
      <c r="AE19" s="192"/>
      <c r="AF19" s="190"/>
      <c r="AG19" s="190"/>
      <c r="AH19" s="190"/>
      <c r="AI19" s="190"/>
      <c r="AJ19" s="190"/>
      <c r="AK19" s="190"/>
      <c r="AL19" s="193"/>
      <c r="AM19" s="191"/>
      <c r="AN19" s="191"/>
      <c r="AO19" s="191"/>
      <c r="AP19" s="191"/>
      <c r="AQ19" s="191"/>
      <c r="AR19" s="192"/>
      <c r="AS19" s="192"/>
      <c r="AT19" s="192"/>
      <c r="AU19" s="192"/>
      <c r="AV19" s="194"/>
      <c r="AW19" s="194"/>
      <c r="AX19" s="194"/>
      <c r="AY19" s="190"/>
      <c r="AZ19" s="190"/>
      <c r="BA19" s="190"/>
      <c r="BB19" s="193"/>
      <c r="BC19" s="193"/>
      <c r="BD19" s="195"/>
      <c r="BE19" s="195"/>
      <c r="BF19" s="195"/>
      <c r="BG19" s="195"/>
      <c r="BH19" s="195"/>
      <c r="BI19" s="196"/>
      <c r="BJ19" s="196"/>
      <c r="BK19" s="196"/>
      <c r="BL19" s="196"/>
      <c r="BM19" s="197"/>
      <c r="BN19" s="198"/>
      <c r="BO19" s="187"/>
      <c r="BP19" s="187"/>
      <c r="BQ19" s="150"/>
      <c r="BR19" s="181"/>
      <c r="BS19" s="181"/>
      <c r="BT19" s="181"/>
      <c r="BU19" s="177"/>
      <c r="BV19" s="177"/>
      <c r="BW19" s="177"/>
      <c r="BX19" s="182"/>
    </row>
    <row r="20" spans="2:92" ht="21" customHeight="1">
      <c r="B20" s="199"/>
      <c r="D20" s="156" t="s">
        <v>411</v>
      </c>
      <c r="E20" s="200"/>
      <c r="F20" s="200"/>
      <c r="G20" s="200"/>
      <c r="H20" s="200"/>
      <c r="I20" s="201"/>
      <c r="J20" s="186"/>
      <c r="K20" s="186"/>
      <c r="L20" s="186"/>
      <c r="M20" s="187"/>
      <c r="N20" s="187"/>
      <c r="O20" s="201"/>
      <c r="P20" s="187"/>
      <c r="Q20" s="151"/>
      <c r="R20" s="151"/>
      <c r="S20" s="151"/>
      <c r="T20" s="151"/>
      <c r="U20" s="151"/>
      <c r="V20" s="148"/>
      <c r="W20" s="202"/>
      <c r="X20" s="203"/>
      <c r="Y20" s="203"/>
      <c r="Z20" s="2028" t="s">
        <v>412</v>
      </c>
      <c r="AA20" s="2028"/>
      <c r="AB20" s="2028"/>
      <c r="AC20" s="2028"/>
      <c r="AD20" s="2028"/>
      <c r="AE20" s="2028"/>
      <c r="AF20" s="2028"/>
      <c r="AG20" s="2028"/>
      <c r="AH20" s="2028"/>
      <c r="AI20" s="2028"/>
      <c r="AJ20" s="2028"/>
      <c r="AK20" s="2028"/>
      <c r="AL20" s="2028"/>
      <c r="AM20" s="2028"/>
      <c r="AN20" s="2028"/>
      <c r="AO20" s="2028"/>
      <c r="AP20" s="2028"/>
      <c r="AQ20" s="2028"/>
      <c r="AR20" s="2028"/>
      <c r="AS20" s="2028"/>
      <c r="AT20" s="2028"/>
      <c r="AU20" s="2028"/>
      <c r="AV20" s="2028"/>
      <c r="AW20" s="2028"/>
      <c r="AX20" s="2028"/>
      <c r="AY20" s="2028"/>
      <c r="AZ20" s="2028"/>
      <c r="BA20" s="2028"/>
      <c r="BB20" s="2028"/>
      <c r="BC20" s="2028"/>
      <c r="BD20" s="2028"/>
      <c r="BE20" s="2028"/>
      <c r="BF20" s="2028"/>
      <c r="BG20" s="2028"/>
      <c r="BH20" s="2028"/>
      <c r="BI20" s="2028"/>
      <c r="BJ20" s="2028"/>
      <c r="BK20" s="2028"/>
      <c r="BL20" s="2028"/>
      <c r="BM20" s="2029"/>
      <c r="BN20" s="204"/>
      <c r="BO20" s="187"/>
      <c r="BP20" s="187"/>
      <c r="BQ20" s="150"/>
      <c r="BR20" s="181"/>
      <c r="BS20" s="181"/>
      <c r="BT20" s="181"/>
      <c r="BU20" s="177"/>
      <c r="BV20" s="177"/>
      <c r="BW20" s="177"/>
      <c r="BX20" s="187"/>
    </row>
    <row r="21" spans="2:92" ht="16.5" customHeight="1">
      <c r="B21" s="199"/>
      <c r="C21" s="148"/>
      <c r="D21" s="148"/>
      <c r="E21" s="15"/>
      <c r="F21" s="186"/>
      <c r="G21" s="186"/>
      <c r="H21" s="186"/>
      <c r="I21" s="187"/>
      <c r="J21" s="187"/>
      <c r="L21" s="187"/>
      <c r="M21" s="151"/>
      <c r="N21" s="151"/>
      <c r="Q21" s="151"/>
      <c r="S21" s="186"/>
      <c r="T21" s="186"/>
      <c r="U21" s="186"/>
      <c r="V21" s="187"/>
      <c r="W21" s="205" t="s">
        <v>413</v>
      </c>
      <c r="X21" s="206"/>
      <c r="Y21" s="207"/>
      <c r="Z21" s="2030"/>
      <c r="AA21" s="2030"/>
      <c r="AB21" s="2030"/>
      <c r="AC21" s="2030"/>
      <c r="AD21" s="2030"/>
      <c r="AE21" s="2030"/>
      <c r="AF21" s="2030"/>
      <c r="AG21" s="2030"/>
      <c r="AH21" s="2030"/>
      <c r="AI21" s="2030"/>
      <c r="AJ21" s="2030"/>
      <c r="AK21" s="2030"/>
      <c r="AL21" s="2030"/>
      <c r="AM21" s="2030"/>
      <c r="AN21" s="2030"/>
      <c r="AO21" s="2030"/>
      <c r="AP21" s="2030"/>
      <c r="AQ21" s="2030"/>
      <c r="AR21" s="2030"/>
      <c r="AS21" s="2030"/>
      <c r="AT21" s="2030"/>
      <c r="AU21" s="2030"/>
      <c r="AV21" s="2030"/>
      <c r="AW21" s="2030"/>
      <c r="AX21" s="2030"/>
      <c r="AY21" s="2030"/>
      <c r="AZ21" s="2030"/>
      <c r="BA21" s="2030"/>
      <c r="BB21" s="2030"/>
      <c r="BC21" s="2030"/>
      <c r="BD21" s="2030"/>
      <c r="BE21" s="2030"/>
      <c r="BF21" s="2030"/>
      <c r="BG21" s="2030"/>
      <c r="BH21" s="2030"/>
      <c r="BI21" s="2030"/>
      <c r="BJ21" s="2030"/>
      <c r="BK21" s="2030"/>
      <c r="BL21" s="2030"/>
      <c r="BM21" s="2031"/>
      <c r="BN21" s="204"/>
      <c r="BO21" s="187"/>
      <c r="BQ21" s="200"/>
      <c r="BR21" s="208"/>
      <c r="BS21" s="208"/>
      <c r="BT21" s="209"/>
      <c r="BU21" s="209"/>
      <c r="BX21" s="187"/>
    </row>
    <row r="22" spans="2:92" ht="16.5" customHeight="1">
      <c r="B22" s="199"/>
      <c r="C22" s="148"/>
      <c r="D22" s="148"/>
      <c r="E22" s="15"/>
      <c r="F22" s="186"/>
      <c r="G22" s="186"/>
      <c r="H22" s="186"/>
      <c r="I22" s="187"/>
      <c r="J22" s="187"/>
      <c r="L22" s="187"/>
      <c r="M22" s="151"/>
      <c r="N22" s="151"/>
      <c r="Q22" s="151"/>
      <c r="S22" s="186"/>
      <c r="T22" s="186"/>
      <c r="U22" s="186"/>
      <c r="V22" s="187"/>
      <c r="W22" s="210"/>
      <c r="X22" s="211"/>
      <c r="Y22" s="211"/>
      <c r="Z22" s="2032"/>
      <c r="AA22" s="2032"/>
      <c r="AB22" s="2032"/>
      <c r="AC22" s="2032"/>
      <c r="AD22" s="2032"/>
      <c r="AE22" s="2032"/>
      <c r="AF22" s="2032"/>
      <c r="AG22" s="2032"/>
      <c r="AH22" s="2032"/>
      <c r="AI22" s="2032"/>
      <c r="AJ22" s="2032"/>
      <c r="AK22" s="2032"/>
      <c r="AL22" s="2032"/>
      <c r="AM22" s="2032"/>
      <c r="AN22" s="2032"/>
      <c r="AO22" s="2032"/>
      <c r="AP22" s="2032"/>
      <c r="AQ22" s="2032"/>
      <c r="AR22" s="2032"/>
      <c r="AS22" s="2032"/>
      <c r="AT22" s="2032"/>
      <c r="AU22" s="2032"/>
      <c r="AV22" s="2032"/>
      <c r="AW22" s="2032"/>
      <c r="AX22" s="2032"/>
      <c r="AY22" s="2032"/>
      <c r="AZ22" s="2032"/>
      <c r="BA22" s="2032"/>
      <c r="BB22" s="2032"/>
      <c r="BC22" s="2032"/>
      <c r="BD22" s="2032"/>
      <c r="BE22" s="2032"/>
      <c r="BF22" s="2032"/>
      <c r="BG22" s="2032"/>
      <c r="BH22" s="2032"/>
      <c r="BI22" s="2032"/>
      <c r="BJ22" s="2032"/>
      <c r="BK22" s="2032"/>
      <c r="BL22" s="2032"/>
      <c r="BM22" s="2033"/>
      <c r="BN22" s="204"/>
      <c r="BO22" s="181"/>
      <c r="BQ22" s="200"/>
      <c r="BR22" s="208"/>
      <c r="BS22" s="208"/>
      <c r="BT22" s="209"/>
      <c r="BU22" s="209"/>
      <c r="BX22" s="187"/>
    </row>
    <row r="23" spans="2:92" ht="12" customHeight="1">
      <c r="B23" s="199"/>
      <c r="C23" s="148"/>
      <c r="D23" s="148"/>
      <c r="E23" s="15"/>
      <c r="F23" s="186"/>
      <c r="G23" s="186"/>
      <c r="H23" s="186"/>
      <c r="I23" s="187"/>
      <c r="J23" s="187"/>
      <c r="L23" s="187"/>
      <c r="M23" s="151"/>
      <c r="N23" s="151"/>
      <c r="Q23" s="151"/>
      <c r="S23" s="186"/>
      <c r="T23" s="186"/>
      <c r="U23" s="186"/>
      <c r="V23" s="187"/>
      <c r="W23" s="212"/>
      <c r="X23" s="213"/>
      <c r="Y23" s="213"/>
      <c r="Z23" s="16"/>
      <c r="AA23" s="214"/>
      <c r="AB23" s="214"/>
      <c r="AC23" s="214"/>
      <c r="AD23" s="214"/>
      <c r="AE23" s="214"/>
      <c r="AF23" s="214"/>
      <c r="AG23" s="214"/>
      <c r="AH23" s="214"/>
      <c r="AI23" s="214"/>
      <c r="AJ23" s="214"/>
      <c r="AK23" s="214"/>
      <c r="AL23" s="214"/>
      <c r="AM23" s="214"/>
      <c r="AN23" s="214"/>
      <c r="AO23" s="214"/>
      <c r="AP23" s="214"/>
      <c r="AQ23" s="214"/>
      <c r="AR23" s="214"/>
      <c r="AS23" s="214"/>
      <c r="AT23" s="214"/>
      <c r="AU23" s="214"/>
      <c r="AV23" s="214"/>
      <c r="AW23" s="214"/>
      <c r="AX23" s="214"/>
      <c r="AY23" s="214"/>
      <c r="AZ23" s="214"/>
      <c r="BA23" s="214"/>
      <c r="BB23" s="214"/>
      <c r="BC23" s="214"/>
      <c r="BD23" s="214"/>
      <c r="BE23" s="214"/>
      <c r="BF23" s="214"/>
      <c r="BG23" s="214"/>
      <c r="BH23" s="214"/>
      <c r="BI23" s="214"/>
      <c r="BJ23" s="214"/>
      <c r="BK23" s="214"/>
      <c r="BL23" s="214"/>
      <c r="BM23" s="214"/>
      <c r="BN23" s="204"/>
      <c r="BO23" s="181"/>
      <c r="BQ23" s="200"/>
      <c r="BR23" s="208"/>
      <c r="BS23" s="208"/>
      <c r="BT23" s="209"/>
      <c r="BU23" s="209"/>
      <c r="BX23" s="187"/>
    </row>
    <row r="24" spans="2:92" ht="21" customHeight="1">
      <c r="B24" s="199"/>
      <c r="C24" s="215"/>
      <c r="D24" s="2034" t="s">
        <v>414</v>
      </c>
      <c r="E24" s="2034"/>
      <c r="F24" s="2034"/>
      <c r="G24" s="2034"/>
      <c r="H24" s="2034"/>
      <c r="I24" s="2034"/>
      <c r="J24" s="2034"/>
      <c r="K24" s="2034"/>
      <c r="L24" s="2034"/>
      <c r="M24" s="2034"/>
      <c r="N24" s="2034"/>
      <c r="O24" s="2034"/>
      <c r="P24" s="2034"/>
      <c r="Q24" s="2034"/>
      <c r="R24" s="2034"/>
      <c r="S24" s="2034"/>
      <c r="T24" s="2034"/>
      <c r="U24" s="2034"/>
      <c r="V24" s="2034"/>
      <c r="W24" s="2034"/>
      <c r="X24" s="2034"/>
      <c r="Y24" s="2034"/>
      <c r="Z24" s="2034"/>
      <c r="AA24" s="2034"/>
      <c r="AB24" s="2034"/>
      <c r="AC24" s="2034"/>
      <c r="AD24" s="2034"/>
      <c r="AE24" s="2034"/>
      <c r="AF24" s="2034"/>
      <c r="AG24" s="216"/>
      <c r="AH24" s="187"/>
      <c r="AI24" s="217"/>
      <c r="AJ24" s="2035" t="s">
        <v>415</v>
      </c>
      <c r="AK24" s="2035"/>
      <c r="AL24" s="2035"/>
      <c r="AM24" s="2035"/>
      <c r="AN24" s="2035"/>
      <c r="AO24" s="2035"/>
      <c r="AP24" s="2035"/>
      <c r="AQ24" s="2035"/>
      <c r="AR24" s="2035"/>
      <c r="AS24" s="2035"/>
      <c r="AT24" s="2035"/>
      <c r="AU24" s="2035"/>
      <c r="AV24" s="2035"/>
      <c r="AW24" s="2035"/>
      <c r="AX24" s="2035"/>
      <c r="AY24" s="2035"/>
      <c r="AZ24" s="2035"/>
      <c r="BA24" s="2035"/>
      <c r="BB24" s="2035"/>
      <c r="BC24" s="2035"/>
      <c r="BD24" s="2035"/>
      <c r="BE24" s="2035"/>
      <c r="BF24" s="2035"/>
      <c r="BG24" s="2035"/>
      <c r="BH24" s="2035"/>
      <c r="BI24" s="2035"/>
      <c r="BJ24" s="2035"/>
      <c r="BK24" s="2035"/>
      <c r="BL24" s="2035"/>
      <c r="BM24" s="218"/>
      <c r="BN24" s="204"/>
      <c r="BO24" s="181"/>
      <c r="BQ24" s="200"/>
      <c r="BR24" s="208"/>
      <c r="BS24" s="208"/>
      <c r="BT24" s="209"/>
      <c r="BU24" s="209"/>
    </row>
    <row r="25" spans="2:92" ht="21" customHeight="1">
      <c r="B25" s="199"/>
      <c r="C25" s="219"/>
      <c r="D25" s="2027" t="s">
        <v>416</v>
      </c>
      <c r="E25" s="2027"/>
      <c r="F25" s="2027"/>
      <c r="G25" s="2027"/>
      <c r="H25" s="2027"/>
      <c r="I25" s="220" t="s">
        <v>417</v>
      </c>
      <c r="J25" s="220"/>
      <c r="K25" s="220"/>
      <c r="L25" s="220"/>
      <c r="M25" s="220" t="s">
        <v>418</v>
      </c>
      <c r="N25" s="220"/>
      <c r="O25" s="220"/>
      <c r="P25" s="220"/>
      <c r="Q25" s="221"/>
      <c r="R25" s="40"/>
      <c r="S25" s="40"/>
      <c r="T25" s="2027" t="s">
        <v>419</v>
      </c>
      <c r="U25" s="2027"/>
      <c r="V25" s="2027"/>
      <c r="W25" s="2027"/>
      <c r="X25" s="2027"/>
      <c r="Y25" s="220" t="s">
        <v>417</v>
      </c>
      <c r="Z25" s="220"/>
      <c r="AA25" s="220"/>
      <c r="AB25" s="220"/>
      <c r="AC25" s="220" t="s">
        <v>418</v>
      </c>
      <c r="AD25" s="220"/>
      <c r="AE25" s="220"/>
      <c r="AF25" s="220"/>
      <c r="AG25" s="222"/>
      <c r="AH25" s="40"/>
      <c r="AI25" s="223"/>
      <c r="AJ25" s="2027" t="s">
        <v>420</v>
      </c>
      <c r="AK25" s="2027"/>
      <c r="AL25" s="2027"/>
      <c r="AM25" s="2027"/>
      <c r="AN25" s="2027"/>
      <c r="AO25" s="220" t="s">
        <v>417</v>
      </c>
      <c r="AP25" s="220"/>
      <c r="AQ25" s="220"/>
      <c r="AR25" s="220"/>
      <c r="AS25" s="220" t="s">
        <v>418</v>
      </c>
      <c r="AT25" s="220"/>
      <c r="AU25" s="220"/>
      <c r="AV25" s="220"/>
      <c r="AW25" s="45"/>
      <c r="AX25" s="40"/>
      <c r="AY25" s="224"/>
      <c r="AZ25" s="2027" t="s">
        <v>421</v>
      </c>
      <c r="BA25" s="2027"/>
      <c r="BB25" s="2027"/>
      <c r="BC25" s="2027"/>
      <c r="BD25" s="2027"/>
      <c r="BE25" s="220" t="s">
        <v>417</v>
      </c>
      <c r="BF25" s="220"/>
      <c r="BG25" s="220"/>
      <c r="BH25" s="220"/>
      <c r="BI25" s="220" t="s">
        <v>418</v>
      </c>
      <c r="BJ25" s="220"/>
      <c r="BK25" s="220"/>
      <c r="BL25" s="220"/>
      <c r="BM25" s="225"/>
      <c r="BN25" s="226"/>
      <c r="BO25" s="187"/>
      <c r="BQ25" s="200"/>
      <c r="BR25" s="208"/>
      <c r="BS25" s="208"/>
      <c r="BT25" s="209"/>
      <c r="BU25" s="209"/>
      <c r="BV25" s="45"/>
      <c r="BW25" s="45"/>
      <c r="BX25" s="45"/>
      <c r="BY25" s="45"/>
      <c r="CA25" s="45"/>
      <c r="CB25" s="45"/>
      <c r="CC25" s="45"/>
      <c r="CD25" s="45"/>
      <c r="CF25" s="45"/>
      <c r="CG25" s="45"/>
      <c r="CH25" s="45"/>
      <c r="CI25" s="45"/>
      <c r="CK25" s="45"/>
      <c r="CL25" s="45"/>
      <c r="CM25" s="45"/>
      <c r="CN25" s="45"/>
    </row>
    <row r="26" spans="2:92" ht="21" customHeight="1">
      <c r="B26" s="199"/>
      <c r="C26" s="219"/>
      <c r="D26" s="2027" t="s">
        <v>422</v>
      </c>
      <c r="E26" s="2027"/>
      <c r="F26" s="2027"/>
      <c r="G26" s="2027"/>
      <c r="H26" s="2027"/>
      <c r="I26" s="2023">
        <f>(ROUNDDOWN(M26/40,1))</f>
        <v>0</v>
      </c>
      <c r="J26" s="2023"/>
      <c r="K26" s="2023"/>
      <c r="L26" s="2023"/>
      <c r="M26" s="2023">
        <f>((((ROUNDDOWN($BE$9/12,1))*40)))*-1</f>
        <v>0</v>
      </c>
      <c r="N26" s="2023"/>
      <c r="O26" s="2023"/>
      <c r="P26" s="2023"/>
      <c r="Q26" s="221"/>
      <c r="R26" s="40"/>
      <c r="S26" s="40"/>
      <c r="T26" s="2027" t="s">
        <v>422</v>
      </c>
      <c r="U26" s="2027"/>
      <c r="V26" s="2027"/>
      <c r="W26" s="2027"/>
      <c r="X26" s="2027"/>
      <c r="Y26" s="2023">
        <f>(ROUNDDOWN(AC26/40,1))</f>
        <v>0</v>
      </c>
      <c r="Z26" s="2023"/>
      <c r="AA26" s="2023"/>
      <c r="AB26" s="2023"/>
      <c r="AC26" s="2023">
        <f>((((ROUNDDOWN($BE$9/30,1))*40)))*-1</f>
        <v>0</v>
      </c>
      <c r="AD26" s="2023"/>
      <c r="AE26" s="2023"/>
      <c r="AF26" s="2023"/>
      <c r="AG26" s="222"/>
      <c r="AH26" s="40"/>
      <c r="AI26" s="223"/>
      <c r="AJ26" s="2027" t="s">
        <v>422</v>
      </c>
      <c r="AK26" s="2027"/>
      <c r="AL26" s="2027"/>
      <c r="AM26" s="2027"/>
      <c r="AN26" s="2027"/>
      <c r="AO26" s="2023">
        <f>(ROUNDDOWN(AS26/40,1))</f>
        <v>0</v>
      </c>
      <c r="AP26" s="2023"/>
      <c r="AQ26" s="2023"/>
      <c r="AR26" s="2023"/>
      <c r="AS26" s="2023">
        <f>((((ROUNDDOWN($BE$9/7.5,1))*40)))*-1</f>
        <v>0</v>
      </c>
      <c r="AT26" s="2023"/>
      <c r="AU26" s="2023"/>
      <c r="AV26" s="2023"/>
      <c r="AW26" s="227"/>
      <c r="AX26" s="40"/>
      <c r="AY26" s="224"/>
      <c r="AZ26" s="2027" t="s">
        <v>422</v>
      </c>
      <c r="BA26" s="2027"/>
      <c r="BB26" s="2027"/>
      <c r="BC26" s="2027"/>
      <c r="BD26" s="2027"/>
      <c r="BE26" s="2023">
        <f>(ROUNDDOWN(BI26/40,1))</f>
        <v>0</v>
      </c>
      <c r="BF26" s="2023"/>
      <c r="BG26" s="2023"/>
      <c r="BH26" s="2023"/>
      <c r="BI26" s="2024">
        <f>((((ROUNDDOWN($BE$9/20,1))*40)))*-1</f>
        <v>0</v>
      </c>
      <c r="BJ26" s="2025"/>
      <c r="BK26" s="2025"/>
      <c r="BL26" s="2026"/>
      <c r="BM26" s="225"/>
      <c r="BN26" s="226"/>
      <c r="BO26" s="187"/>
      <c r="BQ26" s="200"/>
      <c r="BR26" s="208"/>
      <c r="BS26" s="208"/>
      <c r="BT26" s="209"/>
      <c r="BU26" s="209"/>
      <c r="BV26" s="228"/>
      <c r="BW26" s="228"/>
      <c r="BX26" s="228"/>
      <c r="BY26" s="228"/>
      <c r="CA26" s="228"/>
      <c r="CB26" s="228"/>
      <c r="CC26" s="228"/>
      <c r="CD26" s="228"/>
      <c r="CF26" s="228"/>
      <c r="CG26" s="228"/>
      <c r="CH26" s="228"/>
      <c r="CI26" s="228"/>
      <c r="CK26" s="228"/>
      <c r="CL26" s="228"/>
      <c r="CM26" s="228"/>
      <c r="CN26" s="228"/>
    </row>
    <row r="27" spans="2:92" ht="21" customHeight="1">
      <c r="B27" s="199"/>
      <c r="C27" s="219"/>
      <c r="D27" s="2020" t="s">
        <v>423</v>
      </c>
      <c r="E27" s="2021"/>
      <c r="F27" s="2021"/>
      <c r="G27" s="2021"/>
      <c r="H27" s="2022"/>
      <c r="I27" s="2023">
        <f>(ROUNDDOWN(M27/40,1))</f>
        <v>0</v>
      </c>
      <c r="J27" s="2023"/>
      <c r="K27" s="2023"/>
      <c r="L27" s="2023"/>
      <c r="M27" s="2024">
        <f>($AL$17-$AI$17)*-1</f>
        <v>0</v>
      </c>
      <c r="N27" s="2025"/>
      <c r="O27" s="2025"/>
      <c r="P27" s="2026"/>
      <c r="Q27" s="221"/>
      <c r="R27" s="40"/>
      <c r="S27" s="40"/>
      <c r="T27" s="2020" t="s">
        <v>423</v>
      </c>
      <c r="U27" s="2021"/>
      <c r="V27" s="2021"/>
      <c r="W27" s="2021"/>
      <c r="X27" s="2022"/>
      <c r="Y27" s="2023">
        <f>(ROUNDDOWN(AC27/40,1))</f>
        <v>0</v>
      </c>
      <c r="Z27" s="2023"/>
      <c r="AA27" s="2023"/>
      <c r="AB27" s="2023"/>
      <c r="AC27" s="2024">
        <f>($AL$17-$AI$17)*-1</f>
        <v>0</v>
      </c>
      <c r="AD27" s="2025"/>
      <c r="AE27" s="2025"/>
      <c r="AF27" s="2026"/>
      <c r="AG27" s="222"/>
      <c r="AH27" s="40"/>
      <c r="AI27" s="223"/>
      <c r="AJ27" s="2020" t="s">
        <v>423</v>
      </c>
      <c r="AK27" s="2021"/>
      <c r="AL27" s="2021"/>
      <c r="AM27" s="2021"/>
      <c r="AN27" s="2022"/>
      <c r="AO27" s="2023">
        <f>(ROUNDDOWN(AS27/40,1))</f>
        <v>0</v>
      </c>
      <c r="AP27" s="2023"/>
      <c r="AQ27" s="2023"/>
      <c r="AR27" s="2023"/>
      <c r="AS27" s="2024">
        <f>($AL$17-$AI$17)*-1</f>
        <v>0</v>
      </c>
      <c r="AT27" s="2025"/>
      <c r="AU27" s="2025"/>
      <c r="AV27" s="2026"/>
      <c r="AW27" s="227"/>
      <c r="AX27" s="40"/>
      <c r="AY27" s="224"/>
      <c r="AZ27" s="2020" t="s">
        <v>423</v>
      </c>
      <c r="BA27" s="2021"/>
      <c r="BB27" s="2021"/>
      <c r="BC27" s="2021"/>
      <c r="BD27" s="2022"/>
      <c r="BE27" s="2023">
        <f>(ROUNDDOWN(BI27/40,1))</f>
        <v>0</v>
      </c>
      <c r="BF27" s="2023"/>
      <c r="BG27" s="2023"/>
      <c r="BH27" s="2023"/>
      <c r="BI27" s="2024">
        <f>($AL$17-$AI$17)*-1</f>
        <v>0</v>
      </c>
      <c r="BJ27" s="2025"/>
      <c r="BK27" s="2025"/>
      <c r="BL27" s="2026"/>
      <c r="BM27" s="225"/>
      <c r="BN27" s="226"/>
      <c r="BO27" s="187"/>
      <c r="BQ27" s="200"/>
      <c r="BR27" s="208"/>
      <c r="BS27" s="208"/>
      <c r="BT27" s="209"/>
      <c r="BU27" s="209"/>
      <c r="BV27" s="228"/>
      <c r="BW27" s="228"/>
      <c r="BX27" s="228"/>
      <c r="BY27" s="228"/>
      <c r="CA27" s="228"/>
      <c r="CB27" s="228"/>
      <c r="CC27" s="228"/>
      <c r="CD27" s="228"/>
      <c r="CF27" s="228"/>
      <c r="CG27" s="228"/>
      <c r="CH27" s="228"/>
      <c r="CI27" s="228"/>
      <c r="CK27" s="228"/>
      <c r="CL27" s="228"/>
      <c r="CM27" s="228"/>
      <c r="CN27" s="228"/>
    </row>
    <row r="28" spans="2:92" ht="21" customHeight="1" thickBot="1">
      <c r="B28" s="199"/>
      <c r="C28" s="219"/>
      <c r="D28" s="2014" t="s">
        <v>424</v>
      </c>
      <c r="E28" s="2014"/>
      <c r="F28" s="2014"/>
      <c r="G28" s="2014"/>
      <c r="H28" s="2014"/>
      <c r="I28" s="2015" t="e">
        <f>(ROUNDDOWN(M28/40,1))</f>
        <v>#DIV/0!</v>
      </c>
      <c r="J28" s="2015"/>
      <c r="K28" s="2015"/>
      <c r="L28" s="2015"/>
      <c r="M28" s="2016" t="e">
        <f>$BB$73+(AZ17-AI17)</f>
        <v>#DIV/0!</v>
      </c>
      <c r="N28" s="2017"/>
      <c r="O28" s="2017"/>
      <c r="P28" s="2018"/>
      <c r="Q28" s="221"/>
      <c r="R28" s="40"/>
      <c r="S28" s="40"/>
      <c r="T28" s="2014" t="s">
        <v>424</v>
      </c>
      <c r="U28" s="2014"/>
      <c r="V28" s="2014"/>
      <c r="W28" s="2014"/>
      <c r="X28" s="2014"/>
      <c r="Y28" s="2015" t="e">
        <f>(ROUNDDOWN(AC28/40,1))</f>
        <v>#DIV/0!</v>
      </c>
      <c r="Z28" s="2015"/>
      <c r="AA28" s="2015"/>
      <c r="AB28" s="2015"/>
      <c r="AC28" s="2016" t="e">
        <f>$BB$73+(AZ17-AI17)</f>
        <v>#DIV/0!</v>
      </c>
      <c r="AD28" s="2017"/>
      <c r="AE28" s="2017"/>
      <c r="AF28" s="2018"/>
      <c r="AG28" s="222"/>
      <c r="AH28" s="40"/>
      <c r="AI28" s="223"/>
      <c r="AJ28" s="2014" t="s">
        <v>424</v>
      </c>
      <c r="AK28" s="2014"/>
      <c r="AL28" s="2014"/>
      <c r="AM28" s="2014"/>
      <c r="AN28" s="2014"/>
      <c r="AO28" s="2015" t="e">
        <f>(ROUNDDOWN(AS28/40,1))</f>
        <v>#DIV/0!</v>
      </c>
      <c r="AP28" s="2015"/>
      <c r="AQ28" s="2015"/>
      <c r="AR28" s="2015"/>
      <c r="AS28" s="2016" t="e">
        <f>$BB$73+(AZ17-AI17)</f>
        <v>#DIV/0!</v>
      </c>
      <c r="AT28" s="2017"/>
      <c r="AU28" s="2017"/>
      <c r="AV28" s="2018"/>
      <c r="AW28" s="227"/>
      <c r="AX28" s="40"/>
      <c r="AY28" s="224"/>
      <c r="AZ28" s="2014" t="s">
        <v>424</v>
      </c>
      <c r="BA28" s="2014"/>
      <c r="BB28" s="2014"/>
      <c r="BC28" s="2014"/>
      <c r="BD28" s="2014"/>
      <c r="BE28" s="2019" t="e">
        <f>(ROUNDDOWN(BI28/40,1))</f>
        <v>#DIV/0!</v>
      </c>
      <c r="BF28" s="2019"/>
      <c r="BG28" s="2019"/>
      <c r="BH28" s="2019"/>
      <c r="BI28" s="2016" t="e">
        <f>$BB$73+(AZ17-AI17)</f>
        <v>#DIV/0!</v>
      </c>
      <c r="BJ28" s="2017"/>
      <c r="BK28" s="2017"/>
      <c r="BL28" s="2018"/>
      <c r="BM28" s="225"/>
      <c r="BN28" s="226"/>
      <c r="BO28" s="187"/>
      <c r="BV28" s="227"/>
      <c r="BW28" s="227"/>
      <c r="BX28" s="227"/>
      <c r="BY28" s="227"/>
      <c r="CA28" s="227"/>
      <c r="CB28" s="227"/>
      <c r="CC28" s="227"/>
      <c r="CD28" s="227"/>
      <c r="CF28" s="227"/>
      <c r="CG28" s="227"/>
      <c r="CH28" s="227"/>
      <c r="CI28" s="227"/>
      <c r="CK28" s="227"/>
      <c r="CL28" s="227"/>
      <c r="CM28" s="227"/>
      <c r="CN28" s="227"/>
    </row>
    <row r="29" spans="2:92" ht="30.75" customHeight="1" thickTop="1">
      <c r="B29" s="199"/>
      <c r="C29" s="219"/>
      <c r="D29" s="2010" t="s">
        <v>425</v>
      </c>
      <c r="E29" s="2011"/>
      <c r="F29" s="2011"/>
      <c r="G29" s="2011"/>
      <c r="H29" s="2011"/>
      <c r="I29" s="2013" t="e">
        <f>SUM(I26:L28)</f>
        <v>#DIV/0!</v>
      </c>
      <c r="J29" s="2013"/>
      <c r="K29" s="2013"/>
      <c r="L29" s="2013"/>
      <c r="M29" s="2013" t="e">
        <f>SUM(M26:P28)</f>
        <v>#DIV/0!</v>
      </c>
      <c r="N29" s="2013"/>
      <c r="O29" s="2013"/>
      <c r="P29" s="2013"/>
      <c r="Q29" s="40"/>
      <c r="R29" s="40"/>
      <c r="S29" s="40"/>
      <c r="T29" s="2010" t="s">
        <v>425</v>
      </c>
      <c r="U29" s="2011"/>
      <c r="V29" s="2011"/>
      <c r="W29" s="2011"/>
      <c r="X29" s="2011"/>
      <c r="Y29" s="2013" t="e">
        <f>SUM(Y26:AB28)</f>
        <v>#DIV/0!</v>
      </c>
      <c r="Z29" s="2013"/>
      <c r="AA29" s="2013"/>
      <c r="AB29" s="2013"/>
      <c r="AC29" s="2013" t="e">
        <f>SUM(AC26:AF28)</f>
        <v>#DIV/0!</v>
      </c>
      <c r="AD29" s="2013"/>
      <c r="AE29" s="2013"/>
      <c r="AF29" s="2013"/>
      <c r="AG29" s="222"/>
      <c r="AH29" s="40"/>
      <c r="AI29" s="223"/>
      <c r="AJ29" s="2010" t="s">
        <v>426</v>
      </c>
      <c r="AK29" s="2011"/>
      <c r="AL29" s="2011"/>
      <c r="AM29" s="2011"/>
      <c r="AN29" s="2011"/>
      <c r="AO29" s="2012" t="e">
        <f>SUM(AO26:AR28)</f>
        <v>#DIV/0!</v>
      </c>
      <c r="AP29" s="2012"/>
      <c r="AQ29" s="2012"/>
      <c r="AR29" s="2012"/>
      <c r="AS29" s="2013" t="e">
        <f>SUM(AS26:AV28)</f>
        <v>#DIV/0!</v>
      </c>
      <c r="AT29" s="2013"/>
      <c r="AU29" s="2013"/>
      <c r="AV29" s="2013"/>
      <c r="AW29" s="227"/>
      <c r="AX29" s="40"/>
      <c r="AY29" s="224"/>
      <c r="AZ29" s="2010" t="s">
        <v>426</v>
      </c>
      <c r="BA29" s="2011"/>
      <c r="BB29" s="2011"/>
      <c r="BC29" s="2011"/>
      <c r="BD29" s="2011"/>
      <c r="BE29" s="2012" t="e">
        <f>SUM(BE26:BH28)</f>
        <v>#DIV/0!</v>
      </c>
      <c r="BF29" s="2012"/>
      <c r="BG29" s="2012"/>
      <c r="BH29" s="2012"/>
      <c r="BI29" s="2013" t="e">
        <f>SUM(BI26:BL28)</f>
        <v>#DIV/0!</v>
      </c>
      <c r="BJ29" s="2013"/>
      <c r="BK29" s="2013"/>
      <c r="BL29" s="2013"/>
      <c r="BM29" s="225"/>
      <c r="BN29" s="226"/>
      <c r="BO29" s="187"/>
      <c r="BQ29" s="200"/>
      <c r="BR29" s="208"/>
      <c r="BS29" s="208"/>
      <c r="BT29" s="209"/>
      <c r="BU29" s="209"/>
      <c r="BV29" s="229"/>
      <c r="BW29" s="229"/>
      <c r="BX29" s="229"/>
      <c r="BY29" s="229"/>
      <c r="CA29" s="229"/>
      <c r="CB29" s="229"/>
      <c r="CC29" s="229"/>
      <c r="CD29" s="229"/>
      <c r="CF29" s="229"/>
      <c r="CG29" s="229"/>
      <c r="CH29" s="229"/>
      <c r="CI29" s="229"/>
      <c r="CK29" s="229"/>
      <c r="CL29" s="229"/>
      <c r="CM29" s="229"/>
      <c r="CN29" s="229"/>
    </row>
    <row r="30" spans="2:92" ht="20.25" customHeight="1">
      <c r="B30" s="199"/>
      <c r="C30" s="219"/>
      <c r="D30" s="230"/>
      <c r="E30" s="230"/>
      <c r="F30" s="230"/>
      <c r="G30" s="230"/>
      <c r="H30" s="230"/>
      <c r="I30" s="231"/>
      <c r="J30" s="231"/>
      <c r="K30" s="231"/>
      <c r="L30" s="231"/>
      <c r="M30" s="231"/>
      <c r="N30" s="231"/>
      <c r="O30" s="231"/>
      <c r="P30" s="231"/>
      <c r="Q30" s="151"/>
      <c r="R30" s="151"/>
      <c r="S30" s="151"/>
      <c r="T30" s="230"/>
      <c r="U30" s="230"/>
      <c r="V30" s="230"/>
      <c r="W30" s="230"/>
      <c r="X30" s="230"/>
      <c r="Y30" s="231"/>
      <c r="Z30" s="231"/>
      <c r="AA30" s="231"/>
      <c r="AB30" s="231"/>
      <c r="AC30" s="231"/>
      <c r="AD30" s="231"/>
      <c r="AE30" s="231"/>
      <c r="AF30" s="231"/>
      <c r="AG30" s="232"/>
      <c r="AH30" s="151"/>
      <c r="AI30" s="233"/>
      <c r="AJ30" s="230"/>
      <c r="AK30" s="230"/>
      <c r="AL30" s="230"/>
      <c r="AM30" s="230"/>
      <c r="AN30" s="230"/>
      <c r="AO30" s="231"/>
      <c r="AP30" s="231"/>
      <c r="AQ30" s="231"/>
      <c r="AR30" s="231"/>
      <c r="AS30" s="231"/>
      <c r="AT30" s="231"/>
      <c r="AU30" s="231"/>
      <c r="AV30" s="231"/>
      <c r="AW30" s="186"/>
      <c r="AX30" s="151"/>
      <c r="AY30" s="167"/>
      <c r="AZ30" s="230"/>
      <c r="BA30" s="230"/>
      <c r="BB30" s="230"/>
      <c r="BC30" s="230"/>
      <c r="BD30" s="230"/>
      <c r="BE30" s="231"/>
      <c r="BF30" s="231"/>
      <c r="BG30" s="231"/>
      <c r="BH30" s="231"/>
      <c r="BI30" s="231"/>
      <c r="BJ30" s="231"/>
      <c r="BK30" s="231"/>
      <c r="BL30" s="231"/>
      <c r="BM30" s="225"/>
      <c r="BN30" s="226"/>
      <c r="BO30" s="187"/>
      <c r="BQ30" s="200"/>
      <c r="BR30" s="208"/>
      <c r="BS30" s="208"/>
      <c r="BT30" s="209"/>
      <c r="BU30" s="209"/>
      <c r="BX30" s="187"/>
    </row>
    <row r="31" spans="2:92" ht="20.25" customHeight="1">
      <c r="B31" s="199"/>
      <c r="C31" s="219"/>
      <c r="D31" s="230"/>
      <c r="E31" s="230"/>
      <c r="F31" s="230"/>
      <c r="G31" s="230"/>
      <c r="H31" s="230"/>
      <c r="I31" s="231"/>
      <c r="J31" s="231"/>
      <c r="K31" s="2001" t="s">
        <v>427</v>
      </c>
      <c r="L31" s="2002"/>
      <c r="M31" s="2002"/>
      <c r="N31" s="2004" t="str">
        <f>IF(OR($BE$9&gt;0,),IF(AND(OR($D$5="○",$D$6="○"),$I$29&gt;=0),"可",IF(AND(OR($D$5="○",$D$6="○"),$I$29&lt;0),"不可","")),"")</f>
        <v/>
      </c>
      <c r="O31" s="2005"/>
      <c r="P31" s="2006"/>
      <c r="Q31" s="151"/>
      <c r="R31" s="151"/>
      <c r="S31" s="151"/>
      <c r="T31" s="230"/>
      <c r="U31" s="230"/>
      <c r="V31" s="230"/>
      <c r="W31" s="230"/>
      <c r="X31" s="230"/>
      <c r="Y31" s="231"/>
      <c r="Z31" s="231"/>
      <c r="AA31" s="2001" t="s">
        <v>428</v>
      </c>
      <c r="AB31" s="2002"/>
      <c r="AC31" s="2003"/>
      <c r="AD31" s="2004" t="str">
        <f>IF(OR($BE$9&gt;0,),IF(AND(OR($D$5="○",$D$6="○"),$Y$29&gt;=0),"可",IF(AND(OR($D$5="○",$D$6="○"),$Y$29&lt;0),"不可","")),"")</f>
        <v/>
      </c>
      <c r="AE31" s="2005"/>
      <c r="AF31" s="2006"/>
      <c r="AG31" s="232"/>
      <c r="AH31" s="151"/>
      <c r="AI31" s="233"/>
      <c r="AJ31" s="230"/>
      <c r="AK31" s="230"/>
      <c r="AL31" s="230"/>
      <c r="AM31" s="230"/>
      <c r="AN31" s="230"/>
      <c r="AO31" s="231"/>
      <c r="AP31" s="231"/>
      <c r="AQ31" s="2001" t="s">
        <v>429</v>
      </c>
      <c r="AR31" s="2002"/>
      <c r="AS31" s="2003"/>
      <c r="AT31" s="2004" t="str">
        <f>IF(OR($BE$9&gt;0,),IF(AND(OR($D$7="○"),$AO$29&gt;=0),"可",IF(AND(OR($D$7="○"),$AO$29&lt;0),"不可","")),"")</f>
        <v/>
      </c>
      <c r="AU31" s="2005"/>
      <c r="AV31" s="2006"/>
      <c r="AW31" s="186"/>
      <c r="AX31" s="151"/>
      <c r="AY31" s="167"/>
      <c r="AZ31" s="230"/>
      <c r="BA31" s="230"/>
      <c r="BB31" s="230"/>
      <c r="BC31" s="230"/>
      <c r="BD31" s="230"/>
      <c r="BE31" s="231"/>
      <c r="BF31" s="231"/>
      <c r="BG31" s="2001" t="s">
        <v>430</v>
      </c>
      <c r="BH31" s="2002"/>
      <c r="BI31" s="2003"/>
      <c r="BJ31" s="2004" t="str">
        <f>IF(OR($BE$9&gt;0,),IF(AND(OR($D$7="○"),$BE$29&gt;=0),"可",IF(AND(OR($D$7="○"),$BE$29&lt;0),"不可","")),"")</f>
        <v/>
      </c>
      <c r="BK31" s="2005"/>
      <c r="BL31" s="2006"/>
      <c r="BM31" s="225"/>
      <c r="BN31" s="226"/>
      <c r="BO31" s="187"/>
      <c r="BQ31" s="200"/>
      <c r="BR31" s="208"/>
      <c r="BS31" s="208"/>
      <c r="BT31" s="209"/>
      <c r="BU31" s="209"/>
      <c r="BX31" s="187"/>
    </row>
    <row r="32" spans="2:92" ht="20.25" customHeight="1">
      <c r="B32" s="199"/>
      <c r="C32" s="234"/>
      <c r="D32" s="235"/>
      <c r="E32" s="235"/>
      <c r="F32" s="235"/>
      <c r="G32" s="235"/>
      <c r="H32" s="235"/>
      <c r="I32" s="236"/>
      <c r="J32" s="236"/>
      <c r="K32" s="236"/>
      <c r="L32" s="236"/>
      <c r="M32" s="236"/>
      <c r="N32" s="236"/>
      <c r="O32" s="236"/>
      <c r="P32" s="236"/>
      <c r="Q32" s="237"/>
      <c r="R32" s="237"/>
      <c r="S32" s="237"/>
      <c r="T32" s="235"/>
      <c r="U32" s="235"/>
      <c r="V32" s="235"/>
      <c r="W32" s="235"/>
      <c r="X32" s="235"/>
      <c r="Y32" s="236"/>
      <c r="Z32" s="236"/>
      <c r="AA32" s="236"/>
      <c r="AB32" s="236"/>
      <c r="AC32" s="236"/>
      <c r="AD32" s="236"/>
      <c r="AE32" s="236"/>
      <c r="AF32" s="236"/>
      <c r="AG32" s="238"/>
      <c r="AH32" s="151"/>
      <c r="AI32" s="239"/>
      <c r="AJ32" s="235"/>
      <c r="AK32" s="235"/>
      <c r="AL32" s="235"/>
      <c r="AM32" s="235"/>
      <c r="AN32" s="235"/>
      <c r="AO32" s="236"/>
      <c r="AP32" s="236"/>
      <c r="AQ32" s="236"/>
      <c r="AR32" s="236"/>
      <c r="AS32" s="236"/>
      <c r="AT32" s="236"/>
      <c r="AU32" s="236"/>
      <c r="AV32" s="236"/>
      <c r="AW32" s="240"/>
      <c r="AX32" s="237"/>
      <c r="AY32" s="241"/>
      <c r="AZ32" s="235"/>
      <c r="BA32" s="235"/>
      <c r="BB32" s="235"/>
      <c r="BC32" s="235"/>
      <c r="BD32" s="235"/>
      <c r="BE32" s="236"/>
      <c r="BF32" s="236"/>
      <c r="BG32" s="236"/>
      <c r="BH32" s="236"/>
      <c r="BI32" s="236"/>
      <c r="BJ32" s="236"/>
      <c r="BK32" s="236"/>
      <c r="BL32" s="236"/>
      <c r="BM32" s="242"/>
      <c r="BN32" s="226"/>
      <c r="BO32" s="187"/>
      <c r="BQ32" s="200"/>
      <c r="BR32" s="208"/>
      <c r="BS32" s="208"/>
      <c r="BT32" s="209"/>
      <c r="BU32" s="209"/>
      <c r="BX32" s="187"/>
    </row>
    <row r="33" spans="2:96" ht="20.25" customHeight="1" thickBot="1">
      <c r="B33" s="243"/>
      <c r="C33" s="244"/>
      <c r="D33" s="245"/>
      <c r="E33" s="245"/>
      <c r="F33" s="245"/>
      <c r="G33" s="245"/>
      <c r="H33" s="245"/>
      <c r="I33" s="246"/>
      <c r="J33" s="246"/>
      <c r="K33" s="246"/>
      <c r="L33" s="246"/>
      <c r="M33" s="246"/>
      <c r="N33" s="246"/>
      <c r="O33" s="246"/>
      <c r="P33" s="246"/>
      <c r="Q33" s="247"/>
      <c r="R33" s="247"/>
      <c r="S33" s="247"/>
      <c r="T33" s="245"/>
      <c r="U33" s="245"/>
      <c r="V33" s="245"/>
      <c r="W33" s="245"/>
      <c r="X33" s="245"/>
      <c r="Y33" s="246"/>
      <c r="Z33" s="246"/>
      <c r="AA33" s="246"/>
      <c r="AB33" s="246"/>
      <c r="AC33" s="246"/>
      <c r="AD33" s="246"/>
      <c r="AE33" s="246"/>
      <c r="AF33" s="246"/>
      <c r="AG33" s="247"/>
      <c r="AH33" s="247"/>
      <c r="AI33" s="247"/>
      <c r="AJ33" s="245"/>
      <c r="AK33" s="245"/>
      <c r="AL33" s="245"/>
      <c r="AM33" s="245"/>
      <c r="AN33" s="245"/>
      <c r="AO33" s="246"/>
      <c r="AP33" s="246"/>
      <c r="AQ33" s="246"/>
      <c r="AR33" s="246"/>
      <c r="AS33" s="246"/>
      <c r="AT33" s="246"/>
      <c r="AU33" s="246"/>
      <c r="AV33" s="246"/>
      <c r="AW33" s="248"/>
      <c r="AX33" s="247"/>
      <c r="AY33" s="249"/>
      <c r="AZ33" s="245"/>
      <c r="BA33" s="245"/>
      <c r="BB33" s="245"/>
      <c r="BC33" s="245"/>
      <c r="BD33" s="245"/>
      <c r="BE33" s="246"/>
      <c r="BF33" s="246"/>
      <c r="BG33" s="246"/>
      <c r="BH33" s="246"/>
      <c r="BI33" s="246"/>
      <c r="BJ33" s="246"/>
      <c r="BK33" s="246"/>
      <c r="BL33" s="246"/>
      <c r="BM33" s="250"/>
      <c r="BN33" s="251"/>
      <c r="BO33" s="181"/>
      <c r="BQ33" s="200"/>
      <c r="BR33" s="208"/>
      <c r="BS33" s="208"/>
      <c r="BT33" s="209"/>
      <c r="BU33" s="209"/>
      <c r="BX33" s="187"/>
    </row>
    <row r="34" spans="2:96" ht="21" customHeight="1" thickBot="1">
      <c r="B34" s="156" t="s">
        <v>431</v>
      </c>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212"/>
      <c r="AS34" s="212"/>
      <c r="AT34" s="212"/>
      <c r="AU34" s="212"/>
      <c r="AV34" s="212"/>
      <c r="AW34" s="212"/>
      <c r="AX34" s="212"/>
      <c r="AY34" s="212"/>
      <c r="AZ34" s="212"/>
      <c r="BA34" s="201"/>
      <c r="BB34" s="212"/>
      <c r="BC34" s="201"/>
      <c r="BD34" s="201"/>
      <c r="BE34" s="212"/>
      <c r="BF34" s="201"/>
      <c r="BG34" s="212"/>
      <c r="BH34" s="212"/>
      <c r="BI34" s="212"/>
      <c r="BJ34" s="212"/>
      <c r="BK34" s="212"/>
      <c r="BL34" s="212"/>
      <c r="BM34" s="212"/>
      <c r="BN34" s="212"/>
      <c r="BO34" s="181"/>
      <c r="BQ34" s="200"/>
      <c r="BR34" s="208"/>
      <c r="BS34" s="208"/>
      <c r="BT34" s="209"/>
      <c r="BU34" s="209"/>
    </row>
    <row r="35" spans="2:96" ht="32.25" customHeight="1" thickBot="1">
      <c r="B35" s="1859"/>
      <c r="C35" s="252"/>
      <c r="D35" s="1861" t="s">
        <v>432</v>
      </c>
      <c r="E35" s="1861"/>
      <c r="F35" s="1861"/>
      <c r="G35" s="1861"/>
      <c r="H35" s="1861"/>
      <c r="I35" s="1862"/>
      <c r="J35" s="1865" t="s">
        <v>433</v>
      </c>
      <c r="K35" s="1866"/>
      <c r="L35" s="1866"/>
      <c r="M35" s="1866"/>
      <c r="N35" s="1866"/>
      <c r="O35" s="1867"/>
      <c r="P35" s="1871" t="s">
        <v>434</v>
      </c>
      <c r="Q35" s="1861"/>
      <c r="R35" s="1861"/>
      <c r="S35" s="1861"/>
      <c r="T35" s="1861"/>
      <c r="U35" s="1861"/>
      <c r="V35" s="1872"/>
      <c r="W35" s="1875" t="s">
        <v>435</v>
      </c>
      <c r="X35" s="1876"/>
      <c r="Y35" s="1876"/>
      <c r="Z35" s="1876"/>
      <c r="AA35" s="1876"/>
      <c r="AB35" s="1876"/>
      <c r="AC35" s="1877"/>
      <c r="AD35" s="1875" t="s">
        <v>436</v>
      </c>
      <c r="AE35" s="1876"/>
      <c r="AF35" s="1876"/>
      <c r="AG35" s="1876"/>
      <c r="AH35" s="1876"/>
      <c r="AI35" s="1876"/>
      <c r="AJ35" s="1877"/>
      <c r="AK35" s="1875" t="s">
        <v>437</v>
      </c>
      <c r="AL35" s="1876"/>
      <c r="AM35" s="1876"/>
      <c r="AN35" s="1876"/>
      <c r="AO35" s="1876"/>
      <c r="AP35" s="1876"/>
      <c r="AQ35" s="1877"/>
      <c r="AR35" s="1859" t="s">
        <v>438</v>
      </c>
      <c r="AS35" s="1861"/>
      <c r="AT35" s="1861"/>
      <c r="AU35" s="1861"/>
      <c r="AV35" s="1861"/>
      <c r="AW35" s="1861"/>
      <c r="AX35" s="1872"/>
      <c r="AY35" s="1866" t="s">
        <v>439</v>
      </c>
      <c r="AZ35" s="1866"/>
      <c r="BA35" s="1867"/>
      <c r="BB35" s="1865" t="s">
        <v>440</v>
      </c>
      <c r="BC35" s="1866"/>
      <c r="BD35" s="1867"/>
      <c r="BE35" s="1865" t="s">
        <v>441</v>
      </c>
      <c r="BF35" s="1866"/>
      <c r="BG35" s="1866"/>
      <c r="BH35" s="1865" t="s">
        <v>442</v>
      </c>
      <c r="BI35" s="1866"/>
      <c r="BJ35" s="1866"/>
      <c r="BK35" s="1871" t="s">
        <v>443</v>
      </c>
      <c r="BL35" s="1861"/>
      <c r="BM35" s="1861"/>
      <c r="BN35" s="1872"/>
      <c r="BQ35" s="200"/>
      <c r="BR35" s="208"/>
      <c r="BS35" s="208"/>
      <c r="BT35" s="209"/>
      <c r="BU35" s="209"/>
    </row>
    <row r="36" spans="2:96" ht="32.25" customHeight="1" thickBot="1">
      <c r="B36" s="1860"/>
      <c r="C36" s="253"/>
      <c r="D36" s="1863"/>
      <c r="E36" s="1863"/>
      <c r="F36" s="1863"/>
      <c r="G36" s="1863"/>
      <c r="H36" s="1863"/>
      <c r="I36" s="1864"/>
      <c r="J36" s="1868"/>
      <c r="K36" s="1869"/>
      <c r="L36" s="1869"/>
      <c r="M36" s="1869"/>
      <c r="N36" s="1869"/>
      <c r="O36" s="1870"/>
      <c r="P36" s="2007"/>
      <c r="Q36" s="2008"/>
      <c r="R36" s="2008"/>
      <c r="S36" s="2008"/>
      <c r="T36" s="2008"/>
      <c r="U36" s="2008"/>
      <c r="V36" s="2009"/>
      <c r="W36" s="254" t="s">
        <v>444</v>
      </c>
      <c r="X36" s="255" t="s">
        <v>445</v>
      </c>
      <c r="Y36" s="255" t="s">
        <v>446</v>
      </c>
      <c r="Z36" s="255" t="s">
        <v>447</v>
      </c>
      <c r="AA36" s="255" t="s">
        <v>448</v>
      </c>
      <c r="AB36" s="255" t="s">
        <v>449</v>
      </c>
      <c r="AC36" s="256" t="s">
        <v>60</v>
      </c>
      <c r="AD36" s="254" t="s">
        <v>444</v>
      </c>
      <c r="AE36" s="255" t="s">
        <v>445</v>
      </c>
      <c r="AF36" s="255" t="s">
        <v>446</v>
      </c>
      <c r="AG36" s="255" t="s">
        <v>447</v>
      </c>
      <c r="AH36" s="255" t="s">
        <v>448</v>
      </c>
      <c r="AI36" s="255" t="s">
        <v>449</v>
      </c>
      <c r="AJ36" s="256" t="s">
        <v>60</v>
      </c>
      <c r="AK36" s="254" t="s">
        <v>444</v>
      </c>
      <c r="AL36" s="255" t="s">
        <v>445</v>
      </c>
      <c r="AM36" s="255" t="s">
        <v>446</v>
      </c>
      <c r="AN36" s="255" t="s">
        <v>447</v>
      </c>
      <c r="AO36" s="255" t="s">
        <v>448</v>
      </c>
      <c r="AP36" s="255" t="s">
        <v>449</v>
      </c>
      <c r="AQ36" s="256" t="s">
        <v>60</v>
      </c>
      <c r="AR36" s="257" t="s">
        <v>444</v>
      </c>
      <c r="AS36" s="258" t="s">
        <v>445</v>
      </c>
      <c r="AT36" s="258" t="s">
        <v>446</v>
      </c>
      <c r="AU36" s="258" t="s">
        <v>447</v>
      </c>
      <c r="AV36" s="258" t="s">
        <v>448</v>
      </c>
      <c r="AW36" s="258" t="s">
        <v>449</v>
      </c>
      <c r="AX36" s="259" t="s">
        <v>60</v>
      </c>
      <c r="AY36" s="1869"/>
      <c r="AZ36" s="1869"/>
      <c r="BA36" s="1870"/>
      <c r="BB36" s="1868"/>
      <c r="BC36" s="1869"/>
      <c r="BD36" s="1870"/>
      <c r="BE36" s="1868"/>
      <c r="BF36" s="1869"/>
      <c r="BG36" s="1869"/>
      <c r="BH36" s="1868"/>
      <c r="BI36" s="1869"/>
      <c r="BJ36" s="1869"/>
      <c r="BK36" s="1873"/>
      <c r="BL36" s="1863"/>
      <c r="BM36" s="1863"/>
      <c r="BN36" s="1874"/>
      <c r="BQ36" s="200"/>
      <c r="BR36" s="208"/>
      <c r="BS36" s="208"/>
      <c r="BT36" s="209"/>
      <c r="BU36" s="209"/>
    </row>
    <row r="37" spans="2:96" ht="21" customHeight="1" thickBot="1">
      <c r="B37" s="1981" t="s">
        <v>450</v>
      </c>
      <c r="C37" s="260"/>
      <c r="D37" s="1983"/>
      <c r="E37" s="1983"/>
      <c r="F37" s="1983"/>
      <c r="G37" s="1983"/>
      <c r="H37" s="1983"/>
      <c r="I37" s="1984"/>
      <c r="J37" s="1985"/>
      <c r="K37" s="1983"/>
      <c r="L37" s="1984"/>
      <c r="M37" s="1985"/>
      <c r="N37" s="1983"/>
      <c r="O37" s="1984"/>
      <c r="P37" s="1986"/>
      <c r="Q37" s="1857"/>
      <c r="R37" s="1857"/>
      <c r="S37" s="1857"/>
      <c r="T37" s="1857"/>
      <c r="U37" s="1857"/>
      <c r="V37" s="1858"/>
      <c r="W37" s="261"/>
      <c r="X37" s="262"/>
      <c r="Y37" s="262"/>
      <c r="Z37" s="262"/>
      <c r="AA37" s="262"/>
      <c r="AB37" s="262"/>
      <c r="AC37" s="263"/>
      <c r="AD37" s="261"/>
      <c r="AE37" s="262"/>
      <c r="AF37" s="262"/>
      <c r="AG37" s="262"/>
      <c r="AH37" s="262"/>
      <c r="AI37" s="262"/>
      <c r="AJ37" s="263"/>
      <c r="AK37" s="261"/>
      <c r="AL37" s="262"/>
      <c r="AM37" s="262"/>
      <c r="AN37" s="262"/>
      <c r="AO37" s="262"/>
      <c r="AP37" s="262"/>
      <c r="AQ37" s="263"/>
      <c r="AR37" s="261"/>
      <c r="AS37" s="262"/>
      <c r="AT37" s="262"/>
      <c r="AU37" s="262"/>
      <c r="AV37" s="262"/>
      <c r="AW37" s="262"/>
      <c r="AX37" s="263"/>
      <c r="AY37" s="1805">
        <f t="shared" ref="AY37:AY56" si="4">SUM(W37:AX37)</f>
        <v>0</v>
      </c>
      <c r="AZ37" s="1805"/>
      <c r="BA37" s="1884"/>
      <c r="BB37" s="1987">
        <f t="shared" ref="BB37:BB57" si="5">AY37/4</f>
        <v>0</v>
      </c>
      <c r="BC37" s="1988"/>
      <c r="BD37" s="1989"/>
      <c r="BE37" s="1990"/>
      <c r="BF37" s="1991"/>
      <c r="BG37" s="1991"/>
      <c r="BH37" s="1990"/>
      <c r="BI37" s="1991"/>
      <c r="BJ37" s="1991"/>
      <c r="BK37" s="1967"/>
      <c r="BL37" s="1968"/>
      <c r="BM37" s="1968"/>
      <c r="BN37" s="1969"/>
      <c r="BQ37" s="200"/>
      <c r="BR37" s="208"/>
      <c r="BS37" s="208"/>
      <c r="BT37" s="209"/>
      <c r="BU37" s="209"/>
    </row>
    <row r="38" spans="2:96" ht="21" customHeight="1">
      <c r="B38" s="1833"/>
      <c r="C38" s="1970" t="s">
        <v>451</v>
      </c>
      <c r="D38" s="1972"/>
      <c r="E38" s="1972"/>
      <c r="F38" s="1972"/>
      <c r="G38" s="1972"/>
      <c r="H38" s="1972"/>
      <c r="I38" s="1911"/>
      <c r="J38" s="1973"/>
      <c r="K38" s="1972"/>
      <c r="L38" s="1911"/>
      <c r="M38" s="1973"/>
      <c r="N38" s="1972"/>
      <c r="O38" s="1911"/>
      <c r="P38" s="1912"/>
      <c r="Q38" s="1913"/>
      <c r="R38" s="1913"/>
      <c r="S38" s="1913"/>
      <c r="T38" s="1913"/>
      <c r="U38" s="1913"/>
      <c r="V38" s="1914"/>
      <c r="W38" s="264"/>
      <c r="X38" s="265"/>
      <c r="Y38" s="265"/>
      <c r="Z38" s="265"/>
      <c r="AA38" s="265"/>
      <c r="AB38" s="265"/>
      <c r="AC38" s="266"/>
      <c r="AD38" s="264"/>
      <c r="AE38" s="265"/>
      <c r="AF38" s="265"/>
      <c r="AG38" s="265"/>
      <c r="AH38" s="265"/>
      <c r="AI38" s="265"/>
      <c r="AJ38" s="266"/>
      <c r="AK38" s="264"/>
      <c r="AL38" s="265"/>
      <c r="AM38" s="265"/>
      <c r="AN38" s="265"/>
      <c r="AO38" s="265"/>
      <c r="AP38" s="265"/>
      <c r="AQ38" s="266"/>
      <c r="AR38" s="264"/>
      <c r="AS38" s="265"/>
      <c r="AT38" s="265"/>
      <c r="AU38" s="265"/>
      <c r="AV38" s="265"/>
      <c r="AW38" s="265"/>
      <c r="AX38" s="266"/>
      <c r="AY38" s="1974">
        <f t="shared" si="4"/>
        <v>0</v>
      </c>
      <c r="AZ38" s="1974"/>
      <c r="BA38" s="1938"/>
      <c r="BB38" s="1975">
        <f t="shared" si="5"/>
        <v>0</v>
      </c>
      <c r="BC38" s="1976"/>
      <c r="BD38" s="1977"/>
      <c r="BE38" s="1978"/>
      <c r="BF38" s="1979"/>
      <c r="BG38" s="1980"/>
      <c r="BH38" s="1978"/>
      <c r="BI38" s="1979"/>
      <c r="BJ38" s="1980"/>
      <c r="BK38" s="1956"/>
      <c r="BL38" s="1957"/>
      <c r="BM38" s="1957"/>
      <c r="BN38" s="1958"/>
      <c r="BO38" s="267"/>
    </row>
    <row r="39" spans="2:96" ht="21" customHeight="1">
      <c r="B39" s="1833"/>
      <c r="C39" s="1971"/>
      <c r="D39" s="1959"/>
      <c r="E39" s="1959"/>
      <c r="F39" s="1959"/>
      <c r="G39" s="1959"/>
      <c r="H39" s="1959"/>
      <c r="I39" s="1903"/>
      <c r="J39" s="1960"/>
      <c r="K39" s="1959"/>
      <c r="L39" s="1903"/>
      <c r="M39" s="1960"/>
      <c r="N39" s="1959"/>
      <c r="O39" s="1903"/>
      <c r="P39" s="1822"/>
      <c r="Q39" s="1823"/>
      <c r="R39" s="1823"/>
      <c r="S39" s="1823"/>
      <c r="T39" s="1823"/>
      <c r="U39" s="1823"/>
      <c r="V39" s="1824"/>
      <c r="W39" s="268"/>
      <c r="X39" s="269"/>
      <c r="Y39" s="269"/>
      <c r="Z39" s="269"/>
      <c r="AA39" s="269"/>
      <c r="AB39" s="269"/>
      <c r="AC39" s="270"/>
      <c r="AD39" s="268"/>
      <c r="AE39" s="269"/>
      <c r="AF39" s="269"/>
      <c r="AG39" s="269"/>
      <c r="AH39" s="269"/>
      <c r="AI39" s="269"/>
      <c r="AJ39" s="270"/>
      <c r="AK39" s="268"/>
      <c r="AL39" s="269"/>
      <c r="AM39" s="269"/>
      <c r="AN39" s="269"/>
      <c r="AO39" s="269"/>
      <c r="AP39" s="269"/>
      <c r="AQ39" s="270"/>
      <c r="AR39" s="268"/>
      <c r="AS39" s="269"/>
      <c r="AT39" s="269"/>
      <c r="AU39" s="269"/>
      <c r="AV39" s="269"/>
      <c r="AW39" s="269"/>
      <c r="AX39" s="270"/>
      <c r="AY39" s="1961">
        <f t="shared" si="4"/>
        <v>0</v>
      </c>
      <c r="AZ39" s="1961"/>
      <c r="BA39" s="1904"/>
      <c r="BB39" s="1828">
        <f t="shared" si="5"/>
        <v>0</v>
      </c>
      <c r="BC39" s="1962"/>
      <c r="BD39" s="1963"/>
      <c r="BE39" s="1964"/>
      <c r="BF39" s="1965"/>
      <c r="BG39" s="1966"/>
      <c r="BH39" s="1964"/>
      <c r="BI39" s="1965"/>
      <c r="BJ39" s="1966"/>
      <c r="BK39" s="1930"/>
      <c r="BL39" s="1931"/>
      <c r="BM39" s="1931"/>
      <c r="BN39" s="1932"/>
      <c r="BO39" s="267"/>
    </row>
    <row r="40" spans="2:96" ht="21" customHeight="1">
      <c r="B40" s="1833"/>
      <c r="C40" s="1971"/>
      <c r="D40" s="1959"/>
      <c r="E40" s="1959"/>
      <c r="F40" s="1959"/>
      <c r="G40" s="1959"/>
      <c r="H40" s="1959"/>
      <c r="I40" s="1903"/>
      <c r="J40" s="1960"/>
      <c r="K40" s="1959"/>
      <c r="L40" s="1903"/>
      <c r="M40" s="1960"/>
      <c r="N40" s="1959"/>
      <c r="O40" s="1903"/>
      <c r="P40" s="1822"/>
      <c r="Q40" s="1823"/>
      <c r="R40" s="1823"/>
      <c r="S40" s="1823"/>
      <c r="T40" s="1823"/>
      <c r="U40" s="1823"/>
      <c r="V40" s="1824"/>
      <c r="W40" s="268"/>
      <c r="X40" s="269"/>
      <c r="Y40" s="269"/>
      <c r="Z40" s="269"/>
      <c r="AA40" s="269"/>
      <c r="AB40" s="269"/>
      <c r="AC40" s="270"/>
      <c r="AD40" s="268"/>
      <c r="AE40" s="269"/>
      <c r="AF40" s="269"/>
      <c r="AG40" s="269"/>
      <c r="AH40" s="269"/>
      <c r="AI40" s="269"/>
      <c r="AJ40" s="270"/>
      <c r="AK40" s="268"/>
      <c r="AL40" s="269"/>
      <c r="AM40" s="269"/>
      <c r="AN40" s="269"/>
      <c r="AO40" s="269"/>
      <c r="AP40" s="269"/>
      <c r="AQ40" s="270"/>
      <c r="AR40" s="268"/>
      <c r="AS40" s="269"/>
      <c r="AT40" s="269"/>
      <c r="AU40" s="269"/>
      <c r="AV40" s="269"/>
      <c r="AW40" s="269"/>
      <c r="AX40" s="270"/>
      <c r="AY40" s="1961">
        <f t="shared" si="4"/>
        <v>0</v>
      </c>
      <c r="AZ40" s="1961"/>
      <c r="BA40" s="1904"/>
      <c r="BB40" s="1828">
        <f t="shared" si="5"/>
        <v>0</v>
      </c>
      <c r="BC40" s="1962"/>
      <c r="BD40" s="1963"/>
      <c r="BE40" s="1964"/>
      <c r="BF40" s="1965"/>
      <c r="BG40" s="1966"/>
      <c r="BH40" s="1964"/>
      <c r="BI40" s="1965"/>
      <c r="BJ40" s="1966"/>
      <c r="BK40" s="1930"/>
      <c r="BL40" s="1931"/>
      <c r="BM40" s="1931"/>
      <c r="BN40" s="1932"/>
      <c r="BO40" s="267"/>
    </row>
    <row r="41" spans="2:96" ht="21" customHeight="1">
      <c r="B41" s="1833"/>
      <c r="C41" s="1971"/>
      <c r="D41" s="1959"/>
      <c r="E41" s="1959"/>
      <c r="F41" s="1959"/>
      <c r="G41" s="1959"/>
      <c r="H41" s="1959"/>
      <c r="I41" s="1903"/>
      <c r="J41" s="1960"/>
      <c r="K41" s="1959"/>
      <c r="L41" s="1903"/>
      <c r="M41" s="1960"/>
      <c r="N41" s="1959"/>
      <c r="O41" s="1903"/>
      <c r="P41" s="1822"/>
      <c r="Q41" s="1823"/>
      <c r="R41" s="1823"/>
      <c r="S41" s="1823"/>
      <c r="T41" s="1823"/>
      <c r="U41" s="1823"/>
      <c r="V41" s="1824"/>
      <c r="W41" s="268"/>
      <c r="X41" s="269"/>
      <c r="Y41" s="269"/>
      <c r="Z41" s="269"/>
      <c r="AA41" s="269"/>
      <c r="AB41" s="269"/>
      <c r="AC41" s="270"/>
      <c r="AD41" s="268"/>
      <c r="AE41" s="269"/>
      <c r="AF41" s="269"/>
      <c r="AG41" s="269"/>
      <c r="AH41" s="269"/>
      <c r="AI41" s="269"/>
      <c r="AJ41" s="270"/>
      <c r="AK41" s="268"/>
      <c r="AL41" s="269"/>
      <c r="AM41" s="269"/>
      <c r="AN41" s="269"/>
      <c r="AO41" s="269"/>
      <c r="AP41" s="269"/>
      <c r="AQ41" s="270"/>
      <c r="AR41" s="268"/>
      <c r="AS41" s="269"/>
      <c r="AT41" s="269"/>
      <c r="AU41" s="269"/>
      <c r="AV41" s="269"/>
      <c r="AW41" s="269"/>
      <c r="AX41" s="270"/>
      <c r="AY41" s="1961">
        <f t="shared" si="4"/>
        <v>0</v>
      </c>
      <c r="AZ41" s="1961"/>
      <c r="BA41" s="1904"/>
      <c r="BB41" s="1828">
        <f t="shared" si="5"/>
        <v>0</v>
      </c>
      <c r="BC41" s="1962"/>
      <c r="BD41" s="1963"/>
      <c r="BE41" s="1964"/>
      <c r="BF41" s="1965"/>
      <c r="BG41" s="1966"/>
      <c r="BH41" s="1964"/>
      <c r="BI41" s="1965"/>
      <c r="BJ41" s="1966"/>
      <c r="BK41" s="1930"/>
      <c r="BL41" s="1931"/>
      <c r="BM41" s="1931"/>
      <c r="BN41" s="1932"/>
      <c r="BO41" s="267"/>
      <c r="CC41" s="271"/>
      <c r="CD41" s="139"/>
      <c r="CE41" s="139"/>
      <c r="CF41" s="139"/>
      <c r="CG41" s="139"/>
      <c r="CH41" s="139"/>
      <c r="CI41" s="139"/>
      <c r="CJ41" s="139"/>
      <c r="CK41" s="139"/>
      <c r="CL41" s="139"/>
      <c r="CM41" s="139"/>
      <c r="CN41" s="139"/>
      <c r="CO41" s="139"/>
      <c r="CP41" s="139"/>
      <c r="CQ41" s="139"/>
      <c r="CR41" s="139"/>
    </row>
    <row r="42" spans="2:96" ht="21" customHeight="1" thickBot="1">
      <c r="B42" s="1833"/>
      <c r="C42" s="1971"/>
      <c r="D42" s="1992"/>
      <c r="E42" s="1992"/>
      <c r="F42" s="1992"/>
      <c r="G42" s="1992"/>
      <c r="H42" s="1992"/>
      <c r="I42" s="1993"/>
      <c r="J42" s="1994"/>
      <c r="K42" s="1992"/>
      <c r="L42" s="1993"/>
      <c r="M42" s="1994"/>
      <c r="N42" s="1992"/>
      <c r="O42" s="1993"/>
      <c r="P42" s="1822"/>
      <c r="Q42" s="1823"/>
      <c r="R42" s="1823"/>
      <c r="S42" s="1823"/>
      <c r="T42" s="1823"/>
      <c r="U42" s="1823"/>
      <c r="V42" s="1824"/>
      <c r="W42" s="272"/>
      <c r="X42" s="273"/>
      <c r="Y42" s="273"/>
      <c r="Z42" s="273"/>
      <c r="AA42" s="273"/>
      <c r="AB42" s="273"/>
      <c r="AC42" s="274"/>
      <c r="AD42" s="272"/>
      <c r="AE42" s="273"/>
      <c r="AF42" s="273"/>
      <c r="AG42" s="273"/>
      <c r="AH42" s="273"/>
      <c r="AI42" s="273"/>
      <c r="AJ42" s="274"/>
      <c r="AK42" s="272"/>
      <c r="AL42" s="273"/>
      <c r="AM42" s="273"/>
      <c r="AN42" s="273"/>
      <c r="AO42" s="273"/>
      <c r="AP42" s="273"/>
      <c r="AQ42" s="274"/>
      <c r="AR42" s="272"/>
      <c r="AS42" s="273"/>
      <c r="AT42" s="273"/>
      <c r="AU42" s="273"/>
      <c r="AV42" s="273"/>
      <c r="AW42" s="273"/>
      <c r="AX42" s="274"/>
      <c r="AY42" s="1995">
        <f t="shared" si="4"/>
        <v>0</v>
      </c>
      <c r="AZ42" s="1995"/>
      <c r="BA42" s="1899"/>
      <c r="BB42" s="1817">
        <f t="shared" si="5"/>
        <v>0</v>
      </c>
      <c r="BC42" s="1996"/>
      <c r="BD42" s="1997"/>
      <c r="BE42" s="1998"/>
      <c r="BF42" s="1999"/>
      <c r="BG42" s="2000"/>
      <c r="BH42" s="1998"/>
      <c r="BI42" s="1999"/>
      <c r="BJ42" s="2000"/>
      <c r="BK42" s="1933"/>
      <c r="BL42" s="1934"/>
      <c r="BM42" s="1934"/>
      <c r="BN42" s="1935"/>
      <c r="BO42" s="267"/>
      <c r="CC42" s="139"/>
      <c r="CD42" s="139"/>
      <c r="CE42" s="1936"/>
      <c r="CF42" s="1936"/>
      <c r="CG42" s="1936"/>
      <c r="CH42" s="1936"/>
      <c r="CI42" s="1936"/>
      <c r="CJ42" s="1936"/>
      <c r="CK42" s="1937"/>
      <c r="CL42" s="1937"/>
      <c r="CM42" s="1937"/>
      <c r="CN42" s="1937"/>
      <c r="CO42" s="1937"/>
      <c r="CP42" s="209"/>
      <c r="CQ42" s="209"/>
      <c r="CR42" s="209"/>
    </row>
    <row r="43" spans="2:96" ht="21" customHeight="1">
      <c r="B43" s="1833"/>
      <c r="C43" s="1834" t="s">
        <v>357</v>
      </c>
      <c r="D43" s="1835"/>
      <c r="E43" s="1836"/>
      <c r="F43" s="1836"/>
      <c r="G43" s="1836"/>
      <c r="H43" s="1836"/>
      <c r="I43" s="1836"/>
      <c r="J43" s="1836"/>
      <c r="K43" s="1836"/>
      <c r="L43" s="1836"/>
      <c r="M43" s="1836"/>
      <c r="N43" s="1836"/>
      <c r="O43" s="1836"/>
      <c r="P43" s="1912"/>
      <c r="Q43" s="1913"/>
      <c r="R43" s="1913"/>
      <c r="S43" s="1913"/>
      <c r="T43" s="1913"/>
      <c r="U43" s="1913"/>
      <c r="V43" s="1914"/>
      <c r="W43" s="264"/>
      <c r="X43" s="265"/>
      <c r="Y43" s="265"/>
      <c r="Z43" s="265"/>
      <c r="AA43" s="265"/>
      <c r="AB43" s="265"/>
      <c r="AC43" s="266"/>
      <c r="AD43" s="264"/>
      <c r="AE43" s="265"/>
      <c r="AF43" s="265"/>
      <c r="AG43" s="265"/>
      <c r="AH43" s="265"/>
      <c r="AI43" s="265"/>
      <c r="AJ43" s="266"/>
      <c r="AK43" s="264"/>
      <c r="AL43" s="265"/>
      <c r="AM43" s="265"/>
      <c r="AN43" s="265"/>
      <c r="AO43" s="265"/>
      <c r="AP43" s="265"/>
      <c r="AQ43" s="266"/>
      <c r="AR43" s="275"/>
      <c r="AS43" s="265"/>
      <c r="AT43" s="265"/>
      <c r="AU43" s="265"/>
      <c r="AV43" s="265"/>
      <c r="AW43" s="265"/>
      <c r="AX43" s="266"/>
      <c r="AY43" s="1938">
        <f t="shared" si="4"/>
        <v>0</v>
      </c>
      <c r="AZ43" s="1939"/>
      <c r="BA43" s="1939"/>
      <c r="BB43" s="1940">
        <f>AY43/4</f>
        <v>0</v>
      </c>
      <c r="BC43" s="1940"/>
      <c r="BD43" s="1940"/>
      <c r="BE43" s="1941" t="e">
        <f>ROUNDDOWN(SUM(BB43:BD50)/AY60,1)</f>
        <v>#DIV/0!</v>
      </c>
      <c r="BF43" s="1942"/>
      <c r="BG43" s="1943"/>
      <c r="BH43" s="1947">
        <f>ROUNDDOWN(SUM(BB43:BD50)/40,1)</f>
        <v>0</v>
      </c>
      <c r="BI43" s="1948"/>
      <c r="BJ43" s="1949"/>
      <c r="BK43" s="1956"/>
      <c r="BL43" s="1957"/>
      <c r="BM43" s="1957"/>
      <c r="BN43" s="1958"/>
      <c r="BO43" s="267"/>
      <c r="BP43" s="276"/>
      <c r="CC43" s="139"/>
      <c r="CD43" s="139"/>
      <c r="CE43" s="1936"/>
      <c r="CF43" s="1936"/>
      <c r="CG43" s="1936"/>
      <c r="CH43" s="1936"/>
      <c r="CI43" s="1936"/>
      <c r="CJ43" s="1936"/>
      <c r="CK43" s="1937"/>
      <c r="CL43" s="1937"/>
      <c r="CM43" s="1937"/>
      <c r="CN43" s="1937"/>
      <c r="CO43" s="1937"/>
      <c r="CP43" s="209"/>
      <c r="CQ43" s="209"/>
      <c r="CR43" s="209"/>
    </row>
    <row r="44" spans="2:96" ht="21" customHeight="1">
      <c r="B44" s="1833"/>
      <c r="C44" s="1833"/>
      <c r="D44" s="1820"/>
      <c r="E44" s="1821"/>
      <c r="F44" s="1821"/>
      <c r="G44" s="1821"/>
      <c r="H44" s="1821"/>
      <c r="I44" s="1821"/>
      <c r="J44" s="1821"/>
      <c r="K44" s="1821"/>
      <c r="L44" s="1821"/>
      <c r="M44" s="1821"/>
      <c r="N44" s="1821"/>
      <c r="O44" s="1821"/>
      <c r="P44" s="1822"/>
      <c r="Q44" s="1823"/>
      <c r="R44" s="1823"/>
      <c r="S44" s="1823"/>
      <c r="T44" s="1823"/>
      <c r="U44" s="1823"/>
      <c r="V44" s="1824"/>
      <c r="W44" s="268"/>
      <c r="X44" s="269"/>
      <c r="Y44" s="269"/>
      <c r="Z44" s="269"/>
      <c r="AA44" s="269"/>
      <c r="AB44" s="269"/>
      <c r="AC44" s="270"/>
      <c r="AD44" s="268"/>
      <c r="AE44" s="269"/>
      <c r="AF44" s="269"/>
      <c r="AG44" s="269"/>
      <c r="AH44" s="269"/>
      <c r="AI44" s="269"/>
      <c r="AJ44" s="270"/>
      <c r="AK44" s="268"/>
      <c r="AL44" s="269"/>
      <c r="AM44" s="269"/>
      <c r="AN44" s="269"/>
      <c r="AO44" s="269"/>
      <c r="AP44" s="269"/>
      <c r="AQ44" s="270"/>
      <c r="AR44" s="277"/>
      <c r="AS44" s="269"/>
      <c r="AT44" s="269"/>
      <c r="AU44" s="269"/>
      <c r="AV44" s="269"/>
      <c r="AW44" s="269"/>
      <c r="AX44" s="270"/>
      <c r="AY44" s="1904">
        <f t="shared" si="4"/>
        <v>0</v>
      </c>
      <c r="AZ44" s="1826"/>
      <c r="BA44" s="1826"/>
      <c r="BB44" s="1827">
        <f>AY44/4</f>
        <v>0</v>
      </c>
      <c r="BC44" s="1827"/>
      <c r="BD44" s="1827"/>
      <c r="BE44" s="1916"/>
      <c r="BF44" s="1917"/>
      <c r="BG44" s="1918"/>
      <c r="BH44" s="1950"/>
      <c r="BI44" s="1951"/>
      <c r="BJ44" s="1952"/>
      <c r="BK44" s="1930"/>
      <c r="BL44" s="1931"/>
      <c r="BM44" s="1931"/>
      <c r="BN44" s="1932"/>
      <c r="BO44" s="267"/>
      <c r="CC44" s="139"/>
      <c r="CD44" s="139"/>
      <c r="CE44" s="1936"/>
      <c r="CF44" s="1936"/>
      <c r="CG44" s="1936"/>
      <c r="CH44" s="1936"/>
      <c r="CI44" s="1936"/>
      <c r="CJ44" s="1936"/>
      <c r="CK44" s="1937"/>
      <c r="CL44" s="1937"/>
      <c r="CM44" s="1937"/>
      <c r="CN44" s="1937"/>
      <c r="CO44" s="1937"/>
      <c r="CP44" s="209"/>
      <c r="CQ44" s="209"/>
      <c r="CR44" s="209"/>
    </row>
    <row r="45" spans="2:96" ht="21" customHeight="1">
      <c r="B45" s="1833"/>
      <c r="C45" s="1833"/>
      <c r="D45" s="1820"/>
      <c r="E45" s="1821"/>
      <c r="F45" s="1821"/>
      <c r="G45" s="1821"/>
      <c r="H45" s="1821"/>
      <c r="I45" s="1821"/>
      <c r="J45" s="1821"/>
      <c r="K45" s="1821"/>
      <c r="L45" s="1821"/>
      <c r="M45" s="1821"/>
      <c r="N45" s="1821"/>
      <c r="O45" s="1821"/>
      <c r="P45" s="1822"/>
      <c r="Q45" s="1823"/>
      <c r="R45" s="1823"/>
      <c r="S45" s="1823"/>
      <c r="T45" s="1823"/>
      <c r="U45" s="1823"/>
      <c r="V45" s="1824"/>
      <c r="W45" s="268"/>
      <c r="X45" s="269"/>
      <c r="Y45" s="269"/>
      <c r="Z45" s="269"/>
      <c r="AA45" s="269"/>
      <c r="AB45" s="269"/>
      <c r="AC45" s="270"/>
      <c r="AD45" s="268"/>
      <c r="AE45" s="269"/>
      <c r="AF45" s="269"/>
      <c r="AG45" s="269"/>
      <c r="AH45" s="269"/>
      <c r="AI45" s="269"/>
      <c r="AJ45" s="270"/>
      <c r="AK45" s="268"/>
      <c r="AL45" s="269"/>
      <c r="AM45" s="269"/>
      <c r="AN45" s="269"/>
      <c r="AO45" s="269"/>
      <c r="AP45" s="269"/>
      <c r="AQ45" s="270"/>
      <c r="AR45" s="277"/>
      <c r="AS45" s="269"/>
      <c r="AT45" s="269"/>
      <c r="AU45" s="269"/>
      <c r="AV45" s="269"/>
      <c r="AW45" s="269"/>
      <c r="AX45" s="270"/>
      <c r="AY45" s="1904">
        <f t="shared" si="4"/>
        <v>0</v>
      </c>
      <c r="AZ45" s="1826"/>
      <c r="BA45" s="1826"/>
      <c r="BB45" s="1827">
        <f t="shared" si="5"/>
        <v>0</v>
      </c>
      <c r="BC45" s="1827"/>
      <c r="BD45" s="1827"/>
      <c r="BE45" s="1916"/>
      <c r="BF45" s="1917"/>
      <c r="BG45" s="1918"/>
      <c r="BH45" s="1950"/>
      <c r="BI45" s="1951"/>
      <c r="BJ45" s="1952"/>
      <c r="BK45" s="1930"/>
      <c r="BL45" s="1931"/>
      <c r="BM45" s="1931"/>
      <c r="BN45" s="1932"/>
      <c r="BO45" s="267"/>
      <c r="CC45" s="278"/>
      <c r="CD45" s="139"/>
      <c r="CE45" s="1936"/>
      <c r="CF45" s="1936"/>
      <c r="CG45" s="1936"/>
      <c r="CH45" s="1936"/>
      <c r="CI45" s="1936"/>
      <c r="CJ45" s="1936"/>
      <c r="CK45" s="1937"/>
      <c r="CL45" s="1937"/>
      <c r="CM45" s="1937"/>
      <c r="CN45" s="1937"/>
      <c r="CO45" s="1937"/>
      <c r="CP45" s="209"/>
      <c r="CQ45" s="209"/>
      <c r="CR45" s="209"/>
    </row>
    <row r="46" spans="2:96" ht="21" customHeight="1">
      <c r="B46" s="1833"/>
      <c r="C46" s="1833"/>
      <c r="D46" s="1820"/>
      <c r="E46" s="1821"/>
      <c r="F46" s="1821"/>
      <c r="G46" s="1821"/>
      <c r="H46" s="1821"/>
      <c r="I46" s="1821"/>
      <c r="J46" s="1821"/>
      <c r="K46" s="1821"/>
      <c r="L46" s="1821"/>
      <c r="M46" s="1821"/>
      <c r="N46" s="1821"/>
      <c r="O46" s="1821"/>
      <c r="P46" s="1822"/>
      <c r="Q46" s="1823"/>
      <c r="R46" s="1823"/>
      <c r="S46" s="1823"/>
      <c r="T46" s="1823"/>
      <c r="U46" s="1823"/>
      <c r="V46" s="1824"/>
      <c r="W46" s="268"/>
      <c r="X46" s="269"/>
      <c r="Y46" s="269"/>
      <c r="Z46" s="269"/>
      <c r="AA46" s="269"/>
      <c r="AB46" s="269"/>
      <c r="AC46" s="270"/>
      <c r="AD46" s="268"/>
      <c r="AE46" s="269"/>
      <c r="AF46" s="269"/>
      <c r="AG46" s="269"/>
      <c r="AH46" s="269"/>
      <c r="AI46" s="269"/>
      <c r="AJ46" s="270"/>
      <c r="AK46" s="268"/>
      <c r="AL46" s="269"/>
      <c r="AM46" s="269"/>
      <c r="AN46" s="269"/>
      <c r="AO46" s="269"/>
      <c r="AP46" s="269"/>
      <c r="AQ46" s="270"/>
      <c r="AR46" s="277"/>
      <c r="AS46" s="269"/>
      <c r="AT46" s="269"/>
      <c r="AU46" s="269"/>
      <c r="AV46" s="269"/>
      <c r="AW46" s="269"/>
      <c r="AX46" s="270"/>
      <c r="AY46" s="1904">
        <f t="shared" si="4"/>
        <v>0</v>
      </c>
      <c r="AZ46" s="1826"/>
      <c r="BA46" s="1826"/>
      <c r="BB46" s="1827">
        <f t="shared" si="5"/>
        <v>0</v>
      </c>
      <c r="BC46" s="1827"/>
      <c r="BD46" s="1827"/>
      <c r="BE46" s="1916"/>
      <c r="BF46" s="1917"/>
      <c r="BG46" s="1918"/>
      <c r="BH46" s="1950"/>
      <c r="BI46" s="1951"/>
      <c r="BJ46" s="1952"/>
      <c r="BK46" s="1933"/>
      <c r="BL46" s="1934"/>
      <c r="BM46" s="1934"/>
      <c r="BN46" s="1935"/>
      <c r="BO46" s="267"/>
    </row>
    <row r="47" spans="2:96" ht="21" customHeight="1">
      <c r="B47" s="1833"/>
      <c r="C47" s="1833"/>
      <c r="D47" s="1820"/>
      <c r="E47" s="1821"/>
      <c r="F47" s="1821"/>
      <c r="G47" s="1821"/>
      <c r="H47" s="1821"/>
      <c r="I47" s="1821"/>
      <c r="J47" s="1821"/>
      <c r="K47" s="1821"/>
      <c r="L47" s="1821"/>
      <c r="M47" s="1821"/>
      <c r="N47" s="1821"/>
      <c r="O47" s="1821"/>
      <c r="P47" s="1822"/>
      <c r="Q47" s="1823"/>
      <c r="R47" s="1823"/>
      <c r="S47" s="1823"/>
      <c r="T47" s="1823"/>
      <c r="U47" s="1823"/>
      <c r="V47" s="1824"/>
      <c r="W47" s="268"/>
      <c r="X47" s="269"/>
      <c r="Y47" s="269"/>
      <c r="Z47" s="269"/>
      <c r="AA47" s="269"/>
      <c r="AB47" s="269"/>
      <c r="AC47" s="270"/>
      <c r="AD47" s="268"/>
      <c r="AE47" s="269"/>
      <c r="AF47" s="269"/>
      <c r="AG47" s="269"/>
      <c r="AH47" s="269"/>
      <c r="AI47" s="269"/>
      <c r="AJ47" s="270"/>
      <c r="AK47" s="268"/>
      <c r="AL47" s="269"/>
      <c r="AM47" s="269"/>
      <c r="AN47" s="269"/>
      <c r="AO47" s="269"/>
      <c r="AP47" s="269"/>
      <c r="AQ47" s="270"/>
      <c r="AR47" s="277"/>
      <c r="AS47" s="269"/>
      <c r="AT47" s="269"/>
      <c r="AU47" s="269"/>
      <c r="AV47" s="269"/>
      <c r="AW47" s="269"/>
      <c r="AX47" s="270"/>
      <c r="AY47" s="1904">
        <f t="shared" si="4"/>
        <v>0</v>
      </c>
      <c r="AZ47" s="1826"/>
      <c r="BA47" s="1826"/>
      <c r="BB47" s="1827">
        <f t="shared" si="5"/>
        <v>0</v>
      </c>
      <c r="BC47" s="1827"/>
      <c r="BD47" s="1827"/>
      <c r="BE47" s="1916"/>
      <c r="BF47" s="1917"/>
      <c r="BG47" s="1918"/>
      <c r="BH47" s="1950"/>
      <c r="BI47" s="1951"/>
      <c r="BJ47" s="1952"/>
      <c r="BK47" s="1930"/>
      <c r="BL47" s="1931"/>
      <c r="BM47" s="1931"/>
      <c r="BN47" s="1932"/>
      <c r="BO47" s="267"/>
    </row>
    <row r="48" spans="2:96" ht="21" customHeight="1">
      <c r="B48" s="1833"/>
      <c r="C48" s="1833"/>
      <c r="D48" s="1820"/>
      <c r="E48" s="1821"/>
      <c r="F48" s="1821"/>
      <c r="G48" s="1821"/>
      <c r="H48" s="1821"/>
      <c r="I48" s="1821"/>
      <c r="J48" s="1821"/>
      <c r="K48" s="1821"/>
      <c r="L48" s="1821"/>
      <c r="M48" s="1821"/>
      <c r="N48" s="1821"/>
      <c r="O48" s="1821"/>
      <c r="P48" s="1822"/>
      <c r="Q48" s="1823"/>
      <c r="R48" s="1823"/>
      <c r="S48" s="1823"/>
      <c r="T48" s="1823"/>
      <c r="U48" s="1823"/>
      <c r="V48" s="1824"/>
      <c r="W48" s="268"/>
      <c r="X48" s="269"/>
      <c r="Y48" s="269"/>
      <c r="Z48" s="269"/>
      <c r="AA48" s="269"/>
      <c r="AB48" s="269"/>
      <c r="AC48" s="270"/>
      <c r="AD48" s="268"/>
      <c r="AE48" s="269"/>
      <c r="AF48" s="269"/>
      <c r="AG48" s="269"/>
      <c r="AH48" s="269"/>
      <c r="AI48" s="269"/>
      <c r="AJ48" s="270"/>
      <c r="AK48" s="268"/>
      <c r="AL48" s="269"/>
      <c r="AM48" s="269"/>
      <c r="AN48" s="269"/>
      <c r="AO48" s="269"/>
      <c r="AP48" s="269"/>
      <c r="AQ48" s="270"/>
      <c r="AR48" s="277"/>
      <c r="AS48" s="269"/>
      <c r="AT48" s="269"/>
      <c r="AU48" s="269"/>
      <c r="AV48" s="269"/>
      <c r="AW48" s="269"/>
      <c r="AX48" s="270"/>
      <c r="AY48" s="1904">
        <f t="shared" si="4"/>
        <v>0</v>
      </c>
      <c r="AZ48" s="1826"/>
      <c r="BA48" s="1826"/>
      <c r="BB48" s="1827">
        <f t="shared" si="5"/>
        <v>0</v>
      </c>
      <c r="BC48" s="1827"/>
      <c r="BD48" s="1827"/>
      <c r="BE48" s="1916"/>
      <c r="BF48" s="1917"/>
      <c r="BG48" s="1918"/>
      <c r="BH48" s="1950"/>
      <c r="BI48" s="1951"/>
      <c r="BJ48" s="1952"/>
      <c r="BK48" s="1930"/>
      <c r="BL48" s="1931"/>
      <c r="BM48" s="1931"/>
      <c r="BN48" s="1932"/>
      <c r="BO48" s="267"/>
    </row>
    <row r="49" spans="2:85" ht="21" customHeight="1">
      <c r="B49" s="1833"/>
      <c r="C49" s="1833"/>
      <c r="D49" s="1820"/>
      <c r="E49" s="1821"/>
      <c r="F49" s="1821"/>
      <c r="G49" s="1821"/>
      <c r="H49" s="1821"/>
      <c r="I49" s="1821"/>
      <c r="J49" s="1821"/>
      <c r="K49" s="1821"/>
      <c r="L49" s="1821"/>
      <c r="M49" s="1821"/>
      <c r="N49" s="1821"/>
      <c r="O49" s="1821"/>
      <c r="P49" s="1822"/>
      <c r="Q49" s="1823"/>
      <c r="R49" s="1823"/>
      <c r="S49" s="1823"/>
      <c r="T49" s="1823"/>
      <c r="U49" s="1823"/>
      <c r="V49" s="1824"/>
      <c r="W49" s="268"/>
      <c r="X49" s="269"/>
      <c r="Y49" s="269"/>
      <c r="Z49" s="269"/>
      <c r="AA49" s="269"/>
      <c r="AB49" s="269"/>
      <c r="AC49" s="270"/>
      <c r="AD49" s="268"/>
      <c r="AE49" s="269"/>
      <c r="AF49" s="269"/>
      <c r="AG49" s="269"/>
      <c r="AH49" s="269"/>
      <c r="AI49" s="269"/>
      <c r="AJ49" s="270"/>
      <c r="AK49" s="268"/>
      <c r="AL49" s="269"/>
      <c r="AM49" s="269"/>
      <c r="AN49" s="269"/>
      <c r="AO49" s="269"/>
      <c r="AP49" s="269"/>
      <c r="AQ49" s="270"/>
      <c r="AR49" s="277"/>
      <c r="AS49" s="269"/>
      <c r="AT49" s="269"/>
      <c r="AU49" s="269"/>
      <c r="AV49" s="269"/>
      <c r="AW49" s="269"/>
      <c r="AX49" s="270"/>
      <c r="AY49" s="1904">
        <f t="shared" si="4"/>
        <v>0</v>
      </c>
      <c r="AZ49" s="1826"/>
      <c r="BA49" s="1826"/>
      <c r="BB49" s="1827">
        <f t="shared" si="5"/>
        <v>0</v>
      </c>
      <c r="BC49" s="1827"/>
      <c r="BD49" s="1827"/>
      <c r="BE49" s="1916"/>
      <c r="BF49" s="1917"/>
      <c r="BG49" s="1918"/>
      <c r="BH49" s="1950"/>
      <c r="BI49" s="1951"/>
      <c r="BJ49" s="1952"/>
      <c r="BK49" s="1930"/>
      <c r="BL49" s="1931"/>
      <c r="BM49" s="1931"/>
      <c r="BN49" s="1932"/>
      <c r="BO49" s="267"/>
    </row>
    <row r="50" spans="2:85" ht="21" customHeight="1" thickBot="1">
      <c r="B50" s="1833"/>
      <c r="C50" s="1833"/>
      <c r="D50" s="1922"/>
      <c r="E50" s="1923"/>
      <c r="F50" s="1923"/>
      <c r="G50" s="1923"/>
      <c r="H50" s="1923"/>
      <c r="I50" s="1923"/>
      <c r="J50" s="1923"/>
      <c r="K50" s="1923"/>
      <c r="L50" s="1923"/>
      <c r="M50" s="1923"/>
      <c r="N50" s="1923"/>
      <c r="O50" s="1923"/>
      <c r="P50" s="1924"/>
      <c r="Q50" s="1925"/>
      <c r="R50" s="1925"/>
      <c r="S50" s="1925"/>
      <c r="T50" s="1925"/>
      <c r="U50" s="1925"/>
      <c r="V50" s="1926"/>
      <c r="W50" s="279"/>
      <c r="X50" s="280"/>
      <c r="Y50" s="280"/>
      <c r="Z50" s="280"/>
      <c r="AA50" s="280"/>
      <c r="AB50" s="280"/>
      <c r="AC50" s="281"/>
      <c r="AD50" s="279"/>
      <c r="AE50" s="280"/>
      <c r="AF50" s="280"/>
      <c r="AG50" s="280"/>
      <c r="AH50" s="280"/>
      <c r="AI50" s="280"/>
      <c r="AJ50" s="281"/>
      <c r="AK50" s="279"/>
      <c r="AL50" s="280"/>
      <c r="AM50" s="280"/>
      <c r="AN50" s="280"/>
      <c r="AO50" s="280"/>
      <c r="AP50" s="280"/>
      <c r="AQ50" s="281"/>
      <c r="AR50" s="282"/>
      <c r="AS50" s="280"/>
      <c r="AT50" s="280"/>
      <c r="AU50" s="280"/>
      <c r="AV50" s="280"/>
      <c r="AW50" s="280"/>
      <c r="AX50" s="281"/>
      <c r="AY50" s="1927">
        <f t="shared" si="4"/>
        <v>0</v>
      </c>
      <c r="AZ50" s="1928"/>
      <c r="BA50" s="1928"/>
      <c r="BB50" s="1929">
        <f t="shared" si="5"/>
        <v>0</v>
      </c>
      <c r="BC50" s="1929"/>
      <c r="BD50" s="1929"/>
      <c r="BE50" s="1944"/>
      <c r="BF50" s="1945"/>
      <c r="BG50" s="1946"/>
      <c r="BH50" s="1953"/>
      <c r="BI50" s="1954"/>
      <c r="BJ50" s="1955"/>
      <c r="BK50" s="1908"/>
      <c r="BL50" s="1909"/>
      <c r="BM50" s="1909"/>
      <c r="BN50" s="1910"/>
      <c r="BO50" s="267"/>
    </row>
    <row r="51" spans="2:85" ht="21" customHeight="1">
      <c r="B51" s="1833"/>
      <c r="C51" s="1900" t="s">
        <v>358</v>
      </c>
      <c r="D51" s="1911"/>
      <c r="E51" s="1836"/>
      <c r="F51" s="1836"/>
      <c r="G51" s="1836"/>
      <c r="H51" s="1836"/>
      <c r="I51" s="1836"/>
      <c r="J51" s="1836"/>
      <c r="K51" s="1836"/>
      <c r="L51" s="1836"/>
      <c r="M51" s="1836"/>
      <c r="N51" s="1836"/>
      <c r="O51" s="1836"/>
      <c r="P51" s="1912"/>
      <c r="Q51" s="1913"/>
      <c r="R51" s="1913"/>
      <c r="S51" s="1913"/>
      <c r="T51" s="1913"/>
      <c r="U51" s="1913"/>
      <c r="V51" s="1914"/>
      <c r="W51" s="283"/>
      <c r="X51" s="284"/>
      <c r="Y51" s="284"/>
      <c r="Z51" s="284"/>
      <c r="AA51" s="284"/>
      <c r="AB51" s="284"/>
      <c r="AC51" s="285"/>
      <c r="AD51" s="283"/>
      <c r="AE51" s="284"/>
      <c r="AF51" s="284"/>
      <c r="AG51" s="284"/>
      <c r="AH51" s="284"/>
      <c r="AI51" s="284"/>
      <c r="AJ51" s="285"/>
      <c r="AK51" s="283"/>
      <c r="AL51" s="284"/>
      <c r="AM51" s="284"/>
      <c r="AN51" s="284"/>
      <c r="AO51" s="284"/>
      <c r="AP51" s="284"/>
      <c r="AQ51" s="285"/>
      <c r="AR51" s="283"/>
      <c r="AS51" s="284"/>
      <c r="AT51" s="284"/>
      <c r="AU51" s="284"/>
      <c r="AV51" s="284"/>
      <c r="AW51" s="284"/>
      <c r="AX51" s="285"/>
      <c r="AY51" s="1915">
        <f t="shared" si="4"/>
        <v>0</v>
      </c>
      <c r="AZ51" s="1840"/>
      <c r="BA51" s="1840"/>
      <c r="BB51" s="1841">
        <f t="shared" si="5"/>
        <v>0</v>
      </c>
      <c r="BC51" s="1841"/>
      <c r="BD51" s="1841"/>
      <c r="BE51" s="1916" t="e">
        <f>ROUNDDOWN(SUM(BB51:BD57)/AY60,1)</f>
        <v>#DIV/0!</v>
      </c>
      <c r="BF51" s="1917"/>
      <c r="BG51" s="1918"/>
      <c r="BH51" s="1919">
        <f>ROUNDDOWN(SUM(BB51:BD57)/40,1)</f>
        <v>0</v>
      </c>
      <c r="BI51" s="1920"/>
      <c r="BJ51" s="1921"/>
      <c r="BK51" s="1905"/>
      <c r="BL51" s="1906"/>
      <c r="BM51" s="1906"/>
      <c r="BN51" s="1907"/>
      <c r="BO51" s="267"/>
    </row>
    <row r="52" spans="2:85" ht="21" customHeight="1">
      <c r="B52" s="1833"/>
      <c r="C52" s="1901"/>
      <c r="D52" s="1903"/>
      <c r="E52" s="1821"/>
      <c r="F52" s="1821"/>
      <c r="G52" s="1821"/>
      <c r="H52" s="1821"/>
      <c r="I52" s="1821"/>
      <c r="J52" s="1821"/>
      <c r="K52" s="1821"/>
      <c r="L52" s="1821"/>
      <c r="M52" s="1821"/>
      <c r="N52" s="1821"/>
      <c r="O52" s="1821"/>
      <c r="P52" s="1822"/>
      <c r="Q52" s="1823"/>
      <c r="R52" s="1823"/>
      <c r="S52" s="1823"/>
      <c r="T52" s="1823"/>
      <c r="U52" s="1823"/>
      <c r="V52" s="1824"/>
      <c r="W52" s="268"/>
      <c r="X52" s="269"/>
      <c r="Y52" s="269"/>
      <c r="Z52" s="269"/>
      <c r="AA52" s="269"/>
      <c r="AB52" s="269"/>
      <c r="AC52" s="270"/>
      <c r="AD52" s="268"/>
      <c r="AE52" s="269"/>
      <c r="AF52" s="269"/>
      <c r="AG52" s="269"/>
      <c r="AH52" s="269"/>
      <c r="AI52" s="269"/>
      <c r="AJ52" s="270"/>
      <c r="AK52" s="268"/>
      <c r="AL52" s="269"/>
      <c r="AM52" s="269"/>
      <c r="AN52" s="269"/>
      <c r="AO52" s="269"/>
      <c r="AP52" s="269"/>
      <c r="AQ52" s="270"/>
      <c r="AR52" s="268"/>
      <c r="AS52" s="269"/>
      <c r="AT52" s="269"/>
      <c r="AU52" s="269"/>
      <c r="AV52" s="269"/>
      <c r="AW52" s="269"/>
      <c r="AX52" s="270"/>
      <c r="AY52" s="1904">
        <f t="shared" si="4"/>
        <v>0</v>
      </c>
      <c r="AZ52" s="1826"/>
      <c r="BA52" s="1826"/>
      <c r="BB52" s="1827">
        <f t="shared" si="5"/>
        <v>0</v>
      </c>
      <c r="BC52" s="1827"/>
      <c r="BD52" s="1827"/>
      <c r="BE52" s="1916"/>
      <c r="BF52" s="1917"/>
      <c r="BG52" s="1918"/>
      <c r="BH52" s="1919"/>
      <c r="BI52" s="1920"/>
      <c r="BJ52" s="1921"/>
      <c r="BK52" s="1807"/>
      <c r="BL52" s="1807"/>
      <c r="BM52" s="1807"/>
      <c r="BN52" s="1808"/>
      <c r="BO52" s="267"/>
    </row>
    <row r="53" spans="2:85" ht="21" customHeight="1">
      <c r="B53" s="1833"/>
      <c r="C53" s="1901"/>
      <c r="D53" s="1903"/>
      <c r="E53" s="1821"/>
      <c r="F53" s="1821"/>
      <c r="G53" s="1821"/>
      <c r="H53" s="1821"/>
      <c r="I53" s="1821"/>
      <c r="J53" s="1821"/>
      <c r="K53" s="1821"/>
      <c r="L53" s="1821"/>
      <c r="M53" s="1821"/>
      <c r="N53" s="1821"/>
      <c r="O53" s="1821"/>
      <c r="P53" s="1822"/>
      <c r="Q53" s="1823"/>
      <c r="R53" s="1823"/>
      <c r="S53" s="1823"/>
      <c r="T53" s="1823"/>
      <c r="U53" s="1823"/>
      <c r="V53" s="1824"/>
      <c r="W53" s="268"/>
      <c r="X53" s="269"/>
      <c r="Y53" s="269"/>
      <c r="Z53" s="269"/>
      <c r="AA53" s="269"/>
      <c r="AB53" s="269"/>
      <c r="AC53" s="270"/>
      <c r="AD53" s="268"/>
      <c r="AE53" s="269"/>
      <c r="AF53" s="269"/>
      <c r="AG53" s="269"/>
      <c r="AH53" s="269"/>
      <c r="AI53" s="269"/>
      <c r="AJ53" s="270"/>
      <c r="AK53" s="268"/>
      <c r="AL53" s="269"/>
      <c r="AM53" s="269"/>
      <c r="AN53" s="269"/>
      <c r="AO53" s="269"/>
      <c r="AP53" s="269"/>
      <c r="AQ53" s="270"/>
      <c r="AR53" s="268"/>
      <c r="AS53" s="269"/>
      <c r="AT53" s="269"/>
      <c r="AU53" s="269"/>
      <c r="AV53" s="269"/>
      <c r="AW53" s="269"/>
      <c r="AX53" s="270"/>
      <c r="AY53" s="1904">
        <f t="shared" si="4"/>
        <v>0</v>
      </c>
      <c r="AZ53" s="1826"/>
      <c r="BA53" s="1826"/>
      <c r="BB53" s="1827">
        <f t="shared" si="5"/>
        <v>0</v>
      </c>
      <c r="BC53" s="1827"/>
      <c r="BD53" s="1827"/>
      <c r="BE53" s="1916"/>
      <c r="BF53" s="1917"/>
      <c r="BG53" s="1918"/>
      <c r="BH53" s="1919"/>
      <c r="BI53" s="1920"/>
      <c r="BJ53" s="1921"/>
      <c r="BK53" s="1807"/>
      <c r="BL53" s="1807"/>
      <c r="BM53" s="1807"/>
      <c r="BN53" s="1808"/>
      <c r="BO53" s="267"/>
    </row>
    <row r="54" spans="2:85" ht="21" customHeight="1">
      <c r="B54" s="1833"/>
      <c r="C54" s="1901"/>
      <c r="D54" s="1903"/>
      <c r="E54" s="1821"/>
      <c r="F54" s="1821"/>
      <c r="G54" s="1821"/>
      <c r="H54" s="1821"/>
      <c r="I54" s="1821"/>
      <c r="J54" s="1821"/>
      <c r="K54" s="1821"/>
      <c r="L54" s="1821"/>
      <c r="M54" s="1821"/>
      <c r="N54" s="1821"/>
      <c r="O54" s="1821"/>
      <c r="P54" s="1822"/>
      <c r="Q54" s="1823"/>
      <c r="R54" s="1823"/>
      <c r="S54" s="1823"/>
      <c r="T54" s="1823"/>
      <c r="U54" s="1823"/>
      <c r="V54" s="1824"/>
      <c r="W54" s="268"/>
      <c r="X54" s="269"/>
      <c r="Y54" s="269"/>
      <c r="Z54" s="269"/>
      <c r="AA54" s="269"/>
      <c r="AB54" s="269"/>
      <c r="AC54" s="270"/>
      <c r="AD54" s="268"/>
      <c r="AE54" s="269"/>
      <c r="AF54" s="269"/>
      <c r="AG54" s="269"/>
      <c r="AH54" s="269"/>
      <c r="AI54" s="269"/>
      <c r="AJ54" s="270"/>
      <c r="AK54" s="268"/>
      <c r="AL54" s="269"/>
      <c r="AM54" s="269"/>
      <c r="AN54" s="269"/>
      <c r="AO54" s="269"/>
      <c r="AP54" s="269"/>
      <c r="AQ54" s="270"/>
      <c r="AR54" s="268"/>
      <c r="AS54" s="269"/>
      <c r="AT54" s="269"/>
      <c r="AU54" s="269"/>
      <c r="AV54" s="269"/>
      <c r="AW54" s="269"/>
      <c r="AX54" s="270"/>
      <c r="AY54" s="1904">
        <f t="shared" si="4"/>
        <v>0</v>
      </c>
      <c r="AZ54" s="1826"/>
      <c r="BA54" s="1826"/>
      <c r="BB54" s="1827">
        <f t="shared" si="5"/>
        <v>0</v>
      </c>
      <c r="BC54" s="1827"/>
      <c r="BD54" s="1827"/>
      <c r="BE54" s="1916"/>
      <c r="BF54" s="1917"/>
      <c r="BG54" s="1918"/>
      <c r="BH54" s="1919"/>
      <c r="BI54" s="1920"/>
      <c r="BJ54" s="1921"/>
      <c r="BK54" s="1807"/>
      <c r="BL54" s="1807"/>
      <c r="BM54" s="1807"/>
      <c r="BN54" s="1808"/>
    </row>
    <row r="55" spans="2:85" ht="21" customHeight="1">
      <c r="B55" s="1833"/>
      <c r="C55" s="1901"/>
      <c r="D55" s="1903"/>
      <c r="E55" s="1821"/>
      <c r="F55" s="1821"/>
      <c r="G55" s="1821"/>
      <c r="H55" s="1821"/>
      <c r="I55" s="1821"/>
      <c r="J55" s="1821"/>
      <c r="K55" s="1821"/>
      <c r="L55" s="1821"/>
      <c r="M55" s="1821"/>
      <c r="N55" s="1821"/>
      <c r="O55" s="1821"/>
      <c r="P55" s="1822"/>
      <c r="Q55" s="1823"/>
      <c r="R55" s="1823"/>
      <c r="S55" s="1823"/>
      <c r="T55" s="1823"/>
      <c r="U55" s="1823"/>
      <c r="V55" s="1824"/>
      <c r="W55" s="268"/>
      <c r="X55" s="269"/>
      <c r="Y55" s="269"/>
      <c r="Z55" s="269"/>
      <c r="AA55" s="269"/>
      <c r="AB55" s="269"/>
      <c r="AC55" s="270"/>
      <c r="AD55" s="268"/>
      <c r="AE55" s="269"/>
      <c r="AF55" s="269"/>
      <c r="AG55" s="269"/>
      <c r="AH55" s="269"/>
      <c r="AI55" s="269"/>
      <c r="AJ55" s="270"/>
      <c r="AK55" s="268"/>
      <c r="AL55" s="269"/>
      <c r="AM55" s="269"/>
      <c r="AN55" s="269"/>
      <c r="AO55" s="269"/>
      <c r="AP55" s="269"/>
      <c r="AQ55" s="270"/>
      <c r="AR55" s="268"/>
      <c r="AS55" s="269"/>
      <c r="AT55" s="269"/>
      <c r="AU55" s="269"/>
      <c r="AV55" s="269"/>
      <c r="AW55" s="269"/>
      <c r="AX55" s="270"/>
      <c r="AY55" s="1904">
        <f t="shared" si="4"/>
        <v>0</v>
      </c>
      <c r="AZ55" s="1826"/>
      <c r="BA55" s="1826"/>
      <c r="BB55" s="1827">
        <f t="shared" si="5"/>
        <v>0</v>
      </c>
      <c r="BC55" s="1827"/>
      <c r="BD55" s="1827"/>
      <c r="BE55" s="1916"/>
      <c r="BF55" s="1917"/>
      <c r="BG55" s="1918"/>
      <c r="BH55" s="1919"/>
      <c r="BI55" s="1920"/>
      <c r="BJ55" s="1921"/>
      <c r="BK55" s="1807"/>
      <c r="BL55" s="1807"/>
      <c r="BM55" s="1807"/>
      <c r="BN55" s="1808"/>
      <c r="CE55" s="138"/>
      <c r="CF55" s="138"/>
      <c r="CG55" s="138"/>
    </row>
    <row r="56" spans="2:85" ht="21" customHeight="1">
      <c r="B56" s="1833"/>
      <c r="C56" s="1901"/>
      <c r="D56" s="1903"/>
      <c r="E56" s="1821"/>
      <c r="F56" s="1821"/>
      <c r="G56" s="1821"/>
      <c r="H56" s="1821"/>
      <c r="I56" s="1821"/>
      <c r="J56" s="1821"/>
      <c r="K56" s="1821"/>
      <c r="L56" s="1821"/>
      <c r="M56" s="1821"/>
      <c r="N56" s="1821"/>
      <c r="O56" s="1821"/>
      <c r="P56" s="1822"/>
      <c r="Q56" s="1823"/>
      <c r="R56" s="1823"/>
      <c r="S56" s="1823"/>
      <c r="T56" s="1823"/>
      <c r="U56" s="1823"/>
      <c r="V56" s="1824"/>
      <c r="W56" s="268"/>
      <c r="X56" s="269"/>
      <c r="Y56" s="269"/>
      <c r="Z56" s="269"/>
      <c r="AA56" s="269"/>
      <c r="AB56" s="269"/>
      <c r="AC56" s="270"/>
      <c r="AD56" s="268"/>
      <c r="AE56" s="269"/>
      <c r="AF56" s="269"/>
      <c r="AG56" s="269"/>
      <c r="AH56" s="269"/>
      <c r="AI56" s="269"/>
      <c r="AJ56" s="270"/>
      <c r="AK56" s="268"/>
      <c r="AL56" s="269"/>
      <c r="AM56" s="269"/>
      <c r="AN56" s="269"/>
      <c r="AO56" s="269"/>
      <c r="AP56" s="269"/>
      <c r="AQ56" s="270"/>
      <c r="AR56" s="268"/>
      <c r="AS56" s="269"/>
      <c r="AT56" s="269"/>
      <c r="AU56" s="269"/>
      <c r="AV56" s="269"/>
      <c r="AW56" s="269"/>
      <c r="AX56" s="270"/>
      <c r="AY56" s="1904">
        <f t="shared" si="4"/>
        <v>0</v>
      </c>
      <c r="AZ56" s="1826"/>
      <c r="BA56" s="1826"/>
      <c r="BB56" s="1827">
        <f t="shared" si="5"/>
        <v>0</v>
      </c>
      <c r="BC56" s="1827"/>
      <c r="BD56" s="1827"/>
      <c r="BE56" s="1916"/>
      <c r="BF56" s="1917"/>
      <c r="BG56" s="1918"/>
      <c r="BH56" s="1919"/>
      <c r="BI56" s="1920"/>
      <c r="BJ56" s="1921"/>
      <c r="BK56" s="1807"/>
      <c r="BL56" s="1807"/>
      <c r="BM56" s="1807"/>
      <c r="BN56" s="1808"/>
      <c r="CE56" s="138"/>
      <c r="CF56" s="138"/>
      <c r="CG56" s="138"/>
    </row>
    <row r="57" spans="2:85" ht="21" customHeight="1" thickBot="1">
      <c r="B57" s="1833"/>
      <c r="C57" s="1902"/>
      <c r="D57" s="1897"/>
      <c r="E57" s="1898"/>
      <c r="F57" s="1898"/>
      <c r="G57" s="1898"/>
      <c r="H57" s="1898"/>
      <c r="I57" s="1898"/>
      <c r="J57" s="1810"/>
      <c r="K57" s="1810"/>
      <c r="L57" s="1810"/>
      <c r="M57" s="1810"/>
      <c r="N57" s="1810"/>
      <c r="O57" s="1810"/>
      <c r="P57" s="1811"/>
      <c r="Q57" s="1812"/>
      <c r="R57" s="1812"/>
      <c r="S57" s="1812"/>
      <c r="T57" s="1812"/>
      <c r="U57" s="1812"/>
      <c r="V57" s="1813"/>
      <c r="W57" s="279"/>
      <c r="X57" s="280"/>
      <c r="Y57" s="280"/>
      <c r="Z57" s="280"/>
      <c r="AA57" s="280"/>
      <c r="AB57" s="280"/>
      <c r="AC57" s="281"/>
      <c r="AD57" s="279"/>
      <c r="AE57" s="280"/>
      <c r="AF57" s="280"/>
      <c r="AG57" s="280"/>
      <c r="AH57" s="280"/>
      <c r="AI57" s="280"/>
      <c r="AJ57" s="281"/>
      <c r="AK57" s="279"/>
      <c r="AL57" s="280"/>
      <c r="AM57" s="280"/>
      <c r="AN57" s="280"/>
      <c r="AO57" s="280"/>
      <c r="AP57" s="280"/>
      <c r="AQ57" s="281"/>
      <c r="AR57" s="279"/>
      <c r="AS57" s="280"/>
      <c r="AT57" s="280"/>
      <c r="AU57" s="280"/>
      <c r="AV57" s="280"/>
      <c r="AW57" s="280"/>
      <c r="AX57" s="281"/>
      <c r="AY57" s="1899">
        <f>SUM(W57:AX57)</f>
        <v>0</v>
      </c>
      <c r="AZ57" s="1815"/>
      <c r="BA57" s="1815"/>
      <c r="BB57" s="1816">
        <f t="shared" si="5"/>
        <v>0</v>
      </c>
      <c r="BC57" s="1816"/>
      <c r="BD57" s="1816"/>
      <c r="BE57" s="1916"/>
      <c r="BF57" s="1917"/>
      <c r="BG57" s="1918"/>
      <c r="BH57" s="1919"/>
      <c r="BI57" s="1920"/>
      <c r="BJ57" s="1921"/>
      <c r="BK57" s="1818"/>
      <c r="BL57" s="1818"/>
      <c r="BM57" s="1818"/>
      <c r="BN57" s="1819"/>
    </row>
    <row r="58" spans="2:85" ht="21" customHeight="1" thickBot="1">
      <c r="B58" s="1833"/>
      <c r="C58" s="1846" t="s">
        <v>452</v>
      </c>
      <c r="D58" s="1847"/>
      <c r="E58" s="1847"/>
      <c r="F58" s="1847"/>
      <c r="G58" s="1847"/>
      <c r="H58" s="1847"/>
      <c r="I58" s="1847"/>
      <c r="J58" s="1847"/>
      <c r="K58" s="1847"/>
      <c r="L58" s="1847"/>
      <c r="M58" s="1847"/>
      <c r="N58" s="1847"/>
      <c r="O58" s="1847"/>
      <c r="P58" s="1847"/>
      <c r="Q58" s="1847"/>
      <c r="R58" s="1847"/>
      <c r="S58" s="1847"/>
      <c r="T58" s="1847"/>
      <c r="U58" s="1847"/>
      <c r="V58" s="1848"/>
      <c r="W58" s="286">
        <f t="shared" ref="W58:AX58" si="6">SUM(W43:W57)</f>
        <v>0</v>
      </c>
      <c r="X58" s="287">
        <f t="shared" si="6"/>
        <v>0</v>
      </c>
      <c r="Y58" s="287">
        <f t="shared" si="6"/>
        <v>0</v>
      </c>
      <c r="Z58" s="287">
        <f t="shared" si="6"/>
        <v>0</v>
      </c>
      <c r="AA58" s="287">
        <f t="shared" si="6"/>
        <v>0</v>
      </c>
      <c r="AB58" s="287">
        <f t="shared" si="6"/>
        <v>0</v>
      </c>
      <c r="AC58" s="288">
        <f t="shared" si="6"/>
        <v>0</v>
      </c>
      <c r="AD58" s="286">
        <f t="shared" si="6"/>
        <v>0</v>
      </c>
      <c r="AE58" s="287">
        <f t="shared" si="6"/>
        <v>0</v>
      </c>
      <c r="AF58" s="287">
        <f t="shared" si="6"/>
        <v>0</v>
      </c>
      <c r="AG58" s="287">
        <f t="shared" si="6"/>
        <v>0</v>
      </c>
      <c r="AH58" s="287">
        <f t="shared" si="6"/>
        <v>0</v>
      </c>
      <c r="AI58" s="287">
        <f t="shared" si="6"/>
        <v>0</v>
      </c>
      <c r="AJ58" s="288">
        <f t="shared" si="6"/>
        <v>0</v>
      </c>
      <c r="AK58" s="286">
        <f t="shared" si="6"/>
        <v>0</v>
      </c>
      <c r="AL58" s="287">
        <f t="shared" si="6"/>
        <v>0</v>
      </c>
      <c r="AM58" s="287">
        <f t="shared" si="6"/>
        <v>0</v>
      </c>
      <c r="AN58" s="287">
        <f t="shared" si="6"/>
        <v>0</v>
      </c>
      <c r="AO58" s="287">
        <f t="shared" si="6"/>
        <v>0</v>
      </c>
      <c r="AP58" s="287">
        <f t="shared" si="6"/>
        <v>0</v>
      </c>
      <c r="AQ58" s="288">
        <f t="shared" si="6"/>
        <v>0</v>
      </c>
      <c r="AR58" s="286">
        <f t="shared" si="6"/>
        <v>0</v>
      </c>
      <c r="AS58" s="287">
        <f t="shared" si="6"/>
        <v>0</v>
      </c>
      <c r="AT58" s="287">
        <f t="shared" si="6"/>
        <v>0</v>
      </c>
      <c r="AU58" s="287">
        <f t="shared" si="6"/>
        <v>0</v>
      </c>
      <c r="AV58" s="287">
        <f t="shared" si="6"/>
        <v>0</v>
      </c>
      <c r="AW58" s="287">
        <f t="shared" si="6"/>
        <v>0</v>
      </c>
      <c r="AX58" s="288">
        <f t="shared" si="6"/>
        <v>0</v>
      </c>
      <c r="AY58" s="1884">
        <f>SUM(AY37:BA53)</f>
        <v>0</v>
      </c>
      <c r="AZ58" s="1885"/>
      <c r="BA58" s="1885"/>
      <c r="BB58" s="1886">
        <f>SUM($BB$43:$BD$57)</f>
        <v>0</v>
      </c>
      <c r="BC58" s="1886"/>
      <c r="BD58" s="1886"/>
      <c r="BE58" s="1894" t="e">
        <f>SUM(BE43:BG57)</f>
        <v>#DIV/0!</v>
      </c>
      <c r="BF58" s="1894"/>
      <c r="BG58" s="1894"/>
      <c r="BH58" s="1895">
        <f>SUM(BH43:BJ57)</f>
        <v>0</v>
      </c>
      <c r="BI58" s="1896"/>
      <c r="BJ58" s="1896"/>
      <c r="BK58" s="1892"/>
      <c r="BL58" s="1892"/>
      <c r="BM58" s="1892"/>
      <c r="BN58" s="1893"/>
    </row>
    <row r="59" spans="2:85" ht="21" customHeight="1" thickBot="1">
      <c r="B59" s="1982"/>
      <c r="C59" s="1846" t="s">
        <v>453</v>
      </c>
      <c r="D59" s="1847"/>
      <c r="E59" s="1847"/>
      <c r="F59" s="1847"/>
      <c r="G59" s="1847"/>
      <c r="H59" s="1847"/>
      <c r="I59" s="1847"/>
      <c r="J59" s="1847"/>
      <c r="K59" s="1847"/>
      <c r="L59" s="1847"/>
      <c r="M59" s="1847"/>
      <c r="N59" s="1847"/>
      <c r="O59" s="1847"/>
      <c r="P59" s="1847"/>
      <c r="Q59" s="1847"/>
      <c r="R59" s="1847"/>
      <c r="S59" s="1847"/>
      <c r="T59" s="1847"/>
      <c r="U59" s="1847"/>
      <c r="V59" s="1848"/>
      <c r="W59" s="289">
        <f t="shared" ref="W59:AM59" si="7">SUM(W37:W54)</f>
        <v>0</v>
      </c>
      <c r="X59" s="290">
        <f t="shared" si="7"/>
        <v>0</v>
      </c>
      <c r="Y59" s="290">
        <f t="shared" si="7"/>
        <v>0</v>
      </c>
      <c r="Z59" s="290">
        <f t="shared" si="7"/>
        <v>0</v>
      </c>
      <c r="AA59" s="290">
        <f t="shared" si="7"/>
        <v>0</v>
      </c>
      <c r="AB59" s="290">
        <f t="shared" si="7"/>
        <v>0</v>
      </c>
      <c r="AC59" s="291">
        <f t="shared" si="7"/>
        <v>0</v>
      </c>
      <c r="AD59" s="289">
        <f t="shared" si="7"/>
        <v>0</v>
      </c>
      <c r="AE59" s="290">
        <f t="shared" si="7"/>
        <v>0</v>
      </c>
      <c r="AF59" s="290">
        <f t="shared" si="7"/>
        <v>0</v>
      </c>
      <c r="AG59" s="290">
        <f t="shared" si="7"/>
        <v>0</v>
      </c>
      <c r="AH59" s="290">
        <f t="shared" si="7"/>
        <v>0</v>
      </c>
      <c r="AI59" s="290">
        <f t="shared" si="7"/>
        <v>0</v>
      </c>
      <c r="AJ59" s="291">
        <f t="shared" si="7"/>
        <v>0</v>
      </c>
      <c r="AK59" s="289">
        <f t="shared" si="7"/>
        <v>0</v>
      </c>
      <c r="AL59" s="290">
        <f t="shared" si="7"/>
        <v>0</v>
      </c>
      <c r="AM59" s="290">
        <f t="shared" si="7"/>
        <v>0</v>
      </c>
      <c r="AN59" s="290">
        <f>SUM(AN37:AN55)</f>
        <v>0</v>
      </c>
      <c r="AO59" s="290">
        <f t="shared" ref="AO59:AX59" si="8">SUM(AO37:AO54)</f>
        <v>0</v>
      </c>
      <c r="AP59" s="290">
        <f t="shared" si="8"/>
        <v>0</v>
      </c>
      <c r="AQ59" s="291">
        <f t="shared" si="8"/>
        <v>0</v>
      </c>
      <c r="AR59" s="289">
        <f t="shared" si="8"/>
        <v>0</v>
      </c>
      <c r="AS59" s="290">
        <f t="shared" si="8"/>
        <v>0</v>
      </c>
      <c r="AT59" s="290">
        <f t="shared" si="8"/>
        <v>0</v>
      </c>
      <c r="AU59" s="290">
        <f t="shared" si="8"/>
        <v>0</v>
      </c>
      <c r="AV59" s="290">
        <f t="shared" si="8"/>
        <v>0</v>
      </c>
      <c r="AW59" s="290">
        <f t="shared" si="8"/>
        <v>0</v>
      </c>
      <c r="AX59" s="291">
        <f t="shared" si="8"/>
        <v>0</v>
      </c>
      <c r="AY59" s="1884">
        <f>SUM(AY38:BA54)</f>
        <v>0</v>
      </c>
      <c r="AZ59" s="1885"/>
      <c r="BA59" s="1885"/>
      <c r="BB59" s="1886">
        <f>SUM($BB$37:$BD$57)</f>
        <v>0</v>
      </c>
      <c r="BC59" s="1886"/>
      <c r="BD59" s="1886"/>
      <c r="BE59" s="1887"/>
      <c r="BF59" s="1888"/>
      <c r="BG59" s="1889"/>
      <c r="BH59" s="1890"/>
      <c r="BI59" s="1891"/>
      <c r="BJ59" s="1891"/>
      <c r="BK59" s="1892"/>
      <c r="BL59" s="1892"/>
      <c r="BM59" s="1892"/>
      <c r="BN59" s="1893"/>
    </row>
    <row r="60" spans="2:85" ht="21" customHeight="1" thickBot="1">
      <c r="B60" s="292" t="s">
        <v>454</v>
      </c>
      <c r="C60" s="293"/>
      <c r="D60" s="294"/>
      <c r="E60" s="295"/>
      <c r="F60" s="295"/>
      <c r="G60" s="295"/>
      <c r="H60" s="295"/>
      <c r="I60" s="295"/>
      <c r="J60" s="295"/>
      <c r="K60" s="295"/>
      <c r="L60" s="295"/>
      <c r="M60" s="295"/>
      <c r="N60" s="295"/>
      <c r="O60" s="295"/>
      <c r="P60" s="295"/>
      <c r="Q60" s="295"/>
      <c r="R60" s="295"/>
      <c r="S60" s="295"/>
      <c r="T60" s="295"/>
      <c r="U60" s="295"/>
      <c r="V60" s="295"/>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96"/>
      <c r="AY60" s="1856"/>
      <c r="AZ60" s="1857"/>
      <c r="BA60" s="1857"/>
      <c r="BB60" s="1857"/>
      <c r="BC60" s="1857"/>
      <c r="BD60" s="1857"/>
      <c r="BE60" s="1857"/>
      <c r="BF60" s="1857"/>
      <c r="BG60" s="1857"/>
      <c r="BH60" s="1857"/>
      <c r="BI60" s="1857"/>
      <c r="BJ60" s="1857"/>
      <c r="BK60" s="1857"/>
      <c r="BL60" s="1857"/>
      <c r="BM60" s="1857"/>
      <c r="BN60" s="1858"/>
    </row>
    <row r="61" spans="2:85" ht="21" customHeight="1">
      <c r="G61" s="15"/>
    </row>
    <row r="62" spans="2:85" ht="21" customHeight="1" thickBot="1">
      <c r="B62" s="156" t="s">
        <v>455</v>
      </c>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212"/>
      <c r="AS62" s="212"/>
      <c r="AT62" s="212"/>
      <c r="AU62" s="212"/>
      <c r="AV62" s="212"/>
      <c r="AW62" s="212"/>
      <c r="AX62" s="212"/>
      <c r="AY62" s="212"/>
      <c r="AZ62" s="212"/>
      <c r="BA62" s="201"/>
      <c r="BB62" s="212"/>
      <c r="BC62" s="201"/>
      <c r="BD62" s="201"/>
      <c r="BE62" s="212"/>
      <c r="BF62" s="201"/>
      <c r="BG62" s="212"/>
      <c r="BH62" s="212"/>
      <c r="BI62" s="212"/>
      <c r="BJ62" s="212"/>
      <c r="BK62" s="212"/>
      <c r="BL62" s="212"/>
      <c r="BM62" s="212"/>
      <c r="BN62" s="212"/>
    </row>
    <row r="63" spans="2:85" ht="21" customHeight="1" thickBot="1">
      <c r="B63" s="1859"/>
      <c r="C63" s="252"/>
      <c r="D63" s="1861" t="s">
        <v>432</v>
      </c>
      <c r="E63" s="1861"/>
      <c r="F63" s="1861"/>
      <c r="G63" s="1861"/>
      <c r="H63" s="1861"/>
      <c r="I63" s="1862"/>
      <c r="J63" s="1865" t="s">
        <v>433</v>
      </c>
      <c r="K63" s="1866"/>
      <c r="L63" s="1866"/>
      <c r="M63" s="1866"/>
      <c r="N63" s="1866"/>
      <c r="O63" s="1867"/>
      <c r="P63" s="1871" t="s">
        <v>434</v>
      </c>
      <c r="Q63" s="1861"/>
      <c r="R63" s="1861"/>
      <c r="S63" s="1861"/>
      <c r="T63" s="1861"/>
      <c r="U63" s="1861"/>
      <c r="V63" s="1872"/>
      <c r="W63" s="1875" t="s">
        <v>435</v>
      </c>
      <c r="X63" s="1876"/>
      <c r="Y63" s="1876"/>
      <c r="Z63" s="1876"/>
      <c r="AA63" s="1876"/>
      <c r="AB63" s="1876"/>
      <c r="AC63" s="1877"/>
      <c r="AD63" s="1875" t="s">
        <v>436</v>
      </c>
      <c r="AE63" s="1876"/>
      <c r="AF63" s="1876"/>
      <c r="AG63" s="1876"/>
      <c r="AH63" s="1876"/>
      <c r="AI63" s="1876"/>
      <c r="AJ63" s="1877"/>
      <c r="AK63" s="1875" t="s">
        <v>437</v>
      </c>
      <c r="AL63" s="1876"/>
      <c r="AM63" s="1876"/>
      <c r="AN63" s="1876"/>
      <c r="AO63" s="1876"/>
      <c r="AP63" s="1876"/>
      <c r="AQ63" s="1877"/>
      <c r="AR63" s="1859" t="s">
        <v>438</v>
      </c>
      <c r="AS63" s="1861"/>
      <c r="AT63" s="1861"/>
      <c r="AU63" s="1861"/>
      <c r="AV63" s="1861"/>
      <c r="AW63" s="1861"/>
      <c r="AX63" s="1861"/>
      <c r="AY63" s="1878" t="s">
        <v>439</v>
      </c>
      <c r="AZ63" s="1879"/>
      <c r="BA63" s="1879"/>
      <c r="BB63" s="1879" t="s">
        <v>440</v>
      </c>
      <c r="BC63" s="1879"/>
      <c r="BD63" s="1879"/>
      <c r="BE63" s="1879" t="s">
        <v>442</v>
      </c>
      <c r="BF63" s="1879"/>
      <c r="BG63" s="1879"/>
      <c r="BH63" s="1879"/>
      <c r="BI63" s="1879"/>
      <c r="BJ63" s="1879"/>
      <c r="BK63" s="1876" t="s">
        <v>443</v>
      </c>
      <c r="BL63" s="1876"/>
      <c r="BM63" s="1876"/>
      <c r="BN63" s="1877"/>
    </row>
    <row r="64" spans="2:85" ht="21" customHeight="1" thickBot="1">
      <c r="B64" s="1860"/>
      <c r="C64" s="253"/>
      <c r="D64" s="1863"/>
      <c r="E64" s="1863"/>
      <c r="F64" s="1863"/>
      <c r="G64" s="1863"/>
      <c r="H64" s="1863"/>
      <c r="I64" s="1864"/>
      <c r="J64" s="1868"/>
      <c r="K64" s="1869"/>
      <c r="L64" s="1869"/>
      <c r="M64" s="1869"/>
      <c r="N64" s="1869"/>
      <c r="O64" s="1870"/>
      <c r="P64" s="1873"/>
      <c r="Q64" s="1863"/>
      <c r="R64" s="1863"/>
      <c r="S64" s="1863"/>
      <c r="T64" s="1863"/>
      <c r="U64" s="1863"/>
      <c r="V64" s="1874"/>
      <c r="W64" s="254" t="s">
        <v>444</v>
      </c>
      <c r="X64" s="255" t="s">
        <v>445</v>
      </c>
      <c r="Y64" s="255" t="s">
        <v>446</v>
      </c>
      <c r="Z64" s="255" t="s">
        <v>447</v>
      </c>
      <c r="AA64" s="255" t="s">
        <v>448</v>
      </c>
      <c r="AB64" s="255" t="s">
        <v>449</v>
      </c>
      <c r="AC64" s="256" t="s">
        <v>60</v>
      </c>
      <c r="AD64" s="254" t="s">
        <v>444</v>
      </c>
      <c r="AE64" s="255" t="s">
        <v>445</v>
      </c>
      <c r="AF64" s="255" t="s">
        <v>446</v>
      </c>
      <c r="AG64" s="255" t="s">
        <v>447</v>
      </c>
      <c r="AH64" s="255" t="s">
        <v>448</v>
      </c>
      <c r="AI64" s="255" t="s">
        <v>449</v>
      </c>
      <c r="AJ64" s="256" t="s">
        <v>60</v>
      </c>
      <c r="AK64" s="254" t="s">
        <v>444</v>
      </c>
      <c r="AL64" s="255" t="s">
        <v>445</v>
      </c>
      <c r="AM64" s="255" t="s">
        <v>446</v>
      </c>
      <c r="AN64" s="255" t="s">
        <v>447</v>
      </c>
      <c r="AO64" s="255" t="s">
        <v>448</v>
      </c>
      <c r="AP64" s="255" t="s">
        <v>449</v>
      </c>
      <c r="AQ64" s="256" t="s">
        <v>60</v>
      </c>
      <c r="AR64" s="257" t="s">
        <v>444</v>
      </c>
      <c r="AS64" s="258" t="s">
        <v>445</v>
      </c>
      <c r="AT64" s="258" t="s">
        <v>446</v>
      </c>
      <c r="AU64" s="258" t="s">
        <v>447</v>
      </c>
      <c r="AV64" s="258" t="s">
        <v>448</v>
      </c>
      <c r="AW64" s="258" t="s">
        <v>449</v>
      </c>
      <c r="AX64" s="297" t="s">
        <v>60</v>
      </c>
      <c r="AY64" s="1880"/>
      <c r="AZ64" s="1881"/>
      <c r="BA64" s="1881"/>
      <c r="BB64" s="1881"/>
      <c r="BC64" s="1881"/>
      <c r="BD64" s="1881"/>
      <c r="BE64" s="1881"/>
      <c r="BF64" s="1881"/>
      <c r="BG64" s="1881"/>
      <c r="BH64" s="1881"/>
      <c r="BI64" s="1881"/>
      <c r="BJ64" s="1881"/>
      <c r="BK64" s="1882"/>
      <c r="BL64" s="1882"/>
      <c r="BM64" s="1882"/>
      <c r="BN64" s="1883"/>
    </row>
    <row r="65" spans="2:66" ht="21" customHeight="1">
      <c r="B65" s="1833"/>
      <c r="C65" s="1834" t="s">
        <v>367</v>
      </c>
      <c r="D65" s="1835"/>
      <c r="E65" s="1836"/>
      <c r="F65" s="1836"/>
      <c r="G65" s="1836"/>
      <c r="H65" s="1836"/>
      <c r="I65" s="1836"/>
      <c r="J65" s="1836"/>
      <c r="K65" s="1836"/>
      <c r="L65" s="1836"/>
      <c r="M65" s="1836"/>
      <c r="N65" s="1836"/>
      <c r="O65" s="1836"/>
      <c r="P65" s="1837"/>
      <c r="Q65" s="1837"/>
      <c r="R65" s="1837"/>
      <c r="S65" s="1837"/>
      <c r="T65" s="1837"/>
      <c r="U65" s="1837"/>
      <c r="V65" s="1838"/>
      <c r="W65" s="275"/>
      <c r="X65" s="265"/>
      <c r="Y65" s="265"/>
      <c r="Z65" s="265"/>
      <c r="AA65" s="265"/>
      <c r="AB65" s="265"/>
      <c r="AC65" s="266"/>
      <c r="AD65" s="264"/>
      <c r="AE65" s="265"/>
      <c r="AF65" s="265"/>
      <c r="AG65" s="265"/>
      <c r="AH65" s="265"/>
      <c r="AI65" s="265"/>
      <c r="AJ65" s="266"/>
      <c r="AK65" s="264"/>
      <c r="AL65" s="265"/>
      <c r="AM65" s="265"/>
      <c r="AN65" s="265"/>
      <c r="AO65" s="265"/>
      <c r="AP65" s="265"/>
      <c r="AQ65" s="266"/>
      <c r="AR65" s="264"/>
      <c r="AS65" s="265"/>
      <c r="AT65" s="265"/>
      <c r="AU65" s="265"/>
      <c r="AV65" s="265"/>
      <c r="AW65" s="265"/>
      <c r="AX65" s="266"/>
      <c r="AY65" s="1839">
        <f t="shared" ref="AY65:AY72" si="9">SUM(W65:AX65)</f>
        <v>0</v>
      </c>
      <c r="AZ65" s="1840"/>
      <c r="BA65" s="1840"/>
      <c r="BB65" s="1841">
        <f>AY65/4</f>
        <v>0</v>
      </c>
      <c r="BC65" s="1841"/>
      <c r="BD65" s="1842"/>
      <c r="BE65" s="1843">
        <f>ROUNDDOWN(SUM($BB$65:$BD$72)/40,1)</f>
        <v>0</v>
      </c>
      <c r="BF65" s="1843"/>
      <c r="BG65" s="1843"/>
      <c r="BH65" s="1843"/>
      <c r="BI65" s="1843"/>
      <c r="BJ65" s="1843"/>
      <c r="BK65" s="1831"/>
      <c r="BL65" s="1831"/>
      <c r="BM65" s="1831"/>
      <c r="BN65" s="1832"/>
    </row>
    <row r="66" spans="2:66" ht="21" customHeight="1">
      <c r="B66" s="1833"/>
      <c r="C66" s="1833"/>
      <c r="D66" s="1820"/>
      <c r="E66" s="1821"/>
      <c r="F66" s="1821"/>
      <c r="G66" s="1821"/>
      <c r="H66" s="1821"/>
      <c r="I66" s="1821"/>
      <c r="J66" s="1821"/>
      <c r="K66" s="1821"/>
      <c r="L66" s="1821"/>
      <c r="M66" s="1821"/>
      <c r="N66" s="1821"/>
      <c r="O66" s="1821"/>
      <c r="P66" s="1829"/>
      <c r="Q66" s="1829"/>
      <c r="R66" s="1829"/>
      <c r="S66" s="1829"/>
      <c r="T66" s="1829"/>
      <c r="U66" s="1829"/>
      <c r="V66" s="1830"/>
      <c r="W66" s="277"/>
      <c r="X66" s="269"/>
      <c r="Y66" s="269"/>
      <c r="Z66" s="269"/>
      <c r="AA66" s="269"/>
      <c r="AB66" s="269"/>
      <c r="AC66" s="270"/>
      <c r="AD66" s="268"/>
      <c r="AE66" s="269"/>
      <c r="AF66" s="269"/>
      <c r="AG66" s="269"/>
      <c r="AH66" s="269"/>
      <c r="AI66" s="269"/>
      <c r="AJ66" s="270"/>
      <c r="AK66" s="268"/>
      <c r="AL66" s="269"/>
      <c r="AM66" s="269"/>
      <c r="AN66" s="269"/>
      <c r="AO66" s="269"/>
      <c r="AP66" s="269"/>
      <c r="AQ66" s="270"/>
      <c r="AR66" s="277"/>
      <c r="AS66" s="269"/>
      <c r="AT66" s="269"/>
      <c r="AU66" s="269"/>
      <c r="AV66" s="269"/>
      <c r="AW66" s="269"/>
      <c r="AX66" s="270"/>
      <c r="AY66" s="1825">
        <f t="shared" si="9"/>
        <v>0</v>
      </c>
      <c r="AZ66" s="1826"/>
      <c r="BA66" s="1826"/>
      <c r="BB66" s="1827">
        <f>AY66/4</f>
        <v>0</v>
      </c>
      <c r="BC66" s="1827"/>
      <c r="BD66" s="1828"/>
      <c r="BE66" s="1844"/>
      <c r="BF66" s="1844"/>
      <c r="BG66" s="1844"/>
      <c r="BH66" s="1844"/>
      <c r="BI66" s="1844"/>
      <c r="BJ66" s="1844"/>
      <c r="BK66" s="1807"/>
      <c r="BL66" s="1807"/>
      <c r="BM66" s="1807"/>
      <c r="BN66" s="1808"/>
    </row>
    <row r="67" spans="2:66" ht="21" customHeight="1">
      <c r="B67" s="1833"/>
      <c r="C67" s="1833"/>
      <c r="D67" s="1820"/>
      <c r="E67" s="1821"/>
      <c r="F67" s="1821"/>
      <c r="G67" s="1821"/>
      <c r="H67" s="1821"/>
      <c r="I67" s="1821"/>
      <c r="J67" s="1821"/>
      <c r="K67" s="1821"/>
      <c r="L67" s="1821"/>
      <c r="M67" s="1821"/>
      <c r="N67" s="1821"/>
      <c r="O67" s="1821"/>
      <c r="P67" s="1829"/>
      <c r="Q67" s="1829"/>
      <c r="R67" s="1829"/>
      <c r="S67" s="1829"/>
      <c r="T67" s="1829"/>
      <c r="U67" s="1829"/>
      <c r="V67" s="1830"/>
      <c r="W67" s="298"/>
      <c r="X67" s="284"/>
      <c r="Y67" s="284"/>
      <c r="Z67" s="284"/>
      <c r="AA67" s="284"/>
      <c r="AB67" s="284"/>
      <c r="AC67" s="285"/>
      <c r="AD67" s="283"/>
      <c r="AE67" s="284"/>
      <c r="AF67" s="284"/>
      <c r="AG67" s="284"/>
      <c r="AH67" s="284"/>
      <c r="AI67" s="284"/>
      <c r="AJ67" s="285"/>
      <c r="AK67" s="283"/>
      <c r="AL67" s="284"/>
      <c r="AM67" s="284"/>
      <c r="AN67" s="284"/>
      <c r="AO67" s="284"/>
      <c r="AP67" s="284"/>
      <c r="AQ67" s="285"/>
      <c r="AR67" s="283"/>
      <c r="AS67" s="284"/>
      <c r="AT67" s="284"/>
      <c r="AU67" s="284"/>
      <c r="AV67" s="284"/>
      <c r="AW67" s="284"/>
      <c r="AX67" s="285"/>
      <c r="AY67" s="1825">
        <f t="shared" si="9"/>
        <v>0</v>
      </c>
      <c r="AZ67" s="1826"/>
      <c r="BA67" s="1826"/>
      <c r="BB67" s="1827">
        <f t="shared" ref="BB67:BB72" si="10">AY67/4</f>
        <v>0</v>
      </c>
      <c r="BC67" s="1827"/>
      <c r="BD67" s="1828"/>
      <c r="BE67" s="1844"/>
      <c r="BF67" s="1844"/>
      <c r="BG67" s="1844"/>
      <c r="BH67" s="1844"/>
      <c r="BI67" s="1844"/>
      <c r="BJ67" s="1844"/>
      <c r="BK67" s="1807"/>
      <c r="BL67" s="1807"/>
      <c r="BM67" s="1807"/>
      <c r="BN67" s="1808"/>
    </row>
    <row r="68" spans="2:66" ht="21" customHeight="1">
      <c r="B68" s="1833"/>
      <c r="C68" s="1833"/>
      <c r="D68" s="1820"/>
      <c r="E68" s="1821"/>
      <c r="F68" s="1821"/>
      <c r="G68" s="1821"/>
      <c r="H68" s="1821"/>
      <c r="I68" s="1821"/>
      <c r="J68" s="1821"/>
      <c r="K68" s="1821"/>
      <c r="L68" s="1821"/>
      <c r="M68" s="1821"/>
      <c r="N68" s="1821"/>
      <c r="O68" s="1821"/>
      <c r="P68" s="1822"/>
      <c r="Q68" s="1823"/>
      <c r="R68" s="1823"/>
      <c r="S68" s="1823"/>
      <c r="T68" s="1823"/>
      <c r="U68" s="1823"/>
      <c r="V68" s="1824"/>
      <c r="W68" s="277"/>
      <c r="X68" s="269"/>
      <c r="Y68" s="269"/>
      <c r="Z68" s="284"/>
      <c r="AA68" s="284"/>
      <c r="AB68" s="269"/>
      <c r="AC68" s="270"/>
      <c r="AD68" s="268"/>
      <c r="AE68" s="269"/>
      <c r="AF68" s="269"/>
      <c r="AG68" s="284"/>
      <c r="AH68" s="284"/>
      <c r="AI68" s="269"/>
      <c r="AJ68" s="270"/>
      <c r="AK68" s="268"/>
      <c r="AL68" s="269"/>
      <c r="AM68" s="269"/>
      <c r="AN68" s="284"/>
      <c r="AO68" s="284"/>
      <c r="AP68" s="269"/>
      <c r="AQ68" s="270"/>
      <c r="AR68" s="277"/>
      <c r="AS68" s="269"/>
      <c r="AT68" s="269"/>
      <c r="AU68" s="284"/>
      <c r="AV68" s="269"/>
      <c r="AW68" s="269"/>
      <c r="AX68" s="270"/>
      <c r="AY68" s="1825">
        <f t="shared" si="9"/>
        <v>0</v>
      </c>
      <c r="AZ68" s="1826"/>
      <c r="BA68" s="1826"/>
      <c r="BB68" s="1827">
        <f t="shared" si="10"/>
        <v>0</v>
      </c>
      <c r="BC68" s="1827"/>
      <c r="BD68" s="1828"/>
      <c r="BE68" s="1844"/>
      <c r="BF68" s="1844"/>
      <c r="BG68" s="1844"/>
      <c r="BH68" s="1844"/>
      <c r="BI68" s="1844"/>
      <c r="BJ68" s="1844"/>
      <c r="BK68" s="1807"/>
      <c r="BL68" s="1807"/>
      <c r="BM68" s="1807"/>
      <c r="BN68" s="1808"/>
    </row>
    <row r="69" spans="2:66" ht="21" customHeight="1">
      <c r="B69" s="1833"/>
      <c r="C69" s="1833"/>
      <c r="D69" s="1820"/>
      <c r="E69" s="1821"/>
      <c r="F69" s="1821"/>
      <c r="G69" s="1821"/>
      <c r="H69" s="1821"/>
      <c r="I69" s="1821"/>
      <c r="J69" s="1821"/>
      <c r="K69" s="1821"/>
      <c r="L69" s="1821"/>
      <c r="M69" s="1821"/>
      <c r="N69" s="1821"/>
      <c r="O69" s="1821"/>
      <c r="P69" s="1829"/>
      <c r="Q69" s="1829"/>
      <c r="R69" s="1829"/>
      <c r="S69" s="1829"/>
      <c r="T69" s="1829"/>
      <c r="U69" s="1829"/>
      <c r="V69" s="1830"/>
      <c r="W69" s="298"/>
      <c r="X69" s="284"/>
      <c r="Y69" s="284"/>
      <c r="Z69" s="284"/>
      <c r="AA69" s="284"/>
      <c r="AB69" s="284"/>
      <c r="AC69" s="285"/>
      <c r="AD69" s="283"/>
      <c r="AE69" s="284"/>
      <c r="AF69" s="284"/>
      <c r="AG69" s="284"/>
      <c r="AH69" s="284"/>
      <c r="AI69" s="284"/>
      <c r="AJ69" s="285"/>
      <c r="AK69" s="283"/>
      <c r="AL69" s="284"/>
      <c r="AM69" s="284"/>
      <c r="AN69" s="284"/>
      <c r="AO69" s="284"/>
      <c r="AP69" s="284"/>
      <c r="AQ69" s="285"/>
      <c r="AR69" s="283"/>
      <c r="AS69" s="284"/>
      <c r="AT69" s="284"/>
      <c r="AU69" s="284"/>
      <c r="AV69" s="284"/>
      <c r="AW69" s="284"/>
      <c r="AX69" s="285"/>
      <c r="AY69" s="1825">
        <f t="shared" si="9"/>
        <v>0</v>
      </c>
      <c r="AZ69" s="1826"/>
      <c r="BA69" s="1826"/>
      <c r="BB69" s="1827">
        <f t="shared" si="10"/>
        <v>0</v>
      </c>
      <c r="BC69" s="1827"/>
      <c r="BD69" s="1828"/>
      <c r="BE69" s="1844"/>
      <c r="BF69" s="1844"/>
      <c r="BG69" s="1844"/>
      <c r="BH69" s="1844"/>
      <c r="BI69" s="1844"/>
      <c r="BJ69" s="1844"/>
      <c r="BK69" s="1807"/>
      <c r="BL69" s="1807"/>
      <c r="BM69" s="1807"/>
      <c r="BN69" s="1808"/>
    </row>
    <row r="70" spans="2:66" ht="21" customHeight="1">
      <c r="B70" s="1833"/>
      <c r="C70" s="1833"/>
      <c r="D70" s="1820"/>
      <c r="E70" s="1821"/>
      <c r="F70" s="1821"/>
      <c r="G70" s="1821"/>
      <c r="H70" s="1821"/>
      <c r="I70" s="1821"/>
      <c r="J70" s="1821"/>
      <c r="K70" s="1821"/>
      <c r="L70" s="1821"/>
      <c r="M70" s="1821"/>
      <c r="N70" s="1821"/>
      <c r="O70" s="1821"/>
      <c r="P70" s="1822"/>
      <c r="Q70" s="1823"/>
      <c r="R70" s="1823"/>
      <c r="S70" s="1823"/>
      <c r="T70" s="1823"/>
      <c r="U70" s="1823"/>
      <c r="V70" s="1824"/>
      <c r="W70" s="277"/>
      <c r="X70" s="269"/>
      <c r="Y70" s="269"/>
      <c r="Z70" s="269"/>
      <c r="AA70" s="269"/>
      <c r="AB70" s="269"/>
      <c r="AC70" s="299"/>
      <c r="AD70" s="268"/>
      <c r="AE70" s="269"/>
      <c r="AF70" s="269"/>
      <c r="AG70" s="269"/>
      <c r="AH70" s="269"/>
      <c r="AI70" s="269"/>
      <c r="AJ70" s="299"/>
      <c r="AK70" s="268"/>
      <c r="AL70" s="269"/>
      <c r="AM70" s="269"/>
      <c r="AN70" s="269"/>
      <c r="AO70" s="269"/>
      <c r="AP70" s="269"/>
      <c r="AQ70" s="299"/>
      <c r="AR70" s="268"/>
      <c r="AS70" s="269"/>
      <c r="AT70" s="269"/>
      <c r="AU70" s="269"/>
      <c r="AV70" s="269"/>
      <c r="AW70" s="269"/>
      <c r="AX70" s="299"/>
      <c r="AY70" s="1825">
        <f t="shared" si="9"/>
        <v>0</v>
      </c>
      <c r="AZ70" s="1826"/>
      <c r="BA70" s="1826"/>
      <c r="BB70" s="1827">
        <f t="shared" si="10"/>
        <v>0</v>
      </c>
      <c r="BC70" s="1827"/>
      <c r="BD70" s="1828"/>
      <c r="BE70" s="1844"/>
      <c r="BF70" s="1844"/>
      <c r="BG70" s="1844"/>
      <c r="BH70" s="1844"/>
      <c r="BI70" s="1844"/>
      <c r="BJ70" s="1844"/>
      <c r="BK70" s="1807"/>
      <c r="BL70" s="1807"/>
      <c r="BM70" s="1807"/>
      <c r="BN70" s="1808"/>
    </row>
    <row r="71" spans="2:66" ht="21" customHeight="1">
      <c r="B71" s="1833"/>
      <c r="C71" s="1833"/>
      <c r="D71" s="1820"/>
      <c r="E71" s="1821"/>
      <c r="F71" s="1821"/>
      <c r="G71" s="1821"/>
      <c r="H71" s="1821"/>
      <c r="I71" s="1821"/>
      <c r="J71" s="1821"/>
      <c r="K71" s="1821"/>
      <c r="L71" s="1821"/>
      <c r="M71" s="1821"/>
      <c r="N71" s="1821"/>
      <c r="O71" s="1821"/>
      <c r="P71" s="1822"/>
      <c r="Q71" s="1823"/>
      <c r="R71" s="1823"/>
      <c r="S71" s="1823"/>
      <c r="T71" s="1823"/>
      <c r="U71" s="1823"/>
      <c r="V71" s="1824"/>
      <c r="W71" s="277"/>
      <c r="X71" s="269"/>
      <c r="Y71" s="269"/>
      <c r="Z71" s="269"/>
      <c r="AA71" s="269"/>
      <c r="AB71" s="269"/>
      <c r="AC71" s="270"/>
      <c r="AD71" s="268"/>
      <c r="AE71" s="269"/>
      <c r="AF71" s="269"/>
      <c r="AG71" s="269"/>
      <c r="AH71" s="269"/>
      <c r="AI71" s="269"/>
      <c r="AJ71" s="270"/>
      <c r="AK71" s="268"/>
      <c r="AL71" s="269"/>
      <c r="AM71" s="269"/>
      <c r="AN71" s="269"/>
      <c r="AO71" s="269"/>
      <c r="AP71" s="269"/>
      <c r="AQ71" s="270"/>
      <c r="AR71" s="277"/>
      <c r="AS71" s="269"/>
      <c r="AT71" s="269"/>
      <c r="AU71" s="269"/>
      <c r="AV71" s="269"/>
      <c r="AW71" s="269"/>
      <c r="AX71" s="270"/>
      <c r="AY71" s="1825">
        <f t="shared" si="9"/>
        <v>0</v>
      </c>
      <c r="AZ71" s="1826"/>
      <c r="BA71" s="1826"/>
      <c r="BB71" s="1827">
        <f t="shared" si="10"/>
        <v>0</v>
      </c>
      <c r="BC71" s="1827"/>
      <c r="BD71" s="1828"/>
      <c r="BE71" s="1844"/>
      <c r="BF71" s="1844"/>
      <c r="BG71" s="1844"/>
      <c r="BH71" s="1844"/>
      <c r="BI71" s="1844"/>
      <c r="BJ71" s="1844"/>
      <c r="BK71" s="1807"/>
      <c r="BL71" s="1807"/>
      <c r="BM71" s="1807"/>
      <c r="BN71" s="1808"/>
    </row>
    <row r="72" spans="2:66" ht="21" customHeight="1" thickBot="1">
      <c r="B72" s="1833"/>
      <c r="C72" s="1833"/>
      <c r="D72" s="1809"/>
      <c r="E72" s="1810"/>
      <c r="F72" s="1810"/>
      <c r="G72" s="1810"/>
      <c r="H72" s="1810"/>
      <c r="I72" s="1810"/>
      <c r="J72" s="1810"/>
      <c r="K72" s="1810"/>
      <c r="L72" s="1810"/>
      <c r="M72" s="1810"/>
      <c r="N72" s="1810"/>
      <c r="O72" s="1810"/>
      <c r="P72" s="1811"/>
      <c r="Q72" s="1812"/>
      <c r="R72" s="1812"/>
      <c r="S72" s="1812"/>
      <c r="T72" s="1812"/>
      <c r="U72" s="1812"/>
      <c r="V72" s="1813"/>
      <c r="W72" s="282"/>
      <c r="X72" s="280"/>
      <c r="Y72" s="280"/>
      <c r="Z72" s="280"/>
      <c r="AA72" s="280"/>
      <c r="AB72" s="280"/>
      <c r="AC72" s="281"/>
      <c r="AD72" s="279"/>
      <c r="AE72" s="280"/>
      <c r="AF72" s="280"/>
      <c r="AG72" s="280"/>
      <c r="AH72" s="280"/>
      <c r="AI72" s="280"/>
      <c r="AJ72" s="281"/>
      <c r="AK72" s="279"/>
      <c r="AL72" s="280"/>
      <c r="AM72" s="280"/>
      <c r="AN72" s="280"/>
      <c r="AO72" s="280"/>
      <c r="AP72" s="280"/>
      <c r="AQ72" s="281"/>
      <c r="AR72" s="282"/>
      <c r="AS72" s="280"/>
      <c r="AT72" s="280"/>
      <c r="AU72" s="280"/>
      <c r="AV72" s="280"/>
      <c r="AW72" s="280"/>
      <c r="AX72" s="281"/>
      <c r="AY72" s="1814">
        <f t="shared" si="9"/>
        <v>0</v>
      </c>
      <c r="AZ72" s="1815"/>
      <c r="BA72" s="1815"/>
      <c r="BB72" s="1816">
        <f t="shared" si="10"/>
        <v>0</v>
      </c>
      <c r="BC72" s="1816"/>
      <c r="BD72" s="1817"/>
      <c r="BE72" s="1845"/>
      <c r="BF72" s="1845"/>
      <c r="BG72" s="1845"/>
      <c r="BH72" s="1845"/>
      <c r="BI72" s="1845"/>
      <c r="BJ72" s="1845"/>
      <c r="BK72" s="1818"/>
      <c r="BL72" s="1818"/>
      <c r="BM72" s="1818"/>
      <c r="BN72" s="1819"/>
    </row>
    <row r="73" spans="2:66" ht="21" customHeight="1" thickBot="1">
      <c r="B73" s="1833"/>
      <c r="C73" s="1846" t="s">
        <v>452</v>
      </c>
      <c r="D73" s="1847"/>
      <c r="E73" s="1847"/>
      <c r="F73" s="1847"/>
      <c r="G73" s="1847"/>
      <c r="H73" s="1847"/>
      <c r="I73" s="1847"/>
      <c r="J73" s="1847"/>
      <c r="K73" s="1847"/>
      <c r="L73" s="1847"/>
      <c r="M73" s="1847"/>
      <c r="N73" s="1847"/>
      <c r="O73" s="1847"/>
      <c r="P73" s="1847"/>
      <c r="Q73" s="1847"/>
      <c r="R73" s="1847"/>
      <c r="S73" s="1847"/>
      <c r="T73" s="1847"/>
      <c r="U73" s="1847"/>
      <c r="V73" s="1848"/>
      <c r="W73" s="286">
        <f t="shared" ref="W73:AX73" si="11">SUM(W65:W72)</f>
        <v>0</v>
      </c>
      <c r="X73" s="287">
        <f t="shared" si="11"/>
        <v>0</v>
      </c>
      <c r="Y73" s="287">
        <f t="shared" si="11"/>
        <v>0</v>
      </c>
      <c r="Z73" s="287">
        <f t="shared" si="11"/>
        <v>0</v>
      </c>
      <c r="AA73" s="287">
        <f t="shared" si="11"/>
        <v>0</v>
      </c>
      <c r="AB73" s="287">
        <f t="shared" si="11"/>
        <v>0</v>
      </c>
      <c r="AC73" s="288">
        <f t="shared" si="11"/>
        <v>0</v>
      </c>
      <c r="AD73" s="286">
        <f t="shared" si="11"/>
        <v>0</v>
      </c>
      <c r="AE73" s="287">
        <f t="shared" si="11"/>
        <v>0</v>
      </c>
      <c r="AF73" s="287">
        <f t="shared" si="11"/>
        <v>0</v>
      </c>
      <c r="AG73" s="287">
        <f t="shared" si="11"/>
        <v>0</v>
      </c>
      <c r="AH73" s="287">
        <f t="shared" si="11"/>
        <v>0</v>
      </c>
      <c r="AI73" s="287">
        <f t="shared" si="11"/>
        <v>0</v>
      </c>
      <c r="AJ73" s="288">
        <f t="shared" si="11"/>
        <v>0</v>
      </c>
      <c r="AK73" s="286">
        <f t="shared" si="11"/>
        <v>0</v>
      </c>
      <c r="AL73" s="287">
        <f t="shared" si="11"/>
        <v>0</v>
      </c>
      <c r="AM73" s="287">
        <f t="shared" si="11"/>
        <v>0</v>
      </c>
      <c r="AN73" s="287">
        <f t="shared" si="11"/>
        <v>0</v>
      </c>
      <c r="AO73" s="287">
        <f t="shared" si="11"/>
        <v>0</v>
      </c>
      <c r="AP73" s="287">
        <f t="shared" si="11"/>
        <v>0</v>
      </c>
      <c r="AQ73" s="288">
        <f t="shared" si="11"/>
        <v>0</v>
      </c>
      <c r="AR73" s="286">
        <f t="shared" si="11"/>
        <v>0</v>
      </c>
      <c r="AS73" s="287">
        <f t="shared" si="11"/>
        <v>0</v>
      </c>
      <c r="AT73" s="287">
        <f t="shared" si="11"/>
        <v>0</v>
      </c>
      <c r="AU73" s="287">
        <f t="shared" si="11"/>
        <v>0</v>
      </c>
      <c r="AV73" s="287">
        <f t="shared" si="11"/>
        <v>0</v>
      </c>
      <c r="AW73" s="287">
        <f t="shared" si="11"/>
        <v>0</v>
      </c>
      <c r="AX73" s="288">
        <f t="shared" si="11"/>
        <v>0</v>
      </c>
      <c r="AY73" s="1849">
        <f>SUM(AY65:BA72)</f>
        <v>0</v>
      </c>
      <c r="AZ73" s="1850"/>
      <c r="BA73" s="1850"/>
      <c r="BB73" s="1851">
        <f>SUM($BB$65:$BD$72)</f>
        <v>0</v>
      </c>
      <c r="BC73" s="1851"/>
      <c r="BD73" s="1852"/>
      <c r="BE73" s="1853">
        <f>SUM(BE65)</f>
        <v>0</v>
      </c>
      <c r="BF73" s="1854"/>
      <c r="BG73" s="1854"/>
      <c r="BH73" s="1854"/>
      <c r="BI73" s="1854"/>
      <c r="BJ73" s="1855"/>
      <c r="BK73" s="1802"/>
      <c r="BL73" s="1802"/>
      <c r="BM73" s="1802"/>
      <c r="BN73" s="1803"/>
    </row>
    <row r="74" spans="2:66" ht="21" customHeight="1" thickBot="1">
      <c r="B74" s="292" t="s">
        <v>454</v>
      </c>
      <c r="C74" s="293"/>
      <c r="D74" s="294"/>
      <c r="E74" s="295"/>
      <c r="F74" s="295"/>
      <c r="G74" s="295"/>
      <c r="H74" s="295"/>
      <c r="I74" s="295"/>
      <c r="J74" s="295"/>
      <c r="K74" s="295"/>
      <c r="L74" s="295"/>
      <c r="M74" s="295"/>
      <c r="N74" s="295"/>
      <c r="O74" s="295"/>
      <c r="P74" s="295"/>
      <c r="Q74" s="295"/>
      <c r="R74" s="295"/>
      <c r="S74" s="295"/>
      <c r="T74" s="295"/>
      <c r="U74" s="295"/>
      <c r="V74" s="295"/>
      <c r="W74" s="247"/>
      <c r="X74" s="247"/>
      <c r="Y74" s="247"/>
      <c r="Z74" s="247"/>
      <c r="AA74" s="247"/>
      <c r="AB74" s="247"/>
      <c r="AC74" s="247"/>
      <c r="AD74" s="247"/>
      <c r="AE74" s="247"/>
      <c r="AF74" s="247"/>
      <c r="AG74" s="247"/>
      <c r="AH74" s="247"/>
      <c r="AI74" s="247"/>
      <c r="AJ74" s="247"/>
      <c r="AK74" s="247"/>
      <c r="AL74" s="247"/>
      <c r="AM74" s="247"/>
      <c r="AN74" s="247"/>
      <c r="AO74" s="247"/>
      <c r="AP74" s="247"/>
      <c r="AQ74" s="247"/>
      <c r="AR74" s="247"/>
      <c r="AS74" s="247"/>
      <c r="AT74" s="247"/>
      <c r="AU74" s="247"/>
      <c r="AV74" s="247"/>
      <c r="AW74" s="247"/>
      <c r="AX74" s="296"/>
      <c r="AY74" s="1804">
        <v>40</v>
      </c>
      <c r="AZ74" s="1805"/>
      <c r="BA74" s="1805"/>
      <c r="BB74" s="1805"/>
      <c r="BC74" s="1805"/>
      <c r="BD74" s="1805"/>
      <c r="BE74" s="1805"/>
      <c r="BF74" s="1805"/>
      <c r="BG74" s="1805"/>
      <c r="BH74" s="1805"/>
      <c r="BI74" s="1805"/>
      <c r="BJ74" s="1805"/>
      <c r="BK74" s="1805"/>
      <c r="BL74" s="1805"/>
      <c r="BM74" s="1805"/>
      <c r="BN74" s="1806"/>
    </row>
    <row r="75" spans="2:66" ht="21" customHeight="1">
      <c r="B75" s="15" t="s">
        <v>456</v>
      </c>
    </row>
    <row r="76" spans="2:66" ht="21" customHeight="1">
      <c r="B76" s="15" t="s">
        <v>457</v>
      </c>
      <c r="G76" s="15"/>
    </row>
    <row r="77" spans="2:66" ht="21" customHeight="1">
      <c r="G77" s="15"/>
    </row>
    <row r="88" spans="2:2" ht="21" customHeight="1">
      <c r="B88" s="300" t="s">
        <v>458</v>
      </c>
    </row>
  </sheetData>
  <mergeCells count="508">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AO2:AV2"/>
    <mergeCell ref="AW2:BR2"/>
    <mergeCell ref="AO3:AV3"/>
    <mergeCell ref="AW3:BJ3"/>
    <mergeCell ref="BK3:BN3"/>
    <mergeCell ref="BO3:BR3"/>
    <mergeCell ref="CP5:CS5"/>
    <mergeCell ref="CT5:CW5"/>
    <mergeCell ref="CX5:DA5"/>
    <mergeCell ref="DB5:DE5"/>
    <mergeCell ref="DF5:DH5"/>
    <mergeCell ref="D6:F6"/>
    <mergeCell ref="G6:T6"/>
    <mergeCell ref="Z6:AF6"/>
    <mergeCell ref="AG6:AJ6"/>
    <mergeCell ref="AK6:AN6"/>
    <mergeCell ref="AW5:AZ5"/>
    <mergeCell ref="BA5:BD5"/>
    <mergeCell ref="BE5:BG5"/>
    <mergeCell ref="CA5:CG5"/>
    <mergeCell ref="CH5:CK5"/>
    <mergeCell ref="CL5:CO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Z8:AF8"/>
    <mergeCell ref="AG8:AJ8"/>
    <mergeCell ref="AK8:AN8"/>
    <mergeCell ref="AO8:AR8"/>
    <mergeCell ref="AS8:AV8"/>
    <mergeCell ref="AW8:AZ8"/>
    <mergeCell ref="BA8:BD8"/>
    <mergeCell ref="BE8:BG8"/>
    <mergeCell ref="BW8:CA8"/>
    <mergeCell ref="CI7:CK8"/>
    <mergeCell ref="CL7:CO7"/>
    <mergeCell ref="CP7:CS7"/>
    <mergeCell ref="CT7:CW7"/>
    <mergeCell ref="CX7:DA7"/>
    <mergeCell ref="DB7:DE7"/>
    <mergeCell ref="DB8:DE8"/>
    <mergeCell ref="AO7:AR7"/>
    <mergeCell ref="AS7:AV7"/>
    <mergeCell ref="AW7:AZ7"/>
    <mergeCell ref="BA7:BD7"/>
    <mergeCell ref="BE7:BG7"/>
    <mergeCell ref="CB7:CH7"/>
    <mergeCell ref="CB9:CE9"/>
    <mergeCell ref="CF9:CH9"/>
    <mergeCell ref="CI9:CK9"/>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2"/>
  <conditionalFormatting sqref="C31:N31 C27:D27 T27 Q27:S28 T28:X28 C28:H29 C30:AG30 AG31 C25:H26 Q25:X26 I25:L29 Y25:AB29 AG25:AG29 BV27:BV28 BV29:BY29 M27:M28 M29:X29 CA29:CD29 CA25:CD26 AC29:AF29 AC25:AF26">
    <cfRule type="expression" dxfId="175" priority="26">
      <formula>COUNTA($D$7)&gt;=1</formula>
    </cfRule>
  </conditionalFormatting>
  <conditionalFormatting sqref="C24:AG24">
    <cfRule type="expression" dxfId="174" priority="32">
      <formula>COUNTA($D$7)&gt;=1</formula>
    </cfRule>
  </conditionalFormatting>
  <conditionalFormatting sqref="C32:AG33">
    <cfRule type="expression" dxfId="173" priority="28">
      <formula>COUNTA($D$7)&gt;=1</formula>
    </cfRule>
  </conditionalFormatting>
  <conditionalFormatting sqref="D5:D7 E16:E17">
    <cfRule type="expression" dxfId="172" priority="41">
      <formula>IF($E$9:$F$9="〇",TRUE,FALSE)</formula>
    </cfRule>
  </conditionalFormatting>
  <conditionalFormatting sqref="D5:D7">
    <cfRule type="expression" dxfId="171" priority="40">
      <formula>IF($E$10:$F$11="〇",TRUE,FALSE)</formula>
    </cfRule>
  </conditionalFormatting>
  <conditionalFormatting sqref="D10">
    <cfRule type="expression" dxfId="170" priority="39">
      <formula>IF($E$9:$F$9="〇",TRUE,FALSE)</formula>
    </cfRule>
  </conditionalFormatting>
  <conditionalFormatting sqref="D12:E12 D13:D14">
    <cfRule type="expression" dxfId="169" priority="37">
      <formula>IF($E$9:$F$9="〇",TRUE,FALSE)</formula>
    </cfRule>
    <cfRule type="expression" dxfId="168" priority="38">
      <formula>IF($E$10:$F$11="〇",TRUE,FALSE)</formula>
    </cfRule>
  </conditionalFormatting>
  <conditionalFormatting sqref="N31:P31">
    <cfRule type="beginsWith" dxfId="167" priority="15" operator="beginsWith" text="可">
      <formula>LEFT(N31,LEN("可"))="可"</formula>
    </cfRule>
    <cfRule type="containsText" dxfId="166" priority="16" operator="containsText" text="不可">
      <formula>NOT(ISERROR(SEARCH("不可",N31)))</formula>
    </cfRule>
  </conditionalFormatting>
  <conditionalFormatting sqref="Q31:AD31">
    <cfRule type="expression" dxfId="165" priority="25">
      <formula>COUNTA($D$7)&gt;=1</formula>
    </cfRule>
  </conditionalFormatting>
  <conditionalFormatting sqref="AD31:AF31">
    <cfRule type="beginsWith" dxfId="164" priority="13" operator="beginsWith" text="可">
      <formula>LEFT(AD31,LEN("可"))="可"</formula>
    </cfRule>
    <cfRule type="containsText" dxfId="163" priority="14" operator="containsText" text="不可">
      <formula>NOT(ISERROR(SEARCH("不可",AD31)))</formula>
    </cfRule>
  </conditionalFormatting>
  <conditionalFormatting sqref="AE15">
    <cfRule type="expression" dxfId="162" priority="36">
      <formula>COUNTA($D$5,$D$6)&gt;=1</formula>
    </cfRule>
  </conditionalFormatting>
  <conditionalFormatting sqref="AE14:AN14">
    <cfRule type="expression" dxfId="161" priority="31">
      <formula>COUNTA($D$7)&gt;=1</formula>
    </cfRule>
  </conditionalFormatting>
  <conditionalFormatting sqref="AE16:AN16">
    <cfRule type="expression" dxfId="160" priority="35">
      <formula>COUNTA($D$6)&gt;=1</formula>
    </cfRule>
  </conditionalFormatting>
  <conditionalFormatting sqref="AI15:AN15">
    <cfRule type="expression" dxfId="159" priority="42">
      <formula>COUNTA($D$5,$D$6)&gt;=1</formula>
    </cfRule>
  </conditionalFormatting>
  <conditionalFormatting sqref="AI31:AT31 AI24:BM24 AI30:BM30 AI25:AR29 BM25:BM29 AW25:BH29">
    <cfRule type="expression" dxfId="158" priority="24">
      <formula>COUNTA($D$5:$D$6)&gt;=1</formula>
    </cfRule>
  </conditionalFormatting>
  <conditionalFormatting sqref="BM31">
    <cfRule type="expression" dxfId="157" priority="29">
      <formula>COUNTA($D$5:$D$6)&gt;=1</formula>
    </cfRule>
  </conditionalFormatting>
  <conditionalFormatting sqref="AI32:BM32">
    <cfRule type="expression" dxfId="156" priority="27">
      <formula>COUNTA($D$5:$D$6)&gt;=1</formula>
    </cfRule>
  </conditionalFormatting>
  <conditionalFormatting sqref="AT31:AV31">
    <cfRule type="beginsWith" dxfId="155" priority="10" operator="beginsWith" text="可">
      <formula>LEFT(AT31,LEN("可"))="可"</formula>
    </cfRule>
    <cfRule type="containsText" dxfId="154" priority="12" operator="containsText" text="不可">
      <formula>NOT(ISERROR(SEARCH("不可",AT31)))</formula>
    </cfRule>
  </conditionalFormatting>
  <conditionalFormatting sqref="AV14:BE14">
    <cfRule type="expression" dxfId="153" priority="17">
      <formula>COUNTA($D$7)&gt;=1</formula>
    </cfRule>
  </conditionalFormatting>
  <conditionalFormatting sqref="AV15:BE15">
    <cfRule type="expression" dxfId="152" priority="18">
      <formula>COUNTA($D$5,$D$6)&gt;=1</formula>
    </cfRule>
  </conditionalFormatting>
  <conditionalFormatting sqref="AV16:BE16">
    <cfRule type="expression" dxfId="151" priority="19">
      <formula>COUNTA($D$6)&gt;=1</formula>
    </cfRule>
  </conditionalFormatting>
  <conditionalFormatting sqref="AW31:BJ31">
    <cfRule type="expression" dxfId="150" priority="23">
      <formula>COUNTA($D$5:$D$6)&gt;=1</formula>
    </cfRule>
  </conditionalFormatting>
  <conditionalFormatting sqref="BJ31:BL31">
    <cfRule type="beginsWith" dxfId="149" priority="9" operator="beginsWith" text="可">
      <formula>LEFT(BJ31,LEN("可"))="可"</formula>
    </cfRule>
    <cfRule type="containsText" dxfId="148" priority="11" operator="containsText" text="不可">
      <formula>NOT(ISERROR(SEARCH("不可",BJ31)))</formula>
    </cfRule>
  </conditionalFormatting>
  <conditionalFormatting sqref="BM14:BS14">
    <cfRule type="expression" dxfId="147" priority="30">
      <formula>COUNTA($D$7)&gt;=1</formula>
    </cfRule>
  </conditionalFormatting>
  <conditionalFormatting sqref="CB9:CK9">
    <cfRule type="expression" dxfId="146" priority="20">
      <formula>COUNTA($D$7)&gt;=1</formula>
    </cfRule>
  </conditionalFormatting>
  <conditionalFormatting sqref="CB10:CK10">
    <cfRule type="expression" dxfId="145" priority="21">
      <formula>COUNTA($D$5,$D$6)&gt;=1</formula>
    </cfRule>
  </conditionalFormatting>
  <conditionalFormatting sqref="CB11:CK11">
    <cfRule type="expression" dxfId="144" priority="22">
      <formula>COUNTA($D$6)&gt;=1</formula>
    </cfRule>
  </conditionalFormatting>
  <conditionalFormatting sqref="CP42:CR43">
    <cfRule type="expression" dxfId="143" priority="34">
      <formula>COUNTA($AN$8)&gt;=1</formula>
    </cfRule>
  </conditionalFormatting>
  <conditionalFormatting sqref="CP44:CR45">
    <cfRule type="expression" dxfId="142" priority="33">
      <formula>COUNTA($AN$6:$AP$7)&gt;=1</formula>
    </cfRule>
  </conditionalFormatting>
  <conditionalFormatting sqref="BV25:BY26">
    <cfRule type="expression" dxfId="141" priority="8">
      <formula>COUNTA($D$7)&gt;=1</formula>
    </cfRule>
  </conditionalFormatting>
  <conditionalFormatting sqref="M25:P26">
    <cfRule type="expression" dxfId="140" priority="7">
      <formula>COUNTA($D$7)&gt;=1</formula>
    </cfRule>
  </conditionalFormatting>
  <conditionalFormatting sqref="CA27:CA28">
    <cfRule type="expression" dxfId="139" priority="6">
      <formula>COUNTA($D$7)&gt;=1</formula>
    </cfRule>
  </conditionalFormatting>
  <conditionalFormatting sqref="AC27:AC28">
    <cfRule type="expression" dxfId="138" priority="5">
      <formula>COUNTA($D$7)&gt;=1</formula>
    </cfRule>
  </conditionalFormatting>
  <conditionalFormatting sqref="CF25:CI29">
    <cfRule type="expression" dxfId="137" priority="4">
      <formula>COUNTA($D$5:$D$6)&gt;=1</formula>
    </cfRule>
  </conditionalFormatting>
  <conditionalFormatting sqref="AS25:AV29">
    <cfRule type="expression" dxfId="136" priority="3">
      <formula>COUNTA($D$5:$D$6)&gt;=1</formula>
    </cfRule>
  </conditionalFormatting>
  <conditionalFormatting sqref="CK25:CN29">
    <cfRule type="expression" dxfId="135" priority="2">
      <formula>COUNTA($D$5:$D$6)&gt;=1</formula>
    </cfRule>
  </conditionalFormatting>
  <conditionalFormatting sqref="BI25:BL29">
    <cfRule type="expression" dxfId="134" priority="1">
      <formula>COUNTA($D$5:$D$6)&gt;=1</formula>
    </cfRule>
  </conditionalFormatting>
  <dataValidations count="2">
    <dataValidation type="list" allowBlank="1" showInputMessage="1" showErrorMessage="1" sqref="E16:E17 D10" xr:uid="{715B5772-E160-48E7-BB61-B79EC239B24A}">
      <formula1>$X$1:$X$2</formula1>
    </dataValidation>
    <dataValidation type="list" allowBlank="1" showInputMessage="1" showErrorMessage="1" sqref="E12 D5:D7 D12:D14" xr:uid="{BFD5B087-2D1E-4F40-9667-01C8660E70C8}">
      <formula1>$W$1:$W$2</formula1>
    </dataValidation>
  </dataValidations>
  <printOptions verticalCentered="1"/>
  <pageMargins left="0.39370078740157483" right="0.19685039370078741" top="0.39370078740157483" bottom="0.39370078740157483" header="0.51181102362204722" footer="0.51181102362204722"/>
  <pageSetup paperSize="9" scale="35"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7D11C-3DFB-4650-BE5F-95BD62FFE769}">
  <sheetPr>
    <tabColor rgb="FFFFC000"/>
    <pageSetUpPr fitToPage="1"/>
  </sheetPr>
  <dimension ref="B1:DH77"/>
  <sheetViews>
    <sheetView view="pageBreakPreview" zoomScale="77" zoomScaleNormal="100" zoomScaleSheetLayoutView="77" workbookViewId="0"/>
  </sheetViews>
  <sheetFormatPr defaultColWidth="9" defaultRowHeight="21" customHeight="1"/>
  <cols>
    <col min="1" max="1" width="3.75" style="15" customWidth="1"/>
    <col min="2" max="2" width="3" style="15" customWidth="1"/>
    <col min="3" max="3" width="5.375" style="15" customWidth="1"/>
    <col min="4" max="7" width="3.5" style="138" customWidth="1"/>
    <col min="8" max="64" width="3.5" style="15" customWidth="1"/>
    <col min="65" max="65" width="3.375" style="15" customWidth="1"/>
    <col min="66" max="68" width="3.25" style="15" customWidth="1"/>
    <col min="69" max="76" width="3.375" style="15" customWidth="1"/>
    <col min="77" max="78" width="7.625" style="15" customWidth="1"/>
    <col min="79" max="80" width="2.625" style="15" customWidth="1"/>
    <col min="81" max="16384" width="9" style="15"/>
  </cols>
  <sheetData>
    <row r="1" spans="2:112" ht="21" customHeight="1">
      <c r="B1" s="138"/>
      <c r="C1" s="138"/>
      <c r="G1" s="15"/>
      <c r="W1" s="15" t="s">
        <v>374</v>
      </c>
      <c r="AK1" s="139"/>
      <c r="AO1" s="140"/>
      <c r="AZ1" s="140"/>
      <c r="BA1" s="140"/>
      <c r="BB1" s="140"/>
      <c r="BC1" s="140"/>
      <c r="BD1" s="140"/>
      <c r="BE1" s="140"/>
      <c r="BF1" s="140"/>
      <c r="BG1" s="140"/>
      <c r="BH1" s="140"/>
      <c r="BI1" s="140"/>
      <c r="BJ1" s="140"/>
      <c r="BK1" s="140"/>
      <c r="BL1" s="140"/>
      <c r="BM1" s="140"/>
      <c r="BN1" s="140"/>
      <c r="BO1" s="140"/>
      <c r="BP1" s="140"/>
      <c r="BQ1" s="140"/>
      <c r="BR1" s="140"/>
      <c r="BS1" s="139"/>
      <c r="BT1" s="139"/>
      <c r="BU1" s="139"/>
      <c r="BV1" s="139"/>
      <c r="BW1" s="139"/>
      <c r="BX1" s="139"/>
      <c r="BY1" s="139"/>
      <c r="BZ1" s="139"/>
      <c r="CA1" s="139"/>
      <c r="CB1" s="139"/>
      <c r="CC1" s="139"/>
      <c r="CD1" s="139"/>
      <c r="CE1" s="139"/>
    </row>
    <row r="2" spans="2:112" ht="21" customHeight="1">
      <c r="B2" s="138"/>
      <c r="C2" s="138"/>
      <c r="G2" s="15"/>
      <c r="Y2" s="15">
        <v>-1</v>
      </c>
      <c r="AO2" s="2095" t="s">
        <v>375</v>
      </c>
      <c r="AP2" s="2095"/>
      <c r="AQ2" s="2095"/>
      <c r="AR2" s="2095"/>
      <c r="AS2" s="2095"/>
      <c r="AT2" s="2095"/>
      <c r="AU2" s="2095"/>
      <c r="AV2" s="2095"/>
      <c r="AW2" s="2096"/>
      <c r="AX2" s="2097"/>
      <c r="AY2" s="2097"/>
      <c r="AZ2" s="2097"/>
      <c r="BA2" s="2097"/>
      <c r="BB2" s="2097"/>
      <c r="BC2" s="2097"/>
      <c r="BD2" s="2097"/>
      <c r="BE2" s="2097"/>
      <c r="BF2" s="2097"/>
      <c r="BG2" s="2097"/>
      <c r="BH2" s="2097"/>
      <c r="BI2" s="2097"/>
      <c r="BJ2" s="2097"/>
      <c r="BK2" s="2097"/>
      <c r="BL2" s="2097"/>
      <c r="BM2" s="2097"/>
      <c r="BN2" s="2097"/>
      <c r="BO2" s="2097"/>
      <c r="BP2" s="2097"/>
      <c r="BQ2" s="2097"/>
      <c r="BR2" s="2098"/>
      <c r="BS2" s="141"/>
      <c r="BT2" s="141"/>
      <c r="BU2" s="141"/>
      <c r="BV2" s="141"/>
      <c r="BW2" s="141"/>
      <c r="BX2" s="141"/>
      <c r="BY2" s="141"/>
      <c r="CA2" s="141"/>
      <c r="CB2" s="141"/>
      <c r="CC2" s="141"/>
      <c r="CD2" s="141"/>
      <c r="CE2" s="141"/>
    </row>
    <row r="3" spans="2:112" ht="21" customHeight="1">
      <c r="B3" s="138"/>
      <c r="C3" s="138"/>
      <c r="G3" s="15"/>
      <c r="AO3" s="2095" t="s">
        <v>376</v>
      </c>
      <c r="AP3" s="2095"/>
      <c r="AQ3" s="2095"/>
      <c r="AR3" s="2095"/>
      <c r="AS3" s="2095"/>
      <c r="AT3" s="2095"/>
      <c r="AU3" s="2095"/>
      <c r="AV3" s="2095"/>
      <c r="AW3" s="2099"/>
      <c r="AX3" s="2099"/>
      <c r="AY3" s="2099"/>
      <c r="AZ3" s="2099"/>
      <c r="BA3" s="2099"/>
      <c r="BB3" s="2099"/>
      <c r="BC3" s="2099"/>
      <c r="BD3" s="2099"/>
      <c r="BE3" s="2099"/>
      <c r="BF3" s="2099"/>
      <c r="BG3" s="2099"/>
      <c r="BH3" s="2099"/>
      <c r="BI3" s="2099"/>
      <c r="BJ3" s="2099"/>
      <c r="BK3" s="2100" t="s">
        <v>377</v>
      </c>
      <c r="BL3" s="2101"/>
      <c r="BM3" s="2101"/>
      <c r="BN3" s="2102"/>
      <c r="BO3" s="2103">
        <v>15</v>
      </c>
      <c r="BP3" s="2104"/>
      <c r="BQ3" s="2104"/>
      <c r="BR3" s="2105"/>
      <c r="BS3" s="141"/>
      <c r="BT3" s="141"/>
      <c r="BU3" s="141"/>
      <c r="BV3" s="141"/>
      <c r="BW3" s="141"/>
      <c r="BX3" s="141"/>
      <c r="BY3" s="141"/>
      <c r="CA3" s="141"/>
      <c r="CB3" s="141"/>
      <c r="CC3" s="141"/>
      <c r="CD3" s="141"/>
      <c r="CE3" s="141"/>
    </row>
    <row r="4" spans="2:112" ht="21" customHeight="1">
      <c r="B4" s="138"/>
      <c r="C4" s="142"/>
      <c r="D4" s="2094" t="s">
        <v>378</v>
      </c>
      <c r="E4" s="2094"/>
      <c r="F4" s="2094"/>
      <c r="G4" s="2094"/>
      <c r="H4" s="2094"/>
      <c r="I4" s="2094"/>
      <c r="J4" s="2094"/>
      <c r="K4" s="143"/>
      <c r="L4" s="143"/>
      <c r="M4" s="144"/>
      <c r="N4" s="144"/>
      <c r="O4" s="144"/>
      <c r="P4" s="144"/>
      <c r="Q4" s="144"/>
      <c r="R4" s="144"/>
      <c r="S4" s="144"/>
      <c r="T4" s="144"/>
      <c r="U4" s="145"/>
      <c r="V4" s="146"/>
      <c r="W4" s="147"/>
      <c r="X4" s="148"/>
      <c r="Y4" s="148"/>
      <c r="Z4" s="149" t="s">
        <v>379</v>
      </c>
      <c r="AA4" s="150"/>
      <c r="CA4" s="1863"/>
      <c r="CB4" s="1863"/>
      <c r="CC4" s="1863"/>
      <c r="CD4" s="1863"/>
      <c r="CE4" s="1863"/>
      <c r="CF4" s="1863"/>
      <c r="CG4" s="1863"/>
      <c r="CH4" s="2092"/>
      <c r="CI4" s="2092"/>
      <c r="CJ4" s="2092"/>
      <c r="CK4" s="2092"/>
      <c r="CL4" s="1863"/>
      <c r="CM4" s="1863"/>
      <c r="CN4" s="1863"/>
      <c r="CO4" s="1863"/>
      <c r="CP4" s="1863"/>
      <c r="CQ4" s="1863"/>
      <c r="CR4" s="1863"/>
      <c r="CS4" s="1863"/>
      <c r="CT4" s="1863"/>
      <c r="CU4" s="1863"/>
      <c r="CV4" s="1863"/>
      <c r="CW4" s="1863"/>
      <c r="CX4" s="1863"/>
      <c r="CY4" s="1863"/>
      <c r="CZ4" s="1863"/>
      <c r="DA4" s="1863"/>
      <c r="DB4" s="1863"/>
      <c r="DC4" s="1863"/>
      <c r="DD4" s="1863"/>
      <c r="DE4" s="1863"/>
      <c r="DF4" s="1863"/>
      <c r="DG4" s="1863"/>
      <c r="DH4" s="1863"/>
    </row>
    <row r="5" spans="2:112" ht="27.75" customHeight="1">
      <c r="B5" s="138"/>
      <c r="C5" s="142"/>
      <c r="D5" s="2090" t="s">
        <v>24</v>
      </c>
      <c r="E5" s="2090"/>
      <c r="F5" s="2090"/>
      <c r="G5" s="2057" t="s">
        <v>380</v>
      </c>
      <c r="H5" s="2057"/>
      <c r="I5" s="2057"/>
      <c r="J5" s="2057"/>
      <c r="K5" s="2057"/>
      <c r="L5" s="2057"/>
      <c r="M5" s="2057"/>
      <c r="N5" s="2057"/>
      <c r="O5" s="2057"/>
      <c r="P5" s="2057"/>
      <c r="Q5" s="2057"/>
      <c r="R5" s="2057"/>
      <c r="S5" s="2057"/>
      <c r="T5" s="2058"/>
      <c r="U5" s="145"/>
      <c r="V5" s="145"/>
      <c r="W5" s="147"/>
      <c r="X5" s="148"/>
      <c r="Y5" s="148"/>
      <c r="Z5" s="2056"/>
      <c r="AA5" s="2057"/>
      <c r="AB5" s="2057"/>
      <c r="AC5" s="2057"/>
      <c r="AD5" s="2057"/>
      <c r="AE5" s="2057"/>
      <c r="AF5" s="2058"/>
      <c r="AG5" s="1930" t="s">
        <v>381</v>
      </c>
      <c r="AH5" s="1931"/>
      <c r="AI5" s="1931"/>
      <c r="AJ5" s="2043"/>
      <c r="AK5" s="2056" t="s">
        <v>382</v>
      </c>
      <c r="AL5" s="2057"/>
      <c r="AM5" s="2057"/>
      <c r="AN5" s="2058"/>
      <c r="AO5" s="2056" t="s">
        <v>383</v>
      </c>
      <c r="AP5" s="2057"/>
      <c r="AQ5" s="2057"/>
      <c r="AR5" s="2058"/>
      <c r="AS5" s="2056" t="s">
        <v>384</v>
      </c>
      <c r="AT5" s="2057"/>
      <c r="AU5" s="2057"/>
      <c r="AV5" s="2058"/>
      <c r="AW5" s="2056" t="s">
        <v>385</v>
      </c>
      <c r="AX5" s="2057"/>
      <c r="AY5" s="2057"/>
      <c r="AZ5" s="2058"/>
      <c r="BA5" s="2056" t="s">
        <v>386</v>
      </c>
      <c r="BB5" s="2057"/>
      <c r="BC5" s="2057"/>
      <c r="BD5" s="2058"/>
      <c r="BE5" s="2056" t="s">
        <v>387</v>
      </c>
      <c r="BF5" s="2057"/>
      <c r="BG5" s="2058"/>
      <c r="BK5" s="151"/>
      <c r="BL5" s="151"/>
      <c r="BM5" s="151"/>
      <c r="BN5" s="151"/>
      <c r="BO5" s="152"/>
      <c r="BP5" s="153"/>
      <c r="BQ5" s="154"/>
      <c r="BR5" s="154"/>
      <c r="BS5" s="154"/>
      <c r="CA5" s="2092"/>
      <c r="CB5" s="2092"/>
      <c r="CC5" s="2092"/>
      <c r="CD5" s="2092"/>
      <c r="CE5" s="2092"/>
      <c r="CF5" s="2092"/>
      <c r="CG5" s="2092"/>
      <c r="CH5" s="2086"/>
      <c r="CI5" s="2086"/>
      <c r="CJ5" s="2086"/>
      <c r="CK5" s="2086"/>
      <c r="CL5" s="2086"/>
      <c r="CM5" s="2086"/>
      <c r="CN5" s="2086"/>
      <c r="CO5" s="2086"/>
      <c r="CP5" s="2086"/>
      <c r="CQ5" s="2086"/>
      <c r="CR5" s="2086"/>
      <c r="CS5" s="2086"/>
      <c r="CT5" s="2086"/>
      <c r="CU5" s="2086"/>
      <c r="CV5" s="2086"/>
      <c r="CW5" s="2086"/>
      <c r="CX5" s="2086"/>
      <c r="CY5" s="2086"/>
      <c r="CZ5" s="2086"/>
      <c r="DA5" s="2086"/>
      <c r="DB5" s="2086"/>
      <c r="DC5" s="2086"/>
      <c r="DD5" s="2086"/>
      <c r="DE5" s="2086"/>
      <c r="DF5" s="2076"/>
      <c r="DG5" s="2076"/>
      <c r="DH5" s="2076"/>
    </row>
    <row r="6" spans="2:112" ht="21" customHeight="1">
      <c r="B6" s="138"/>
      <c r="C6" s="142"/>
      <c r="D6" s="2090"/>
      <c r="E6" s="2090"/>
      <c r="F6" s="2090"/>
      <c r="G6" s="2057" t="s">
        <v>388</v>
      </c>
      <c r="H6" s="2057"/>
      <c r="I6" s="2057"/>
      <c r="J6" s="2057"/>
      <c r="K6" s="2057"/>
      <c r="L6" s="2057"/>
      <c r="M6" s="2057"/>
      <c r="N6" s="2057"/>
      <c r="O6" s="2057"/>
      <c r="P6" s="2057"/>
      <c r="Q6" s="2057"/>
      <c r="R6" s="2057"/>
      <c r="S6" s="2057"/>
      <c r="T6" s="2058"/>
      <c r="U6" s="145"/>
      <c r="V6" s="145"/>
      <c r="W6" s="147"/>
      <c r="X6" s="148"/>
      <c r="Y6" s="148"/>
      <c r="Z6" s="1933" t="s">
        <v>389</v>
      </c>
      <c r="AA6" s="1934"/>
      <c r="AB6" s="1934"/>
      <c r="AC6" s="1934"/>
      <c r="AD6" s="1934"/>
      <c r="AE6" s="1934"/>
      <c r="AF6" s="2091"/>
      <c r="AG6" s="2081"/>
      <c r="AH6" s="2082"/>
      <c r="AI6" s="2082"/>
      <c r="AJ6" s="2083"/>
      <c r="AK6" s="2081"/>
      <c r="AL6" s="2082"/>
      <c r="AM6" s="2082"/>
      <c r="AN6" s="2083"/>
      <c r="AO6" s="2081"/>
      <c r="AP6" s="2082"/>
      <c r="AQ6" s="2082"/>
      <c r="AR6" s="2083"/>
      <c r="AS6" s="2081">
        <v>6</v>
      </c>
      <c r="AT6" s="2082"/>
      <c r="AU6" s="2082"/>
      <c r="AV6" s="2083"/>
      <c r="AW6" s="2081">
        <v>4</v>
      </c>
      <c r="AX6" s="2082"/>
      <c r="AY6" s="2082"/>
      <c r="AZ6" s="2083"/>
      <c r="BA6" s="2081">
        <v>5</v>
      </c>
      <c r="BB6" s="2082"/>
      <c r="BC6" s="2082"/>
      <c r="BD6" s="2083"/>
      <c r="BE6" s="2077">
        <f>SUM(AG6:BD6)</f>
        <v>15</v>
      </c>
      <c r="BF6" s="2078"/>
      <c r="BG6" s="2079"/>
      <c r="BL6" s="155"/>
      <c r="BM6" s="155"/>
      <c r="BN6" s="155"/>
      <c r="BW6" s="156"/>
      <c r="CC6" s="155"/>
      <c r="CD6" s="155"/>
      <c r="CE6" s="155"/>
      <c r="CL6" s="2093"/>
      <c r="CM6" s="2093"/>
      <c r="CN6" s="2093"/>
      <c r="CO6" s="2093"/>
      <c r="CP6" s="2093"/>
      <c r="CQ6" s="2093"/>
      <c r="CR6" s="2093"/>
      <c r="CS6" s="2093"/>
      <c r="CT6" s="2086"/>
      <c r="CU6" s="2086"/>
      <c r="CV6" s="2086"/>
      <c r="CW6" s="2086"/>
      <c r="CX6" s="2086"/>
      <c r="CY6" s="2086"/>
      <c r="CZ6" s="2086"/>
      <c r="DA6" s="2086"/>
      <c r="DB6" s="2086"/>
      <c r="DC6" s="2086"/>
      <c r="DD6" s="2086"/>
      <c r="DE6" s="2086"/>
      <c r="DF6" s="2076"/>
      <c r="DG6" s="2076"/>
      <c r="DH6" s="2076"/>
    </row>
    <row r="7" spans="2:112" ht="21" customHeight="1">
      <c r="B7" s="138"/>
      <c r="C7" s="142"/>
      <c r="D7" s="2090"/>
      <c r="E7" s="2090"/>
      <c r="F7" s="2090"/>
      <c r="G7" s="2057" t="s">
        <v>390</v>
      </c>
      <c r="H7" s="2057"/>
      <c r="I7" s="2057"/>
      <c r="J7" s="2057"/>
      <c r="K7" s="2057"/>
      <c r="L7" s="2057"/>
      <c r="M7" s="2057"/>
      <c r="N7" s="2057"/>
      <c r="O7" s="2057"/>
      <c r="P7" s="2057"/>
      <c r="Q7" s="2057"/>
      <c r="R7" s="2057"/>
      <c r="S7" s="2057"/>
      <c r="T7" s="2058"/>
      <c r="U7" s="157"/>
      <c r="V7" s="145"/>
      <c r="W7" s="147"/>
      <c r="X7" s="148"/>
      <c r="Y7" s="148"/>
      <c r="Z7" s="158" t="s">
        <v>134</v>
      </c>
      <c r="AA7" s="1930" t="s">
        <v>391</v>
      </c>
      <c r="AB7" s="1931"/>
      <c r="AC7" s="1931"/>
      <c r="AD7" s="1931"/>
      <c r="AE7" s="1931"/>
      <c r="AF7" s="2043"/>
      <c r="AG7" s="2087"/>
      <c r="AH7" s="2088"/>
      <c r="AI7" s="2088"/>
      <c r="AJ7" s="2089"/>
      <c r="AK7" s="2087"/>
      <c r="AL7" s="2088"/>
      <c r="AM7" s="2088"/>
      <c r="AN7" s="2089"/>
      <c r="AO7" s="2087"/>
      <c r="AP7" s="2088"/>
      <c r="AQ7" s="2088"/>
      <c r="AR7" s="2089"/>
      <c r="AS7" s="2081"/>
      <c r="AT7" s="2082"/>
      <c r="AU7" s="2082"/>
      <c r="AV7" s="2083"/>
      <c r="AW7" s="2081"/>
      <c r="AX7" s="2082"/>
      <c r="AY7" s="2082"/>
      <c r="AZ7" s="2083"/>
      <c r="BA7" s="2081"/>
      <c r="BB7" s="2082"/>
      <c r="BC7" s="2082"/>
      <c r="BD7" s="2083"/>
      <c r="BE7" s="2077">
        <f>SUM(AG7:BD7)</f>
        <v>0</v>
      </c>
      <c r="BF7" s="2078"/>
      <c r="BG7" s="2079"/>
      <c r="CB7" s="1863"/>
      <c r="CC7" s="1863"/>
      <c r="CD7" s="1863"/>
      <c r="CE7" s="1863"/>
      <c r="CF7" s="1863"/>
      <c r="CG7" s="1863"/>
      <c r="CH7" s="1863"/>
      <c r="CI7" s="2085"/>
      <c r="CJ7" s="2085"/>
      <c r="CK7" s="2085"/>
      <c r="CL7" s="2086"/>
      <c r="CM7" s="2086"/>
      <c r="CN7" s="2086"/>
      <c r="CO7" s="2086"/>
      <c r="CP7" s="2086"/>
      <c r="CQ7" s="2086"/>
      <c r="CR7" s="2086"/>
      <c r="CS7" s="2086"/>
      <c r="CT7" s="2086"/>
      <c r="CU7" s="2086"/>
      <c r="CV7" s="2086"/>
      <c r="CW7" s="2086"/>
      <c r="CX7" s="2086"/>
      <c r="CY7" s="2086"/>
      <c r="CZ7" s="2086"/>
      <c r="DA7" s="2086"/>
      <c r="DB7" s="2086"/>
      <c r="DC7" s="2086"/>
      <c r="DD7" s="2086"/>
      <c r="DE7" s="2086"/>
      <c r="DF7" s="2076"/>
      <c r="DG7" s="2076"/>
      <c r="DH7" s="2076"/>
    </row>
    <row r="8" spans="2:112" ht="21" customHeight="1">
      <c r="B8" s="148"/>
      <c r="C8" s="159"/>
      <c r="D8" s="144"/>
      <c r="E8" s="144"/>
      <c r="F8" s="144"/>
      <c r="G8" s="144"/>
      <c r="H8" s="144"/>
      <c r="I8" s="144"/>
      <c r="J8" s="144"/>
      <c r="K8" s="144"/>
      <c r="L8" s="160" t="str">
        <f>IF(COUNTIF(D5:F7,"○")&gt;1,"いずれか１つを選択してください。","")</f>
        <v/>
      </c>
      <c r="M8" s="144"/>
      <c r="N8" s="144"/>
      <c r="O8" s="144"/>
      <c r="P8" s="144"/>
      <c r="Q8" s="144"/>
      <c r="R8" s="144"/>
      <c r="S8" s="144"/>
      <c r="T8" s="144"/>
      <c r="U8" s="161"/>
      <c r="V8" s="161"/>
      <c r="W8" s="147"/>
      <c r="X8" s="148"/>
      <c r="Y8" s="148"/>
      <c r="Z8" s="1930" t="s">
        <v>392</v>
      </c>
      <c r="AA8" s="1931"/>
      <c r="AB8" s="1931"/>
      <c r="AC8" s="1931"/>
      <c r="AD8" s="1931"/>
      <c r="AE8" s="1931"/>
      <c r="AF8" s="2043"/>
      <c r="AG8" s="2081"/>
      <c r="AH8" s="2082"/>
      <c r="AI8" s="2082"/>
      <c r="AJ8" s="2083"/>
      <c r="AK8" s="2081"/>
      <c r="AL8" s="2082"/>
      <c r="AM8" s="2082"/>
      <c r="AN8" s="2083"/>
      <c r="AO8" s="2081"/>
      <c r="AP8" s="2082"/>
      <c r="AQ8" s="2082"/>
      <c r="AR8" s="2083"/>
      <c r="AS8" s="2081"/>
      <c r="AT8" s="2082"/>
      <c r="AU8" s="2082"/>
      <c r="AV8" s="2083"/>
      <c r="AW8" s="2081"/>
      <c r="AX8" s="2082"/>
      <c r="AY8" s="2082"/>
      <c r="AZ8" s="2083"/>
      <c r="BA8" s="2081"/>
      <c r="BB8" s="2082"/>
      <c r="BC8" s="2082"/>
      <c r="BD8" s="2083"/>
      <c r="BE8" s="2077">
        <f>SUM(AG8:BD8)</f>
        <v>0</v>
      </c>
      <c r="BF8" s="2078"/>
      <c r="BG8" s="2079"/>
      <c r="BU8" s="156"/>
      <c r="BW8" s="2084"/>
      <c r="BX8" s="2084"/>
      <c r="BY8" s="2084"/>
      <c r="BZ8" s="2084"/>
      <c r="CA8" s="2084"/>
      <c r="CB8" s="2080"/>
      <c r="CC8" s="2080"/>
      <c r="CD8" s="2080"/>
      <c r="CE8" s="2080"/>
      <c r="CF8" s="2080"/>
      <c r="CG8" s="2080"/>
      <c r="CH8" s="2080"/>
      <c r="CI8" s="2085"/>
      <c r="CJ8" s="2085"/>
      <c r="CK8" s="2085"/>
      <c r="CL8" s="2076"/>
      <c r="CM8" s="2076"/>
      <c r="CN8" s="2076"/>
      <c r="CO8" s="2076"/>
      <c r="CP8" s="2076"/>
      <c r="CQ8" s="2076"/>
      <c r="CR8" s="2076"/>
      <c r="CS8" s="2076"/>
      <c r="CT8" s="2076"/>
      <c r="CU8" s="2076"/>
      <c r="CV8" s="2076"/>
      <c r="CW8" s="2076"/>
      <c r="CX8" s="2076"/>
      <c r="CY8" s="2076"/>
      <c r="CZ8" s="2076"/>
      <c r="DA8" s="2076"/>
      <c r="DB8" s="2076"/>
      <c r="DC8" s="2076"/>
      <c r="DD8" s="2076"/>
      <c r="DE8" s="2076"/>
      <c r="DF8" s="2076"/>
      <c r="DG8" s="2076"/>
      <c r="DH8" s="2076"/>
    </row>
    <row r="9" spans="2:112" ht="21" customHeight="1">
      <c r="B9" s="148"/>
      <c r="C9" s="159"/>
      <c r="D9" s="144"/>
      <c r="E9" s="161"/>
      <c r="F9" s="145"/>
      <c r="G9" s="145"/>
      <c r="H9" s="145"/>
      <c r="I9" s="145"/>
      <c r="J9" s="145"/>
      <c r="K9" s="145"/>
      <c r="L9" s="145"/>
      <c r="M9" s="145"/>
      <c r="N9" s="145"/>
      <c r="O9" s="145"/>
      <c r="P9" s="145"/>
      <c r="Q9" s="145"/>
      <c r="R9" s="145"/>
      <c r="S9" s="145"/>
      <c r="T9" s="145"/>
      <c r="U9" s="145"/>
      <c r="V9" s="161"/>
      <c r="W9" s="147"/>
      <c r="X9" s="148"/>
      <c r="Y9" s="148"/>
      <c r="Z9" s="1930" t="s">
        <v>387</v>
      </c>
      <c r="AA9" s="1931"/>
      <c r="AB9" s="1931"/>
      <c r="AC9" s="1931"/>
      <c r="AD9" s="1931"/>
      <c r="AE9" s="1931"/>
      <c r="AF9" s="2043"/>
      <c r="AG9" s="2077">
        <f>AG6+AG8</f>
        <v>0</v>
      </c>
      <c r="AH9" s="2078"/>
      <c r="AI9" s="2078"/>
      <c r="AJ9" s="2079"/>
      <c r="AK9" s="2077">
        <f t="shared" ref="AK9" si="0">AK6+AK8</f>
        <v>0</v>
      </c>
      <c r="AL9" s="2078"/>
      <c r="AM9" s="2078"/>
      <c r="AN9" s="2079"/>
      <c r="AO9" s="2077">
        <f t="shared" ref="AO9" si="1">AO6+AO8</f>
        <v>0</v>
      </c>
      <c r="AP9" s="2078"/>
      <c r="AQ9" s="2078"/>
      <c r="AR9" s="2079"/>
      <c r="AS9" s="2077">
        <f>AS6+AS8</f>
        <v>6</v>
      </c>
      <c r="AT9" s="2078"/>
      <c r="AU9" s="2078"/>
      <c r="AV9" s="2079"/>
      <c r="AW9" s="2077">
        <f t="shared" ref="AW9" si="2">AW6+AW8</f>
        <v>4</v>
      </c>
      <c r="AX9" s="2078"/>
      <c r="AY9" s="2078"/>
      <c r="AZ9" s="2079"/>
      <c r="BA9" s="2077">
        <f t="shared" ref="BA9" si="3">BA6+BA8</f>
        <v>5</v>
      </c>
      <c r="BB9" s="2078"/>
      <c r="BC9" s="2078"/>
      <c r="BD9" s="2079"/>
      <c r="BE9" s="2077">
        <f>BE6+BE8</f>
        <v>15</v>
      </c>
      <c r="BF9" s="2078"/>
      <c r="BG9" s="2079"/>
      <c r="BW9" s="1863"/>
      <c r="BX9" s="1863"/>
      <c r="BY9" s="1863"/>
      <c r="BZ9" s="1863"/>
      <c r="CA9" s="1863"/>
      <c r="CB9" s="2054"/>
      <c r="CC9" s="2054"/>
      <c r="CD9" s="2054"/>
      <c r="CE9" s="2054"/>
      <c r="CF9" s="2055"/>
      <c r="CG9" s="2055"/>
      <c r="CH9" s="2055"/>
      <c r="CI9" s="2055"/>
      <c r="CJ9" s="2055"/>
      <c r="CK9" s="2055"/>
    </row>
    <row r="10" spans="2:112" ht="21" customHeight="1">
      <c r="B10" s="148"/>
      <c r="C10" s="159"/>
      <c r="D10" s="144"/>
      <c r="E10" s="161"/>
      <c r="F10" s="145"/>
      <c r="G10" s="145"/>
      <c r="H10" s="145"/>
      <c r="I10" s="145"/>
      <c r="J10" s="145"/>
      <c r="K10" s="145"/>
      <c r="L10" s="145"/>
      <c r="M10" s="145"/>
      <c r="N10" s="145"/>
      <c r="O10" s="145"/>
      <c r="P10" s="145"/>
      <c r="Q10" s="145"/>
      <c r="R10" s="145"/>
      <c r="S10" s="145"/>
      <c r="T10" s="145"/>
      <c r="U10" s="145"/>
      <c r="V10" s="161"/>
      <c r="W10" s="162"/>
      <c r="X10" s="148"/>
      <c r="Y10" s="148"/>
      <c r="Z10" s="148"/>
      <c r="AA10" s="148"/>
      <c r="BG10" s="163" t="str">
        <f>IF(AND(BE9&lt;&gt;BO3,D12="○"),"「事業者名簿」の定員数と想定される利用者数が一致しません。","")</f>
        <v/>
      </c>
      <c r="BK10" s="151"/>
      <c r="BL10" s="151"/>
      <c r="BM10" s="151"/>
      <c r="BN10" s="151"/>
      <c r="BO10" s="152"/>
      <c r="BP10" s="153"/>
      <c r="BQ10" s="154"/>
      <c r="BR10" s="154"/>
      <c r="BS10" s="154"/>
      <c r="BW10" s="1863"/>
      <c r="BX10" s="1863"/>
      <c r="BY10" s="1863"/>
      <c r="BZ10" s="1863"/>
      <c r="CA10" s="1863"/>
      <c r="CB10" s="2054"/>
      <c r="CC10" s="2054"/>
      <c r="CD10" s="2054"/>
      <c r="CE10" s="2054"/>
      <c r="CF10" s="2055"/>
      <c r="CG10" s="2055"/>
      <c r="CH10" s="2055"/>
      <c r="CI10" s="2055"/>
      <c r="CJ10" s="2055"/>
      <c r="CK10" s="2055"/>
    </row>
    <row r="11" spans="2:112" ht="21" customHeight="1">
      <c r="B11" s="148"/>
      <c r="C11" s="159"/>
      <c r="D11" s="164" t="s">
        <v>393</v>
      </c>
      <c r="E11" s="165"/>
      <c r="F11" s="165"/>
      <c r="G11" s="165"/>
      <c r="H11" s="165"/>
      <c r="I11" s="165"/>
      <c r="J11" s="145"/>
      <c r="K11" s="145"/>
      <c r="L11" s="145"/>
      <c r="M11" s="145"/>
      <c r="N11" s="145"/>
      <c r="O11" s="145"/>
      <c r="P11" s="145"/>
      <c r="Q11" s="145"/>
      <c r="R11" s="145"/>
      <c r="S11" s="145"/>
      <c r="T11" s="145"/>
      <c r="U11" s="145"/>
      <c r="V11" s="161"/>
      <c r="W11" s="166"/>
      <c r="Z11" s="156" t="s">
        <v>394</v>
      </c>
      <c r="AP11" s="156" t="s">
        <v>395</v>
      </c>
      <c r="AQ11" s="156"/>
      <c r="AW11" s="155"/>
      <c r="AX11" s="155"/>
      <c r="AY11" s="155"/>
      <c r="BG11" s="167"/>
      <c r="BH11" s="156" t="s">
        <v>396</v>
      </c>
      <c r="BN11" s="155"/>
      <c r="BO11" s="155"/>
      <c r="BP11" s="155"/>
      <c r="BW11" s="148"/>
      <c r="BX11" s="148"/>
      <c r="BY11" s="148"/>
      <c r="BZ11" s="148"/>
      <c r="CA11" s="148"/>
      <c r="CB11" s="2054"/>
      <c r="CC11" s="2054"/>
      <c r="CD11" s="2054"/>
      <c r="CE11" s="2054"/>
      <c r="CF11" s="2055"/>
      <c r="CG11" s="2055"/>
      <c r="CH11" s="2055"/>
      <c r="CI11" s="2055"/>
      <c r="CJ11" s="2055"/>
      <c r="CK11" s="2055"/>
    </row>
    <row r="12" spans="2:112" ht="21" customHeight="1">
      <c r="B12" s="148"/>
      <c r="C12" s="159"/>
      <c r="D12" s="2064" t="s">
        <v>24</v>
      </c>
      <c r="E12" s="2069"/>
      <c r="F12" s="2066" t="s">
        <v>397</v>
      </c>
      <c r="G12" s="2067"/>
      <c r="H12" s="2067"/>
      <c r="I12" s="2067"/>
      <c r="J12" s="2067"/>
      <c r="K12" s="2067"/>
      <c r="L12" s="2067"/>
      <c r="M12" s="2067"/>
      <c r="N12" s="2067"/>
      <c r="O12" s="2067"/>
      <c r="P12" s="2067"/>
      <c r="Q12" s="2067"/>
      <c r="R12" s="2067"/>
      <c r="S12" s="2067"/>
      <c r="T12" s="2067"/>
      <c r="U12" s="2067"/>
      <c r="V12" s="2068"/>
      <c r="W12" s="162"/>
      <c r="AE12" s="2056" t="s">
        <v>398</v>
      </c>
      <c r="AF12" s="2057"/>
      <c r="AG12" s="2057"/>
      <c r="AH12" s="2057"/>
      <c r="AI12" s="2057"/>
      <c r="AJ12" s="2057"/>
      <c r="AK12" s="2058"/>
      <c r="AL12" s="1143" t="s">
        <v>399</v>
      </c>
      <c r="AM12" s="2070"/>
      <c r="AN12" s="2071"/>
      <c r="AV12" s="2056" t="s">
        <v>398</v>
      </c>
      <c r="AW12" s="2057"/>
      <c r="AX12" s="2057"/>
      <c r="AY12" s="2057"/>
      <c r="AZ12" s="2057"/>
      <c r="BA12" s="2057"/>
      <c r="BB12" s="2058"/>
      <c r="BC12" s="1143" t="s">
        <v>399</v>
      </c>
      <c r="BD12" s="2070"/>
      <c r="BE12" s="2071"/>
      <c r="BF12" s="168"/>
      <c r="BG12" s="167"/>
      <c r="BM12" s="2056" t="s">
        <v>400</v>
      </c>
      <c r="BN12" s="2057"/>
      <c r="BO12" s="2057"/>
      <c r="BP12" s="2057"/>
      <c r="BQ12" s="2057"/>
      <c r="BR12" s="2057"/>
      <c r="BS12" s="2058"/>
      <c r="BW12" s="2074"/>
      <c r="BX12" s="2074"/>
      <c r="BY12" s="2074"/>
      <c r="BZ12" s="2074"/>
      <c r="CA12" s="2074"/>
      <c r="CB12" s="2062"/>
      <c r="CC12" s="2062"/>
      <c r="CD12" s="2062"/>
      <c r="CE12" s="2062"/>
      <c r="CF12" s="2075"/>
      <c r="CG12" s="2075"/>
      <c r="CH12" s="2075"/>
      <c r="CI12" s="2074"/>
      <c r="CJ12" s="2074"/>
      <c r="CK12" s="2074"/>
    </row>
    <row r="13" spans="2:112" ht="26.25" customHeight="1">
      <c r="B13" s="148"/>
      <c r="C13" s="159"/>
      <c r="D13" s="2064"/>
      <c r="E13" s="2065"/>
      <c r="F13" s="2066" t="s">
        <v>401</v>
      </c>
      <c r="G13" s="2067"/>
      <c r="H13" s="2067"/>
      <c r="I13" s="2067"/>
      <c r="J13" s="2067"/>
      <c r="K13" s="2067"/>
      <c r="L13" s="2067"/>
      <c r="M13" s="2067"/>
      <c r="N13" s="2067"/>
      <c r="O13" s="2067"/>
      <c r="P13" s="2067"/>
      <c r="Q13" s="2067"/>
      <c r="R13" s="2067"/>
      <c r="S13" s="2067"/>
      <c r="T13" s="2067"/>
      <c r="U13" s="2067"/>
      <c r="V13" s="2068"/>
      <c r="W13" s="169"/>
      <c r="AE13" s="2052" t="s">
        <v>402</v>
      </c>
      <c r="AF13" s="2053"/>
      <c r="AG13" s="2053"/>
      <c r="AH13" s="1227"/>
      <c r="AI13" s="2052" t="s">
        <v>405</v>
      </c>
      <c r="AJ13" s="2053"/>
      <c r="AK13" s="1227"/>
      <c r="AL13" s="1145"/>
      <c r="AM13" s="2072"/>
      <c r="AN13" s="2073"/>
      <c r="AQ13" s="2066"/>
      <c r="AR13" s="2067"/>
      <c r="AS13" s="2067"/>
      <c r="AT13" s="2067"/>
      <c r="AU13" s="2068"/>
      <c r="AV13" s="2052" t="s">
        <v>402</v>
      </c>
      <c r="AW13" s="2053"/>
      <c r="AX13" s="2053"/>
      <c r="AY13" s="1227"/>
      <c r="AZ13" s="2052" t="s">
        <v>405</v>
      </c>
      <c r="BA13" s="2053"/>
      <c r="BB13" s="1227"/>
      <c r="BC13" s="1145"/>
      <c r="BD13" s="2072"/>
      <c r="BE13" s="2073"/>
      <c r="BF13" s="168"/>
      <c r="BG13" s="170"/>
      <c r="BH13" s="2066"/>
      <c r="BI13" s="2067"/>
      <c r="BJ13" s="2067"/>
      <c r="BK13" s="2067"/>
      <c r="BL13" s="2068"/>
      <c r="BM13" s="2052" t="s">
        <v>404</v>
      </c>
      <c r="BN13" s="2053"/>
      <c r="BO13" s="2053"/>
      <c r="BP13" s="1227"/>
      <c r="BQ13" s="2052" t="s">
        <v>405</v>
      </c>
      <c r="BR13" s="2053"/>
      <c r="BS13" s="1227"/>
      <c r="BW13" s="148"/>
      <c r="BX13" s="148"/>
      <c r="BY13" s="148"/>
      <c r="BZ13" s="2054"/>
      <c r="CA13" s="2054"/>
      <c r="CB13" s="2054"/>
      <c r="CC13" s="2054"/>
      <c r="CD13" s="2055"/>
      <c r="CE13" s="2055"/>
      <c r="CF13" s="2055"/>
      <c r="CG13" s="2055"/>
      <c r="CH13" s="2055"/>
      <c r="CI13" s="2055"/>
    </row>
    <row r="14" spans="2:112" ht="21" customHeight="1">
      <c r="B14" s="148"/>
      <c r="C14" s="159"/>
      <c r="D14" s="2064"/>
      <c r="E14" s="2065"/>
      <c r="F14" s="2066" t="s">
        <v>406</v>
      </c>
      <c r="G14" s="2067"/>
      <c r="H14" s="2067"/>
      <c r="I14" s="2067"/>
      <c r="J14" s="2067"/>
      <c r="K14" s="2067"/>
      <c r="L14" s="2067"/>
      <c r="M14" s="2067"/>
      <c r="N14" s="2067"/>
      <c r="O14" s="2067"/>
      <c r="P14" s="2067"/>
      <c r="Q14" s="2067"/>
      <c r="R14" s="2067"/>
      <c r="S14" s="2067"/>
      <c r="T14" s="2067"/>
      <c r="U14" s="2067"/>
      <c r="V14" s="2068"/>
      <c r="W14" s="169"/>
      <c r="Z14" s="2056" t="s">
        <v>407</v>
      </c>
      <c r="AA14" s="2057"/>
      <c r="AB14" s="2057"/>
      <c r="AC14" s="2057"/>
      <c r="AD14" s="2058"/>
      <c r="AE14" s="2059">
        <f>IF((OR($D$5="○",$D$6="○")),ROUNDDOWN(((BE$6+BE$8*0.9))/6,1))</f>
        <v>2.5</v>
      </c>
      <c r="AF14" s="2060"/>
      <c r="AG14" s="2060"/>
      <c r="AH14" s="2061"/>
      <c r="AI14" s="2047">
        <f>AE14*$AY$60</f>
        <v>80</v>
      </c>
      <c r="AJ14" s="2048"/>
      <c r="AK14" s="2049"/>
      <c r="AL14" s="2047">
        <f>AE14*40</f>
        <v>100</v>
      </c>
      <c r="AM14" s="2048"/>
      <c r="AN14" s="2049"/>
      <c r="AQ14" s="2056" t="s">
        <v>407</v>
      </c>
      <c r="AR14" s="2057"/>
      <c r="AS14" s="2057"/>
      <c r="AT14" s="2057"/>
      <c r="AU14" s="2058"/>
      <c r="AV14" s="2044">
        <f>IF((OR($D$5="○",$D$6="○")),$BE$43)</f>
        <v>2.5</v>
      </c>
      <c r="AW14" s="2045"/>
      <c r="AX14" s="2045"/>
      <c r="AY14" s="2046"/>
      <c r="AZ14" s="2050">
        <f>AV14*$AY$60</f>
        <v>80</v>
      </c>
      <c r="BA14" s="2050"/>
      <c r="BB14" s="2050"/>
      <c r="BC14" s="2047">
        <f>AV14*40</f>
        <v>100</v>
      </c>
      <c r="BD14" s="2048"/>
      <c r="BE14" s="2049"/>
      <c r="BF14" s="171"/>
      <c r="BG14" s="167"/>
      <c r="BH14" s="2056" t="s">
        <v>408</v>
      </c>
      <c r="BI14" s="2057"/>
      <c r="BJ14" s="2057"/>
      <c r="BK14" s="2057"/>
      <c r="BL14" s="2058"/>
      <c r="BM14" s="2044">
        <f>(ROUNDDOWN(BQ14/40,1))</f>
        <v>2.5</v>
      </c>
      <c r="BN14" s="2045"/>
      <c r="BO14" s="2045"/>
      <c r="BP14" s="2046"/>
      <c r="BQ14" s="2050">
        <f>$BB$73</f>
        <v>100.25</v>
      </c>
      <c r="BR14" s="2050"/>
      <c r="BS14" s="2050"/>
      <c r="BU14" s="156"/>
      <c r="BW14" s="156"/>
      <c r="BX14" s="156"/>
      <c r="BY14" s="156"/>
      <c r="BZ14" s="2062"/>
      <c r="CA14" s="2062"/>
      <c r="CB14" s="2062"/>
      <c r="CC14" s="2062"/>
      <c r="CD14" s="2063"/>
      <c r="CE14" s="2063"/>
      <c r="CF14" s="2063"/>
      <c r="CG14" s="1863"/>
      <c r="CH14" s="1863"/>
      <c r="CI14" s="1863"/>
    </row>
    <row r="15" spans="2:112" ht="21" customHeight="1">
      <c r="B15" s="148"/>
      <c r="C15" s="172"/>
      <c r="D15" s="173"/>
      <c r="E15" s="173"/>
      <c r="F15" s="173"/>
      <c r="G15" s="173"/>
      <c r="H15" s="173"/>
      <c r="I15" s="173"/>
      <c r="J15" s="173"/>
      <c r="K15" s="173"/>
      <c r="L15" s="174" t="str">
        <f>IF(COUNTIF(D12:E14,"○")&gt;1,"いずれか１つを選択してください。","")</f>
        <v/>
      </c>
      <c r="M15" s="173"/>
      <c r="N15" s="173"/>
      <c r="O15" s="173"/>
      <c r="P15" s="173"/>
      <c r="Q15" s="173"/>
      <c r="R15" s="173"/>
      <c r="S15" s="173"/>
      <c r="T15" s="173"/>
      <c r="U15" s="173"/>
      <c r="V15" s="175"/>
      <c r="W15" s="176"/>
      <c r="Z15" s="2056" t="s">
        <v>409</v>
      </c>
      <c r="AA15" s="2057"/>
      <c r="AB15" s="2057"/>
      <c r="AC15" s="2057"/>
      <c r="AD15" s="2058"/>
      <c r="AE15" s="2059" t="b">
        <f>IF((OR($D$7="○")),ROUNDDOWN((BE$6+BE$8*0.9)/5,1))</f>
        <v>0</v>
      </c>
      <c r="AF15" s="2060"/>
      <c r="AG15" s="2060"/>
      <c r="AH15" s="2061"/>
      <c r="AI15" s="2047">
        <f>AE15*$AY$60</f>
        <v>0</v>
      </c>
      <c r="AJ15" s="2048"/>
      <c r="AK15" s="2049"/>
      <c r="AL15" s="2047">
        <f>AE15*40</f>
        <v>0</v>
      </c>
      <c r="AM15" s="2048"/>
      <c r="AN15" s="2049"/>
      <c r="AQ15" s="2056" t="s">
        <v>409</v>
      </c>
      <c r="AR15" s="2057"/>
      <c r="AS15" s="2057"/>
      <c r="AT15" s="2057"/>
      <c r="AU15" s="2058"/>
      <c r="AV15" s="2044" t="b">
        <f>IF(($D$7="○"),$BE$43)</f>
        <v>0</v>
      </c>
      <c r="AW15" s="2045"/>
      <c r="AX15" s="2045"/>
      <c r="AY15" s="2046"/>
      <c r="AZ15" s="2050">
        <f>AV15*$AY$60</f>
        <v>0</v>
      </c>
      <c r="BA15" s="2050"/>
      <c r="BB15" s="2050"/>
      <c r="BC15" s="2047">
        <f>AV15*40</f>
        <v>0</v>
      </c>
      <c r="BD15" s="2048"/>
      <c r="BE15" s="2049"/>
      <c r="BF15" s="171"/>
      <c r="BG15" s="167"/>
      <c r="BH15" s="2036" t="s">
        <v>370</v>
      </c>
      <c r="BI15" s="2037"/>
      <c r="BJ15" s="2037"/>
      <c r="BK15" s="2037"/>
      <c r="BL15" s="2038"/>
      <c r="BM15" s="2039">
        <f>SUM(BM12:BP14)</f>
        <v>2.5</v>
      </c>
      <c r="BN15" s="2040"/>
      <c r="BO15" s="2040"/>
      <c r="BP15" s="2041"/>
      <c r="BQ15" s="2051">
        <f>SUMIF(BQ12:BS14,"&lt;&gt;#VALUE!")</f>
        <v>100.25</v>
      </c>
      <c r="BR15" s="2051"/>
      <c r="BS15" s="2051"/>
      <c r="BW15" s="177"/>
    </row>
    <row r="16" spans="2:112" ht="21" customHeight="1">
      <c r="B16" s="148"/>
      <c r="C16" s="148"/>
      <c r="D16" s="148"/>
      <c r="E16" s="151"/>
      <c r="F16" s="151"/>
      <c r="G16" s="151"/>
      <c r="H16" s="151"/>
      <c r="I16" s="151"/>
      <c r="J16" s="151"/>
      <c r="K16" s="151"/>
      <c r="L16" s="151"/>
      <c r="M16" s="151"/>
      <c r="N16" s="151"/>
      <c r="O16" s="151"/>
      <c r="P16" s="151"/>
      <c r="Q16" s="151"/>
      <c r="R16" s="151"/>
      <c r="S16" s="151"/>
      <c r="T16" s="151"/>
      <c r="U16" s="151"/>
      <c r="V16" s="148"/>
      <c r="W16" s="148"/>
      <c r="X16" s="148"/>
      <c r="Y16" s="148"/>
      <c r="Z16" s="1930" t="s">
        <v>410</v>
      </c>
      <c r="AA16" s="1931"/>
      <c r="AB16" s="1931"/>
      <c r="AC16" s="1931"/>
      <c r="AD16" s="2043"/>
      <c r="AE16" s="2044">
        <f>IF($D$6="○","",ROUNDDOWN(($AO$6+$AO$8*0.9)/9,1)+ROUNDDOWN(($AS$6-$AS$7+$AS$8*0.9)/6,1)+ROUNDDOWN($AS$7/12,1)+ROUNDDOWN(($AW$6-$AW$7+$AW$8*0.9)/4,1)+ROUNDDOWN($AW$7/8,1)+ROUNDDOWN(($BA$6-$BA$7+$BA$8*0.9)/2.5,1)+ROUNDDOWN($BA$7/5,1))</f>
        <v>4</v>
      </c>
      <c r="AF16" s="2045"/>
      <c r="AG16" s="2045"/>
      <c r="AH16" s="2046"/>
      <c r="AI16" s="2047">
        <f>AE16*$AY$60</f>
        <v>128</v>
      </c>
      <c r="AJ16" s="2048"/>
      <c r="AK16" s="2049"/>
      <c r="AL16" s="2047">
        <f>AE16*40</f>
        <v>160</v>
      </c>
      <c r="AM16" s="2048"/>
      <c r="AN16" s="2049"/>
      <c r="AO16" s="148"/>
      <c r="AP16" s="148"/>
      <c r="AQ16" s="1930" t="s">
        <v>410</v>
      </c>
      <c r="AR16" s="1931"/>
      <c r="AS16" s="1931"/>
      <c r="AT16" s="1931"/>
      <c r="AU16" s="2043"/>
      <c r="AV16" s="2044">
        <f>IF(($D$6="○"),"",$BE$51)</f>
        <v>4.2</v>
      </c>
      <c r="AW16" s="2045"/>
      <c r="AX16" s="2045"/>
      <c r="AY16" s="2046"/>
      <c r="AZ16" s="2050">
        <f>AV16*$AY$60</f>
        <v>134.4</v>
      </c>
      <c r="BA16" s="2050"/>
      <c r="BB16" s="2050"/>
      <c r="BC16" s="2047">
        <f>AV16*40</f>
        <v>168</v>
      </c>
      <c r="BD16" s="2048"/>
      <c r="BE16" s="2049"/>
      <c r="BF16" s="171"/>
      <c r="BG16" s="167"/>
      <c r="BH16" s="148"/>
      <c r="BI16" s="148"/>
      <c r="BJ16" s="148"/>
      <c r="BK16" s="148"/>
      <c r="BL16" s="148"/>
      <c r="BM16" s="155"/>
      <c r="BN16" s="155"/>
      <c r="BO16" s="155"/>
      <c r="BP16" s="155"/>
      <c r="BQ16" s="171"/>
      <c r="BR16" s="171"/>
      <c r="BS16" s="171"/>
    </row>
    <row r="17" spans="2:92" ht="21" customHeight="1">
      <c r="B17" s="148"/>
      <c r="C17" s="148"/>
      <c r="D17" s="148"/>
      <c r="E17" s="151"/>
      <c r="F17" s="151"/>
      <c r="G17" s="151"/>
      <c r="H17" s="151"/>
      <c r="I17" s="151"/>
      <c r="J17" s="151"/>
      <c r="K17" s="151"/>
      <c r="L17" s="151"/>
      <c r="M17" s="151"/>
      <c r="N17" s="151"/>
      <c r="O17" s="151"/>
      <c r="P17" s="151"/>
      <c r="Q17" s="151"/>
      <c r="R17" s="151"/>
      <c r="S17" s="151"/>
      <c r="T17" s="151"/>
      <c r="U17" s="151"/>
      <c r="V17" s="148"/>
      <c r="W17" s="156"/>
      <c r="X17" s="156"/>
      <c r="Y17" s="156"/>
      <c r="Z17" s="2036" t="s">
        <v>370</v>
      </c>
      <c r="AA17" s="2037"/>
      <c r="AB17" s="2037"/>
      <c r="AC17" s="2037"/>
      <c r="AD17" s="2038"/>
      <c r="AE17" s="2039">
        <f>SUM(AE14:AH16)</f>
        <v>6.5</v>
      </c>
      <c r="AF17" s="2040"/>
      <c r="AG17" s="2040"/>
      <c r="AH17" s="2041"/>
      <c r="AI17" s="2042">
        <f>SUMIF(AI14:AK16,"&lt;&gt;#VALUE!")</f>
        <v>208</v>
      </c>
      <c r="AJ17" s="2042"/>
      <c r="AK17" s="2042"/>
      <c r="AL17" s="2042">
        <f>SUMIF(AL14:AN16,"&lt;&gt;#VALUE!")</f>
        <v>260</v>
      </c>
      <c r="AM17" s="2042"/>
      <c r="AN17" s="2042"/>
      <c r="AO17" s="156"/>
      <c r="AP17" s="156"/>
      <c r="AQ17" s="2036" t="s">
        <v>370</v>
      </c>
      <c r="AR17" s="2037"/>
      <c r="AS17" s="2037"/>
      <c r="AT17" s="2037"/>
      <c r="AU17" s="2038"/>
      <c r="AV17" s="2039">
        <f>SUM(AV14:AY16)</f>
        <v>6.7</v>
      </c>
      <c r="AW17" s="2040"/>
      <c r="AX17" s="2040"/>
      <c r="AY17" s="2041"/>
      <c r="AZ17" s="2051">
        <f>SUMIF(AZ14:BB16,"&lt;&gt;#VALUE!")</f>
        <v>214.4</v>
      </c>
      <c r="BA17" s="2051"/>
      <c r="BB17" s="2051"/>
      <c r="BC17" s="2036">
        <f>SUMIF(BC14:BE16,"&lt;&gt;#VALUE!")</f>
        <v>268</v>
      </c>
      <c r="BD17" s="2037"/>
      <c r="BE17" s="2038"/>
      <c r="BF17" s="156"/>
      <c r="BG17" s="178"/>
      <c r="BH17" s="156"/>
      <c r="BI17" s="156"/>
      <c r="BJ17" s="156"/>
      <c r="BK17" s="156"/>
      <c r="BL17" s="156"/>
      <c r="BM17" s="179"/>
      <c r="BN17" s="179"/>
      <c r="BO17" s="179"/>
      <c r="BP17" s="179"/>
      <c r="BQ17" s="180"/>
      <c r="BR17" s="180"/>
      <c r="BS17" s="180"/>
      <c r="BT17" s="156"/>
      <c r="BU17" s="156"/>
      <c r="BV17" s="156"/>
      <c r="BW17" s="181"/>
      <c r="BX17" s="182"/>
    </row>
    <row r="18" spans="2:92" ht="21" customHeight="1" thickBot="1">
      <c r="B18" s="148"/>
      <c r="C18" s="148"/>
      <c r="D18" s="148"/>
      <c r="E18" s="151"/>
      <c r="F18" s="151"/>
      <c r="G18" s="151"/>
      <c r="H18" s="151"/>
      <c r="I18" s="151"/>
      <c r="J18" s="151"/>
      <c r="K18" s="151"/>
      <c r="L18" s="151"/>
      <c r="M18" s="151"/>
      <c r="N18" s="151"/>
      <c r="O18" s="151"/>
      <c r="P18" s="151"/>
      <c r="Q18" s="151"/>
      <c r="R18" s="151"/>
      <c r="S18" s="151"/>
      <c r="T18" s="151"/>
      <c r="U18" s="151"/>
      <c r="V18" s="148"/>
      <c r="W18" s="183"/>
      <c r="X18" s="183"/>
      <c r="Y18" s="183"/>
      <c r="Z18" s="183"/>
      <c r="AA18" s="183"/>
      <c r="AB18" s="184"/>
      <c r="AC18" s="184"/>
      <c r="AD18" s="184"/>
      <c r="AE18" s="184"/>
      <c r="AF18" s="151"/>
      <c r="AG18" s="151"/>
      <c r="AH18" s="151"/>
      <c r="AI18" s="151"/>
      <c r="AJ18" s="151"/>
      <c r="AK18" s="151"/>
      <c r="AM18" s="183"/>
      <c r="AN18" s="183"/>
      <c r="AO18" s="183"/>
      <c r="AP18" s="183"/>
      <c r="AQ18" s="183"/>
      <c r="AR18" s="184"/>
      <c r="AS18" s="184"/>
      <c r="AT18" s="184"/>
      <c r="AU18" s="184"/>
      <c r="AV18" s="185"/>
      <c r="AW18" s="185"/>
      <c r="AX18" s="185"/>
      <c r="AY18" s="151"/>
      <c r="AZ18" s="151"/>
      <c r="BA18" s="151"/>
      <c r="BD18" s="178"/>
      <c r="BE18" s="178"/>
      <c r="BF18" s="178"/>
      <c r="BG18" s="178"/>
      <c r="BH18" s="178"/>
      <c r="BI18" s="186"/>
      <c r="BJ18" s="186"/>
      <c r="BK18" s="186"/>
      <c r="BL18" s="186"/>
      <c r="BM18" s="187"/>
      <c r="BN18" s="187"/>
      <c r="BO18" s="187"/>
      <c r="BP18" s="187"/>
      <c r="BQ18" s="150"/>
      <c r="BR18" s="181"/>
      <c r="BS18" s="181"/>
      <c r="BT18" s="181"/>
      <c r="BU18" s="177"/>
      <c r="BV18" s="177"/>
      <c r="BW18" s="177"/>
      <c r="BX18" s="182"/>
    </row>
    <row r="19" spans="2:92" ht="8.25" customHeight="1">
      <c r="B19" s="188"/>
      <c r="C19" s="189"/>
      <c r="D19" s="189"/>
      <c r="E19" s="190"/>
      <c r="F19" s="190"/>
      <c r="G19" s="190"/>
      <c r="H19" s="190"/>
      <c r="I19" s="190"/>
      <c r="J19" s="190"/>
      <c r="K19" s="190"/>
      <c r="L19" s="190"/>
      <c r="M19" s="190"/>
      <c r="N19" s="190"/>
      <c r="O19" s="190"/>
      <c r="P19" s="190"/>
      <c r="Q19" s="190"/>
      <c r="R19" s="190"/>
      <c r="S19" s="190"/>
      <c r="T19" s="190"/>
      <c r="U19" s="190"/>
      <c r="V19" s="189"/>
      <c r="W19" s="191"/>
      <c r="X19" s="191"/>
      <c r="Y19" s="191"/>
      <c r="Z19" s="191"/>
      <c r="AA19" s="191"/>
      <c r="AB19" s="192"/>
      <c r="AC19" s="192"/>
      <c r="AD19" s="192"/>
      <c r="AE19" s="192"/>
      <c r="AF19" s="190"/>
      <c r="AG19" s="190"/>
      <c r="AH19" s="190"/>
      <c r="AI19" s="190"/>
      <c r="AJ19" s="190"/>
      <c r="AK19" s="190"/>
      <c r="AL19" s="193"/>
      <c r="AM19" s="191"/>
      <c r="AN19" s="191"/>
      <c r="AO19" s="191"/>
      <c r="AP19" s="191"/>
      <c r="AQ19" s="191"/>
      <c r="AR19" s="192"/>
      <c r="AS19" s="192"/>
      <c r="AT19" s="192"/>
      <c r="AU19" s="192"/>
      <c r="AV19" s="194"/>
      <c r="AW19" s="194"/>
      <c r="AX19" s="194"/>
      <c r="AY19" s="190"/>
      <c r="AZ19" s="190"/>
      <c r="BA19" s="190"/>
      <c r="BB19" s="193"/>
      <c r="BC19" s="193"/>
      <c r="BD19" s="195"/>
      <c r="BE19" s="195"/>
      <c r="BF19" s="195"/>
      <c r="BG19" s="195"/>
      <c r="BH19" s="195"/>
      <c r="BI19" s="196"/>
      <c r="BJ19" s="196"/>
      <c r="BK19" s="196"/>
      <c r="BL19" s="196"/>
      <c r="BM19" s="197"/>
      <c r="BN19" s="198"/>
      <c r="BO19" s="187"/>
      <c r="BP19" s="187"/>
      <c r="BQ19" s="150"/>
      <c r="BR19" s="181"/>
      <c r="BS19" s="181"/>
      <c r="BT19" s="181"/>
      <c r="BU19" s="177"/>
      <c r="BV19" s="177"/>
      <c r="BW19" s="177"/>
      <c r="BX19" s="182"/>
    </row>
    <row r="20" spans="2:92" ht="21" customHeight="1">
      <c r="B20" s="199"/>
      <c r="D20" s="156" t="s">
        <v>411</v>
      </c>
      <c r="E20" s="200"/>
      <c r="F20" s="200"/>
      <c r="G20" s="200"/>
      <c r="H20" s="200"/>
      <c r="I20" s="201"/>
      <c r="J20" s="186"/>
      <c r="K20" s="186"/>
      <c r="L20" s="186"/>
      <c r="M20" s="187"/>
      <c r="N20" s="187"/>
      <c r="O20" s="201"/>
      <c r="P20" s="187"/>
      <c r="Q20" s="151"/>
      <c r="R20" s="151"/>
      <c r="S20" s="151"/>
      <c r="T20" s="151"/>
      <c r="U20" s="151"/>
      <c r="V20" s="148"/>
      <c r="W20" s="202"/>
      <c r="X20" s="203"/>
      <c r="Y20" s="203"/>
      <c r="Z20" s="2028" t="s">
        <v>412</v>
      </c>
      <c r="AA20" s="2028"/>
      <c r="AB20" s="2028"/>
      <c r="AC20" s="2028"/>
      <c r="AD20" s="2028"/>
      <c r="AE20" s="2028"/>
      <c r="AF20" s="2028"/>
      <c r="AG20" s="2028"/>
      <c r="AH20" s="2028"/>
      <c r="AI20" s="2028"/>
      <c r="AJ20" s="2028"/>
      <c r="AK20" s="2028"/>
      <c r="AL20" s="2028"/>
      <c r="AM20" s="2028"/>
      <c r="AN20" s="2028"/>
      <c r="AO20" s="2028"/>
      <c r="AP20" s="2028"/>
      <c r="AQ20" s="2028"/>
      <c r="AR20" s="2028"/>
      <c r="AS20" s="2028"/>
      <c r="AT20" s="2028"/>
      <c r="AU20" s="2028"/>
      <c r="AV20" s="2028"/>
      <c r="AW20" s="2028"/>
      <c r="AX20" s="2028"/>
      <c r="AY20" s="2028"/>
      <c r="AZ20" s="2028"/>
      <c r="BA20" s="2028"/>
      <c r="BB20" s="2028"/>
      <c r="BC20" s="2028"/>
      <c r="BD20" s="2028"/>
      <c r="BE20" s="2028"/>
      <c r="BF20" s="2028"/>
      <c r="BG20" s="2028"/>
      <c r="BH20" s="2028"/>
      <c r="BI20" s="2028"/>
      <c r="BJ20" s="2028"/>
      <c r="BK20" s="2028"/>
      <c r="BL20" s="2028"/>
      <c r="BM20" s="2029"/>
      <c r="BN20" s="204"/>
      <c r="BO20" s="187"/>
      <c r="BP20" s="187"/>
      <c r="BQ20" s="150"/>
      <c r="BR20" s="181"/>
      <c r="BS20" s="181"/>
      <c r="BT20" s="181"/>
      <c r="BU20" s="177"/>
      <c r="BV20" s="177"/>
      <c r="BW20" s="177"/>
      <c r="BX20" s="187"/>
    </row>
    <row r="21" spans="2:92" ht="16.5" customHeight="1">
      <c r="B21" s="199"/>
      <c r="C21" s="148"/>
      <c r="D21" s="148"/>
      <c r="E21" s="15"/>
      <c r="F21" s="186"/>
      <c r="G21" s="186"/>
      <c r="H21" s="186"/>
      <c r="I21" s="187"/>
      <c r="J21" s="187"/>
      <c r="L21" s="187"/>
      <c r="M21" s="151"/>
      <c r="N21" s="151"/>
      <c r="Q21" s="151"/>
      <c r="S21" s="186"/>
      <c r="T21" s="186"/>
      <c r="U21" s="186"/>
      <c r="V21" s="187"/>
      <c r="W21" s="205" t="s">
        <v>413</v>
      </c>
      <c r="X21" s="206"/>
      <c r="Y21" s="207"/>
      <c r="Z21" s="2030"/>
      <c r="AA21" s="2030"/>
      <c r="AB21" s="2030"/>
      <c r="AC21" s="2030"/>
      <c r="AD21" s="2030"/>
      <c r="AE21" s="2030"/>
      <c r="AF21" s="2030"/>
      <c r="AG21" s="2030"/>
      <c r="AH21" s="2030"/>
      <c r="AI21" s="2030"/>
      <c r="AJ21" s="2030"/>
      <c r="AK21" s="2030"/>
      <c r="AL21" s="2030"/>
      <c r="AM21" s="2030"/>
      <c r="AN21" s="2030"/>
      <c r="AO21" s="2030"/>
      <c r="AP21" s="2030"/>
      <c r="AQ21" s="2030"/>
      <c r="AR21" s="2030"/>
      <c r="AS21" s="2030"/>
      <c r="AT21" s="2030"/>
      <c r="AU21" s="2030"/>
      <c r="AV21" s="2030"/>
      <c r="AW21" s="2030"/>
      <c r="AX21" s="2030"/>
      <c r="AY21" s="2030"/>
      <c r="AZ21" s="2030"/>
      <c r="BA21" s="2030"/>
      <c r="BB21" s="2030"/>
      <c r="BC21" s="2030"/>
      <c r="BD21" s="2030"/>
      <c r="BE21" s="2030"/>
      <c r="BF21" s="2030"/>
      <c r="BG21" s="2030"/>
      <c r="BH21" s="2030"/>
      <c r="BI21" s="2030"/>
      <c r="BJ21" s="2030"/>
      <c r="BK21" s="2030"/>
      <c r="BL21" s="2030"/>
      <c r="BM21" s="2031"/>
      <c r="BN21" s="204"/>
      <c r="BO21" s="187"/>
      <c r="BQ21" s="200"/>
      <c r="BR21" s="208"/>
      <c r="BS21" s="208"/>
      <c r="BT21" s="209"/>
      <c r="BU21" s="209"/>
      <c r="BX21" s="187"/>
    </row>
    <row r="22" spans="2:92" ht="16.5" customHeight="1">
      <c r="B22" s="199"/>
      <c r="C22" s="148"/>
      <c r="D22" s="148"/>
      <c r="E22" s="15"/>
      <c r="F22" s="186"/>
      <c r="G22" s="186"/>
      <c r="H22" s="186"/>
      <c r="I22" s="187"/>
      <c r="J22" s="187"/>
      <c r="L22" s="187"/>
      <c r="M22" s="151"/>
      <c r="N22" s="151"/>
      <c r="Q22" s="151"/>
      <c r="S22" s="186"/>
      <c r="T22" s="186"/>
      <c r="U22" s="186"/>
      <c r="V22" s="187"/>
      <c r="W22" s="210"/>
      <c r="X22" s="211"/>
      <c r="Y22" s="211"/>
      <c r="Z22" s="2032"/>
      <c r="AA22" s="2032"/>
      <c r="AB22" s="2032"/>
      <c r="AC22" s="2032"/>
      <c r="AD22" s="2032"/>
      <c r="AE22" s="2032"/>
      <c r="AF22" s="2032"/>
      <c r="AG22" s="2032"/>
      <c r="AH22" s="2032"/>
      <c r="AI22" s="2032"/>
      <c r="AJ22" s="2032"/>
      <c r="AK22" s="2032"/>
      <c r="AL22" s="2032"/>
      <c r="AM22" s="2032"/>
      <c r="AN22" s="2032"/>
      <c r="AO22" s="2032"/>
      <c r="AP22" s="2032"/>
      <c r="AQ22" s="2032"/>
      <c r="AR22" s="2032"/>
      <c r="AS22" s="2032"/>
      <c r="AT22" s="2032"/>
      <c r="AU22" s="2032"/>
      <c r="AV22" s="2032"/>
      <c r="AW22" s="2032"/>
      <c r="AX22" s="2032"/>
      <c r="AY22" s="2032"/>
      <c r="AZ22" s="2032"/>
      <c r="BA22" s="2032"/>
      <c r="BB22" s="2032"/>
      <c r="BC22" s="2032"/>
      <c r="BD22" s="2032"/>
      <c r="BE22" s="2032"/>
      <c r="BF22" s="2032"/>
      <c r="BG22" s="2032"/>
      <c r="BH22" s="2032"/>
      <c r="BI22" s="2032"/>
      <c r="BJ22" s="2032"/>
      <c r="BK22" s="2032"/>
      <c r="BL22" s="2032"/>
      <c r="BM22" s="2033"/>
      <c r="BN22" s="204"/>
      <c r="BO22" s="181"/>
      <c r="BQ22" s="200"/>
      <c r="BR22" s="208"/>
      <c r="BS22" s="208"/>
      <c r="BT22" s="209"/>
      <c r="BU22" s="209"/>
      <c r="BX22" s="187"/>
    </row>
    <row r="23" spans="2:92" ht="12" customHeight="1">
      <c r="B23" s="199"/>
      <c r="C23" s="148"/>
      <c r="D23" s="148"/>
      <c r="E23" s="15"/>
      <c r="F23" s="186"/>
      <c r="G23" s="186"/>
      <c r="H23" s="186"/>
      <c r="I23" s="187"/>
      <c r="J23" s="187"/>
      <c r="L23" s="187"/>
      <c r="M23" s="151"/>
      <c r="N23" s="151"/>
      <c r="Q23" s="151"/>
      <c r="S23" s="186"/>
      <c r="T23" s="186"/>
      <c r="U23" s="186"/>
      <c r="V23" s="187"/>
      <c r="W23" s="212"/>
      <c r="X23" s="213"/>
      <c r="Y23" s="213"/>
      <c r="Z23" s="16"/>
      <c r="AA23" s="214"/>
      <c r="AB23" s="214"/>
      <c r="AC23" s="214"/>
      <c r="AD23" s="214"/>
      <c r="AE23" s="214"/>
      <c r="AF23" s="214"/>
      <c r="AG23" s="214"/>
      <c r="AH23" s="214"/>
      <c r="AI23" s="214"/>
      <c r="AJ23" s="214"/>
      <c r="AK23" s="214"/>
      <c r="AL23" s="214"/>
      <c r="AM23" s="214"/>
      <c r="AN23" s="214"/>
      <c r="AO23" s="214"/>
      <c r="AP23" s="214"/>
      <c r="AQ23" s="214"/>
      <c r="AR23" s="214"/>
      <c r="AS23" s="214"/>
      <c r="AT23" s="214"/>
      <c r="AU23" s="214"/>
      <c r="AV23" s="214"/>
      <c r="AW23" s="214"/>
      <c r="AX23" s="214"/>
      <c r="AY23" s="214"/>
      <c r="AZ23" s="214"/>
      <c r="BA23" s="214"/>
      <c r="BB23" s="214"/>
      <c r="BC23" s="214"/>
      <c r="BD23" s="214"/>
      <c r="BE23" s="214"/>
      <c r="BF23" s="214"/>
      <c r="BG23" s="214"/>
      <c r="BH23" s="214"/>
      <c r="BI23" s="214"/>
      <c r="BJ23" s="214"/>
      <c r="BK23" s="214"/>
      <c r="BL23" s="214"/>
      <c r="BM23" s="214"/>
      <c r="BN23" s="204"/>
      <c r="BO23" s="181"/>
      <c r="BQ23" s="200"/>
      <c r="BR23" s="208"/>
      <c r="BS23" s="208"/>
      <c r="BT23" s="209"/>
      <c r="BU23" s="209"/>
      <c r="BX23" s="187"/>
    </row>
    <row r="24" spans="2:92" ht="21" customHeight="1">
      <c r="B24" s="199"/>
      <c r="C24" s="215"/>
      <c r="D24" s="2034" t="s">
        <v>414</v>
      </c>
      <c r="E24" s="2034"/>
      <c r="F24" s="2034"/>
      <c r="G24" s="2034"/>
      <c r="H24" s="2034"/>
      <c r="I24" s="2034"/>
      <c r="J24" s="2034"/>
      <c r="K24" s="2034"/>
      <c r="L24" s="2034"/>
      <c r="M24" s="2034"/>
      <c r="N24" s="2034"/>
      <c r="O24" s="2034"/>
      <c r="P24" s="2034"/>
      <c r="Q24" s="2034"/>
      <c r="R24" s="2034"/>
      <c r="S24" s="2034"/>
      <c r="T24" s="2034"/>
      <c r="U24" s="2034"/>
      <c r="V24" s="2034"/>
      <c r="W24" s="2034"/>
      <c r="X24" s="2034"/>
      <c r="Y24" s="2034"/>
      <c r="Z24" s="2034"/>
      <c r="AA24" s="2034"/>
      <c r="AB24" s="2034"/>
      <c r="AC24" s="2034"/>
      <c r="AD24" s="2034"/>
      <c r="AE24" s="2034"/>
      <c r="AF24" s="2034"/>
      <c r="AG24" s="216"/>
      <c r="AH24" s="187"/>
      <c r="AI24" s="217"/>
      <c r="AJ24" s="2035" t="s">
        <v>415</v>
      </c>
      <c r="AK24" s="2035"/>
      <c r="AL24" s="2035"/>
      <c r="AM24" s="2035"/>
      <c r="AN24" s="2035"/>
      <c r="AO24" s="2035"/>
      <c r="AP24" s="2035"/>
      <c r="AQ24" s="2035"/>
      <c r="AR24" s="2035"/>
      <c r="AS24" s="2035"/>
      <c r="AT24" s="2035"/>
      <c r="AU24" s="2035"/>
      <c r="AV24" s="2035"/>
      <c r="AW24" s="2035"/>
      <c r="AX24" s="2035"/>
      <c r="AY24" s="2035"/>
      <c r="AZ24" s="2035"/>
      <c r="BA24" s="2035"/>
      <c r="BB24" s="2035"/>
      <c r="BC24" s="2035"/>
      <c r="BD24" s="2035"/>
      <c r="BE24" s="2035"/>
      <c r="BF24" s="2035"/>
      <c r="BG24" s="2035"/>
      <c r="BH24" s="2035"/>
      <c r="BI24" s="2035"/>
      <c r="BJ24" s="2035"/>
      <c r="BK24" s="2035"/>
      <c r="BL24" s="2035"/>
      <c r="BM24" s="218"/>
      <c r="BN24" s="204"/>
      <c r="BO24" s="181"/>
      <c r="BQ24" s="200"/>
      <c r="BR24" s="208"/>
      <c r="BS24" s="208"/>
      <c r="BT24" s="209"/>
      <c r="BU24" s="209"/>
    </row>
    <row r="25" spans="2:92" ht="21" customHeight="1">
      <c r="B25" s="199"/>
      <c r="C25" s="219"/>
      <c r="D25" s="2027" t="s">
        <v>416</v>
      </c>
      <c r="E25" s="2027"/>
      <c r="F25" s="2027"/>
      <c r="G25" s="2027"/>
      <c r="H25" s="2027"/>
      <c r="I25" s="220" t="s">
        <v>417</v>
      </c>
      <c r="J25" s="220"/>
      <c r="K25" s="220"/>
      <c r="L25" s="220"/>
      <c r="M25" s="220" t="s">
        <v>418</v>
      </c>
      <c r="N25" s="220"/>
      <c r="O25" s="220"/>
      <c r="P25" s="220"/>
      <c r="Q25" s="221"/>
      <c r="R25" s="40"/>
      <c r="S25" s="40"/>
      <c r="T25" s="2027" t="s">
        <v>419</v>
      </c>
      <c r="U25" s="2027"/>
      <c r="V25" s="2027"/>
      <c r="W25" s="2027"/>
      <c r="X25" s="2027"/>
      <c r="Y25" s="220" t="s">
        <v>417</v>
      </c>
      <c r="Z25" s="220"/>
      <c r="AA25" s="220"/>
      <c r="AB25" s="220"/>
      <c r="AC25" s="220" t="s">
        <v>418</v>
      </c>
      <c r="AD25" s="220"/>
      <c r="AE25" s="220"/>
      <c r="AF25" s="220"/>
      <c r="AG25" s="222"/>
      <c r="AH25" s="40"/>
      <c r="AI25" s="223"/>
      <c r="AJ25" s="2027" t="s">
        <v>420</v>
      </c>
      <c r="AK25" s="2027"/>
      <c r="AL25" s="2027"/>
      <c r="AM25" s="2027"/>
      <c r="AN25" s="2027"/>
      <c r="AO25" s="220" t="s">
        <v>417</v>
      </c>
      <c r="AP25" s="220"/>
      <c r="AQ25" s="220"/>
      <c r="AR25" s="220"/>
      <c r="AS25" s="220" t="s">
        <v>418</v>
      </c>
      <c r="AT25" s="220"/>
      <c r="AU25" s="220"/>
      <c r="AV25" s="220"/>
      <c r="AW25" s="45"/>
      <c r="AX25" s="40"/>
      <c r="AY25" s="224"/>
      <c r="AZ25" s="2027" t="s">
        <v>421</v>
      </c>
      <c r="BA25" s="2027"/>
      <c r="BB25" s="2027"/>
      <c r="BC25" s="2027"/>
      <c r="BD25" s="2027"/>
      <c r="BE25" s="220" t="s">
        <v>417</v>
      </c>
      <c r="BF25" s="220"/>
      <c r="BG25" s="220"/>
      <c r="BH25" s="220"/>
      <c r="BI25" s="220" t="s">
        <v>418</v>
      </c>
      <c r="BJ25" s="220"/>
      <c r="BK25" s="220"/>
      <c r="BL25" s="220"/>
      <c r="BM25" s="225"/>
      <c r="BN25" s="226"/>
      <c r="BO25" s="187"/>
      <c r="BQ25" s="200"/>
      <c r="BR25" s="208"/>
      <c r="BS25" s="208"/>
      <c r="BT25" s="209"/>
      <c r="BU25" s="209"/>
      <c r="BV25" s="45"/>
      <c r="BW25" s="45"/>
      <c r="BX25" s="45"/>
      <c r="BY25" s="45"/>
      <c r="CA25" s="45"/>
      <c r="CB25" s="45"/>
      <c r="CC25" s="45"/>
      <c r="CD25" s="45"/>
      <c r="CF25" s="45"/>
      <c r="CG25" s="45"/>
      <c r="CH25" s="45"/>
      <c r="CI25" s="45"/>
      <c r="CK25" s="45"/>
      <c r="CL25" s="45"/>
      <c r="CM25" s="45"/>
      <c r="CN25" s="45"/>
    </row>
    <row r="26" spans="2:92" ht="21" customHeight="1">
      <c r="B26" s="199"/>
      <c r="C26" s="219"/>
      <c r="D26" s="2027" t="s">
        <v>422</v>
      </c>
      <c r="E26" s="2027"/>
      <c r="F26" s="2027"/>
      <c r="G26" s="2027"/>
      <c r="H26" s="2027"/>
      <c r="I26" s="2023">
        <f>(ROUNDDOWN(M26/40,1))</f>
        <v>-1.2</v>
      </c>
      <c r="J26" s="2023"/>
      <c r="K26" s="2023"/>
      <c r="L26" s="2023"/>
      <c r="M26" s="2023">
        <f>((((ROUNDDOWN($BE$9/12,1))*40)))*-1</f>
        <v>-48</v>
      </c>
      <c r="N26" s="2023"/>
      <c r="O26" s="2023"/>
      <c r="P26" s="2023"/>
      <c r="Q26" s="221"/>
      <c r="R26" s="40"/>
      <c r="S26" s="40"/>
      <c r="T26" s="2027" t="s">
        <v>422</v>
      </c>
      <c r="U26" s="2027"/>
      <c r="V26" s="2027"/>
      <c r="W26" s="2027"/>
      <c r="X26" s="2027"/>
      <c r="Y26" s="2023">
        <f>(ROUNDDOWN(AC26/40,1))</f>
        <v>-0.5</v>
      </c>
      <c r="Z26" s="2023"/>
      <c r="AA26" s="2023"/>
      <c r="AB26" s="2023"/>
      <c r="AC26" s="2023">
        <f>((((ROUNDDOWN($BE$9/30,1))*40)))*-1</f>
        <v>-20</v>
      </c>
      <c r="AD26" s="2023"/>
      <c r="AE26" s="2023"/>
      <c r="AF26" s="2023"/>
      <c r="AG26" s="222"/>
      <c r="AH26" s="40"/>
      <c r="AI26" s="223"/>
      <c r="AJ26" s="2027" t="s">
        <v>422</v>
      </c>
      <c r="AK26" s="2027"/>
      <c r="AL26" s="2027"/>
      <c r="AM26" s="2027"/>
      <c r="AN26" s="2027"/>
      <c r="AO26" s="2023">
        <f>(ROUNDDOWN(AS26/40,1))</f>
        <v>-2</v>
      </c>
      <c r="AP26" s="2023"/>
      <c r="AQ26" s="2023"/>
      <c r="AR26" s="2023"/>
      <c r="AS26" s="2023">
        <f>((((ROUNDDOWN($BE$9/7.5,1))*40)))*-1</f>
        <v>-80</v>
      </c>
      <c r="AT26" s="2023"/>
      <c r="AU26" s="2023"/>
      <c r="AV26" s="2023"/>
      <c r="AW26" s="227"/>
      <c r="AX26" s="40"/>
      <c r="AY26" s="224"/>
      <c r="AZ26" s="2027" t="s">
        <v>422</v>
      </c>
      <c r="BA26" s="2027"/>
      <c r="BB26" s="2027"/>
      <c r="BC26" s="2027"/>
      <c r="BD26" s="2027"/>
      <c r="BE26" s="2023">
        <f>(ROUNDDOWN(BI26/40,1))</f>
        <v>-0.7</v>
      </c>
      <c r="BF26" s="2023"/>
      <c r="BG26" s="2023"/>
      <c r="BH26" s="2023"/>
      <c r="BI26" s="2024">
        <f>((((ROUNDDOWN($BE$9/20,1))*40)))*-1</f>
        <v>-28</v>
      </c>
      <c r="BJ26" s="2025"/>
      <c r="BK26" s="2025"/>
      <c r="BL26" s="2026"/>
      <c r="BM26" s="225"/>
      <c r="BN26" s="226"/>
      <c r="BO26" s="187"/>
      <c r="BQ26" s="200"/>
      <c r="BR26" s="208"/>
      <c r="BS26" s="208"/>
      <c r="BT26" s="209"/>
      <c r="BU26" s="209"/>
      <c r="BV26" s="228"/>
      <c r="BW26" s="228"/>
      <c r="BX26" s="228"/>
      <c r="BY26" s="228"/>
      <c r="CA26" s="228"/>
      <c r="CB26" s="228"/>
      <c r="CC26" s="228"/>
      <c r="CD26" s="228"/>
      <c r="CF26" s="228"/>
      <c r="CG26" s="228"/>
      <c r="CH26" s="228"/>
      <c r="CI26" s="228"/>
      <c r="CK26" s="228"/>
      <c r="CL26" s="228"/>
      <c r="CM26" s="228"/>
      <c r="CN26" s="228"/>
    </row>
    <row r="27" spans="2:92" ht="21" customHeight="1">
      <c r="B27" s="199"/>
      <c r="C27" s="219"/>
      <c r="D27" s="2020" t="s">
        <v>423</v>
      </c>
      <c r="E27" s="2021"/>
      <c r="F27" s="2021"/>
      <c r="G27" s="2021"/>
      <c r="H27" s="2022"/>
      <c r="I27" s="2023">
        <f>(ROUNDDOWN(M27/40,1))</f>
        <v>-1.3</v>
      </c>
      <c r="J27" s="2023"/>
      <c r="K27" s="2023"/>
      <c r="L27" s="2023"/>
      <c r="M27" s="2024">
        <f>($AL$17-$AI$17)*-1</f>
        <v>-52</v>
      </c>
      <c r="N27" s="2025"/>
      <c r="O27" s="2025"/>
      <c r="P27" s="2026"/>
      <c r="Q27" s="221"/>
      <c r="R27" s="40"/>
      <c r="S27" s="40"/>
      <c r="T27" s="2020" t="s">
        <v>423</v>
      </c>
      <c r="U27" s="2021"/>
      <c r="V27" s="2021"/>
      <c r="W27" s="2021"/>
      <c r="X27" s="2022"/>
      <c r="Y27" s="2023">
        <f>(ROUNDDOWN(AC27/40,1))</f>
        <v>-1.3</v>
      </c>
      <c r="Z27" s="2023"/>
      <c r="AA27" s="2023"/>
      <c r="AB27" s="2023"/>
      <c r="AC27" s="2024">
        <f>($AL$17-$AI$17)*-1</f>
        <v>-52</v>
      </c>
      <c r="AD27" s="2025"/>
      <c r="AE27" s="2025"/>
      <c r="AF27" s="2026"/>
      <c r="AG27" s="222"/>
      <c r="AH27" s="40"/>
      <c r="AI27" s="223"/>
      <c r="AJ27" s="2020" t="s">
        <v>423</v>
      </c>
      <c r="AK27" s="2021"/>
      <c r="AL27" s="2021"/>
      <c r="AM27" s="2021"/>
      <c r="AN27" s="2022"/>
      <c r="AO27" s="2023">
        <f>(ROUNDDOWN(AS27/40,1))</f>
        <v>-1.3</v>
      </c>
      <c r="AP27" s="2023"/>
      <c r="AQ27" s="2023"/>
      <c r="AR27" s="2023"/>
      <c r="AS27" s="2024">
        <f>($AL$17-$AI$17)*-1</f>
        <v>-52</v>
      </c>
      <c r="AT27" s="2025"/>
      <c r="AU27" s="2025"/>
      <c r="AV27" s="2026"/>
      <c r="AW27" s="227"/>
      <c r="AX27" s="40"/>
      <c r="AY27" s="224"/>
      <c r="AZ27" s="2020" t="s">
        <v>423</v>
      </c>
      <c r="BA27" s="2021"/>
      <c r="BB27" s="2021"/>
      <c r="BC27" s="2021"/>
      <c r="BD27" s="2022"/>
      <c r="BE27" s="2023">
        <f>(ROUNDDOWN(BI27/40,1))</f>
        <v>-1.3</v>
      </c>
      <c r="BF27" s="2023"/>
      <c r="BG27" s="2023"/>
      <c r="BH27" s="2023"/>
      <c r="BI27" s="2024">
        <f>($AL$17-$AI$17)*-1</f>
        <v>-52</v>
      </c>
      <c r="BJ27" s="2025"/>
      <c r="BK27" s="2025"/>
      <c r="BL27" s="2026"/>
      <c r="BM27" s="225"/>
      <c r="BN27" s="226"/>
      <c r="BO27" s="187"/>
      <c r="BQ27" s="200"/>
      <c r="BR27" s="208"/>
      <c r="BS27" s="208"/>
      <c r="BT27" s="209"/>
      <c r="BU27" s="209"/>
      <c r="BV27" s="228"/>
      <c r="BW27" s="228"/>
      <c r="BX27" s="228"/>
      <c r="BY27" s="228"/>
      <c r="CA27" s="228"/>
      <c r="CB27" s="228"/>
      <c r="CC27" s="228"/>
      <c r="CD27" s="228"/>
      <c r="CF27" s="228"/>
      <c r="CG27" s="228"/>
      <c r="CH27" s="228"/>
      <c r="CI27" s="228"/>
      <c r="CK27" s="228"/>
      <c r="CL27" s="228"/>
      <c r="CM27" s="228"/>
      <c r="CN27" s="228"/>
    </row>
    <row r="28" spans="2:92" ht="21" customHeight="1" thickBot="1">
      <c r="B28" s="199"/>
      <c r="C28" s="219"/>
      <c r="D28" s="2014" t="s">
        <v>424</v>
      </c>
      <c r="E28" s="2014"/>
      <c r="F28" s="2014"/>
      <c r="G28" s="2014"/>
      <c r="H28" s="2014"/>
      <c r="I28" s="2015">
        <f>(ROUNDDOWN(M28/40,1))</f>
        <v>2.6</v>
      </c>
      <c r="J28" s="2015"/>
      <c r="K28" s="2015"/>
      <c r="L28" s="2015"/>
      <c r="M28" s="2016">
        <f>$BB$73+(AZ17-AI17)</f>
        <v>106.65</v>
      </c>
      <c r="N28" s="2017"/>
      <c r="O28" s="2017"/>
      <c r="P28" s="2018"/>
      <c r="Q28" s="221"/>
      <c r="R28" s="40"/>
      <c r="S28" s="40"/>
      <c r="T28" s="2014" t="s">
        <v>424</v>
      </c>
      <c r="U28" s="2014"/>
      <c r="V28" s="2014"/>
      <c r="W28" s="2014"/>
      <c r="X28" s="2014"/>
      <c r="Y28" s="2015">
        <f>(ROUNDDOWN(AC28/40,1))</f>
        <v>2.6</v>
      </c>
      <c r="Z28" s="2015"/>
      <c r="AA28" s="2015"/>
      <c r="AB28" s="2015"/>
      <c r="AC28" s="2016">
        <f>$BB$73+(AZ17-AI17)</f>
        <v>106.65</v>
      </c>
      <c r="AD28" s="2017"/>
      <c r="AE28" s="2017"/>
      <c r="AF28" s="2018"/>
      <c r="AG28" s="222"/>
      <c r="AH28" s="40"/>
      <c r="AI28" s="223"/>
      <c r="AJ28" s="2014" t="s">
        <v>424</v>
      </c>
      <c r="AK28" s="2014"/>
      <c r="AL28" s="2014"/>
      <c r="AM28" s="2014"/>
      <c r="AN28" s="2014"/>
      <c r="AO28" s="2015">
        <f>(ROUNDDOWN(AS28/40,1))</f>
        <v>2.6</v>
      </c>
      <c r="AP28" s="2015"/>
      <c r="AQ28" s="2015"/>
      <c r="AR28" s="2015"/>
      <c r="AS28" s="2016">
        <f>$BB$73+(AZ17-AI17)</f>
        <v>106.65</v>
      </c>
      <c r="AT28" s="2017"/>
      <c r="AU28" s="2017"/>
      <c r="AV28" s="2018"/>
      <c r="AW28" s="227"/>
      <c r="AX28" s="40"/>
      <c r="AY28" s="224"/>
      <c r="AZ28" s="2014" t="s">
        <v>424</v>
      </c>
      <c r="BA28" s="2014"/>
      <c r="BB28" s="2014"/>
      <c r="BC28" s="2014"/>
      <c r="BD28" s="2014"/>
      <c r="BE28" s="2019">
        <f>(ROUNDDOWN(BI28/40,1))</f>
        <v>2.6</v>
      </c>
      <c r="BF28" s="2019"/>
      <c r="BG28" s="2019"/>
      <c r="BH28" s="2019"/>
      <c r="BI28" s="2016">
        <f>$BB$73+(AZ17-AI17)</f>
        <v>106.65</v>
      </c>
      <c r="BJ28" s="2017"/>
      <c r="BK28" s="2017"/>
      <c r="BL28" s="2018"/>
      <c r="BM28" s="225"/>
      <c r="BN28" s="226"/>
      <c r="BO28" s="187"/>
      <c r="BV28" s="227"/>
      <c r="BW28" s="227"/>
      <c r="BX28" s="227"/>
      <c r="BY28" s="227"/>
      <c r="CA28" s="227"/>
      <c r="CB28" s="227"/>
      <c r="CC28" s="227"/>
      <c r="CD28" s="227"/>
      <c r="CF28" s="227"/>
      <c r="CG28" s="227"/>
      <c r="CH28" s="227"/>
      <c r="CI28" s="227"/>
      <c r="CK28" s="227"/>
      <c r="CL28" s="227"/>
      <c r="CM28" s="227"/>
      <c r="CN28" s="227"/>
    </row>
    <row r="29" spans="2:92" ht="30.75" customHeight="1" thickTop="1">
      <c r="B29" s="199"/>
      <c r="C29" s="219"/>
      <c r="D29" s="2010" t="s">
        <v>425</v>
      </c>
      <c r="E29" s="2011"/>
      <c r="F29" s="2011"/>
      <c r="G29" s="2011"/>
      <c r="H29" s="2011"/>
      <c r="I29" s="2013">
        <f>SUM(I26:L28)</f>
        <v>0.10000000000000009</v>
      </c>
      <c r="J29" s="2013"/>
      <c r="K29" s="2013"/>
      <c r="L29" s="2013"/>
      <c r="M29" s="2013">
        <f>SUM(M26:P28)</f>
        <v>6.6500000000000057</v>
      </c>
      <c r="N29" s="2013"/>
      <c r="O29" s="2013"/>
      <c r="P29" s="2013"/>
      <c r="Q29" s="40"/>
      <c r="R29" s="40"/>
      <c r="S29" s="40"/>
      <c r="T29" s="2010" t="s">
        <v>425</v>
      </c>
      <c r="U29" s="2011"/>
      <c r="V29" s="2011"/>
      <c r="W29" s="2011"/>
      <c r="X29" s="2011"/>
      <c r="Y29" s="2013">
        <f>SUM(Y26:AB28)</f>
        <v>0.8</v>
      </c>
      <c r="Z29" s="2013"/>
      <c r="AA29" s="2013"/>
      <c r="AB29" s="2013"/>
      <c r="AC29" s="2013">
        <f>SUM(AC26:AF28)</f>
        <v>34.650000000000006</v>
      </c>
      <c r="AD29" s="2013"/>
      <c r="AE29" s="2013"/>
      <c r="AF29" s="2013"/>
      <c r="AG29" s="222"/>
      <c r="AH29" s="40"/>
      <c r="AI29" s="223"/>
      <c r="AJ29" s="2010" t="s">
        <v>426</v>
      </c>
      <c r="AK29" s="2011"/>
      <c r="AL29" s="2011"/>
      <c r="AM29" s="2011"/>
      <c r="AN29" s="2011"/>
      <c r="AO29" s="2012">
        <f>SUM(AO26:AR28)</f>
        <v>-0.69999999999999973</v>
      </c>
      <c r="AP29" s="2012"/>
      <c r="AQ29" s="2012"/>
      <c r="AR29" s="2012"/>
      <c r="AS29" s="2013">
        <f>SUM(AS26:AV28)</f>
        <v>-25.349999999999994</v>
      </c>
      <c r="AT29" s="2013"/>
      <c r="AU29" s="2013"/>
      <c r="AV29" s="2013"/>
      <c r="AW29" s="227"/>
      <c r="AX29" s="40"/>
      <c r="AY29" s="224"/>
      <c r="AZ29" s="2010" t="s">
        <v>426</v>
      </c>
      <c r="BA29" s="2011"/>
      <c r="BB29" s="2011"/>
      <c r="BC29" s="2011"/>
      <c r="BD29" s="2011"/>
      <c r="BE29" s="2012">
        <f>SUM(BE26:BH28)</f>
        <v>0.60000000000000009</v>
      </c>
      <c r="BF29" s="2012"/>
      <c r="BG29" s="2012"/>
      <c r="BH29" s="2012"/>
      <c r="BI29" s="2013">
        <f>SUM(BI26:BL28)</f>
        <v>26.650000000000006</v>
      </c>
      <c r="BJ29" s="2013"/>
      <c r="BK29" s="2013"/>
      <c r="BL29" s="2013"/>
      <c r="BM29" s="225"/>
      <c r="BN29" s="226"/>
      <c r="BO29" s="187"/>
      <c r="BQ29" s="200"/>
      <c r="BR29" s="208"/>
      <c r="BS29" s="208"/>
      <c r="BT29" s="209"/>
      <c r="BU29" s="209"/>
      <c r="BV29" s="229"/>
      <c r="BW29" s="229"/>
      <c r="BX29" s="229"/>
      <c r="BY29" s="229"/>
      <c r="CA29" s="229"/>
      <c r="CB29" s="229"/>
      <c r="CC29" s="229"/>
      <c r="CD29" s="229"/>
      <c r="CF29" s="229"/>
      <c r="CG29" s="229"/>
      <c r="CH29" s="229"/>
      <c r="CI29" s="229"/>
      <c r="CK29" s="229"/>
      <c r="CL29" s="229"/>
      <c r="CM29" s="229"/>
      <c r="CN29" s="229"/>
    </row>
    <row r="30" spans="2:92" ht="20.25" customHeight="1">
      <c r="B30" s="199"/>
      <c r="C30" s="219"/>
      <c r="D30" s="230"/>
      <c r="E30" s="230"/>
      <c r="F30" s="230"/>
      <c r="G30" s="230"/>
      <c r="H30" s="230"/>
      <c r="I30" s="231"/>
      <c r="J30" s="231"/>
      <c r="K30" s="231"/>
      <c r="L30" s="231"/>
      <c r="M30" s="231"/>
      <c r="N30" s="231"/>
      <c r="O30" s="231"/>
      <c r="P30" s="231"/>
      <c r="Q30" s="151"/>
      <c r="R30" s="151"/>
      <c r="S30" s="151"/>
      <c r="T30" s="230"/>
      <c r="U30" s="230"/>
      <c r="V30" s="230"/>
      <c r="W30" s="230"/>
      <c r="X30" s="230"/>
      <c r="Y30" s="231"/>
      <c r="Z30" s="231"/>
      <c r="AA30" s="231"/>
      <c r="AB30" s="231"/>
      <c r="AC30" s="231"/>
      <c r="AD30" s="231"/>
      <c r="AE30" s="231"/>
      <c r="AF30" s="231"/>
      <c r="AG30" s="232"/>
      <c r="AH30" s="151"/>
      <c r="AI30" s="233"/>
      <c r="AJ30" s="230"/>
      <c r="AK30" s="230"/>
      <c r="AL30" s="230"/>
      <c r="AM30" s="230"/>
      <c r="AN30" s="230"/>
      <c r="AO30" s="231"/>
      <c r="AP30" s="231"/>
      <c r="AQ30" s="231"/>
      <c r="AR30" s="231"/>
      <c r="AS30" s="231"/>
      <c r="AT30" s="231"/>
      <c r="AU30" s="231"/>
      <c r="AV30" s="231"/>
      <c r="AW30" s="186"/>
      <c r="AX30" s="151"/>
      <c r="AY30" s="167"/>
      <c r="AZ30" s="230"/>
      <c r="BA30" s="230"/>
      <c r="BB30" s="230"/>
      <c r="BC30" s="230"/>
      <c r="BD30" s="230"/>
      <c r="BE30" s="231"/>
      <c r="BF30" s="231"/>
      <c r="BG30" s="231"/>
      <c r="BH30" s="231"/>
      <c r="BI30" s="231"/>
      <c r="BJ30" s="231"/>
      <c r="BK30" s="231"/>
      <c r="BL30" s="231"/>
      <c r="BM30" s="225"/>
      <c r="BN30" s="226"/>
      <c r="BO30" s="187"/>
      <c r="BQ30" s="200"/>
      <c r="BR30" s="208"/>
      <c r="BS30" s="208"/>
      <c r="BT30" s="209"/>
      <c r="BU30" s="209"/>
      <c r="BX30" s="187"/>
    </row>
    <row r="31" spans="2:92" ht="20.25" customHeight="1">
      <c r="B31" s="199"/>
      <c r="C31" s="219"/>
      <c r="D31" s="230"/>
      <c r="E31" s="230"/>
      <c r="F31" s="230"/>
      <c r="G31" s="230"/>
      <c r="H31" s="230"/>
      <c r="I31" s="231"/>
      <c r="J31" s="231"/>
      <c r="K31" s="2001" t="s">
        <v>427</v>
      </c>
      <c r="L31" s="2002"/>
      <c r="M31" s="2002"/>
      <c r="N31" s="2004" t="str">
        <f>IF(OR($BE$9&gt;0,),IF(AND(OR($D$5="○",$D$6="○"),$I$29&gt;=0),"可",IF(AND(OR($D$5="○",$D$6="○"),$I$29&lt;0),"不可","")),"")</f>
        <v>可</v>
      </c>
      <c r="O31" s="2005"/>
      <c r="P31" s="2006"/>
      <c r="Q31" s="151"/>
      <c r="R31" s="151"/>
      <c r="S31" s="151"/>
      <c r="T31" s="230"/>
      <c r="U31" s="230"/>
      <c r="V31" s="230"/>
      <c r="W31" s="230"/>
      <c r="X31" s="230"/>
      <c r="Y31" s="231"/>
      <c r="Z31" s="231"/>
      <c r="AA31" s="2001" t="s">
        <v>428</v>
      </c>
      <c r="AB31" s="2002"/>
      <c r="AC31" s="2003"/>
      <c r="AD31" s="2004" t="str">
        <f>IF(OR($BE$9&gt;0,),IF(AND(OR($D$5="○",$D$6="○"),$Y$29&gt;=0),"可",IF(AND(OR($D$5="○",$D$6="○"),$Y$29&lt;0),"不可","")),"")</f>
        <v>可</v>
      </c>
      <c r="AE31" s="2005"/>
      <c r="AF31" s="2006"/>
      <c r="AG31" s="232"/>
      <c r="AH31" s="151"/>
      <c r="AI31" s="233"/>
      <c r="AJ31" s="230"/>
      <c r="AK31" s="230"/>
      <c r="AL31" s="230"/>
      <c r="AM31" s="230"/>
      <c r="AN31" s="230"/>
      <c r="AO31" s="231"/>
      <c r="AP31" s="231"/>
      <c r="AQ31" s="2001" t="s">
        <v>429</v>
      </c>
      <c r="AR31" s="2002"/>
      <c r="AS31" s="2003"/>
      <c r="AT31" s="2004" t="str">
        <f>IF(OR($BE$9&gt;0,),IF(AND(OR($D$7="○"),$AO$29&gt;=0),"可",IF(AND(OR($D$7="○"),$AO$29&lt;0),"不可","")),"")</f>
        <v/>
      </c>
      <c r="AU31" s="2005"/>
      <c r="AV31" s="2006"/>
      <c r="AW31" s="186"/>
      <c r="AX31" s="151"/>
      <c r="AY31" s="167"/>
      <c r="AZ31" s="230"/>
      <c r="BA31" s="230"/>
      <c r="BB31" s="230"/>
      <c r="BC31" s="230"/>
      <c r="BD31" s="230"/>
      <c r="BE31" s="231"/>
      <c r="BF31" s="231"/>
      <c r="BG31" s="2001" t="s">
        <v>430</v>
      </c>
      <c r="BH31" s="2002"/>
      <c r="BI31" s="2003"/>
      <c r="BJ31" s="2004" t="str">
        <f>IF(OR($BE$9&gt;0,),IF(AND(OR($D$7="○"),$BE$29&gt;=0),"可",IF(AND(OR($D$7="○"),$BE$29&lt;0),"不可","")),"")</f>
        <v/>
      </c>
      <c r="BK31" s="2005"/>
      <c r="BL31" s="2006"/>
      <c r="BM31" s="225"/>
      <c r="BN31" s="226"/>
      <c r="BO31" s="187"/>
      <c r="BQ31" s="200"/>
      <c r="BR31" s="208"/>
      <c r="BS31" s="208"/>
      <c r="BT31" s="209"/>
      <c r="BU31" s="209"/>
      <c r="BX31" s="187"/>
    </row>
    <row r="32" spans="2:92" ht="20.25" customHeight="1">
      <c r="B32" s="199"/>
      <c r="C32" s="234"/>
      <c r="D32" s="235"/>
      <c r="E32" s="235"/>
      <c r="F32" s="235"/>
      <c r="G32" s="235"/>
      <c r="H32" s="235"/>
      <c r="I32" s="236"/>
      <c r="J32" s="236"/>
      <c r="K32" s="236"/>
      <c r="L32" s="236"/>
      <c r="M32" s="236"/>
      <c r="N32" s="236"/>
      <c r="O32" s="236"/>
      <c r="P32" s="236"/>
      <c r="Q32" s="237"/>
      <c r="R32" s="237"/>
      <c r="S32" s="237"/>
      <c r="T32" s="235"/>
      <c r="U32" s="235"/>
      <c r="V32" s="235"/>
      <c r="W32" s="235"/>
      <c r="X32" s="235"/>
      <c r="Y32" s="236"/>
      <c r="Z32" s="236"/>
      <c r="AA32" s="236"/>
      <c r="AB32" s="236"/>
      <c r="AC32" s="236"/>
      <c r="AD32" s="236"/>
      <c r="AE32" s="236"/>
      <c r="AF32" s="236"/>
      <c r="AG32" s="238"/>
      <c r="AH32" s="151"/>
      <c r="AI32" s="239"/>
      <c r="AJ32" s="235"/>
      <c r="AK32" s="235"/>
      <c r="AL32" s="235"/>
      <c r="AM32" s="235"/>
      <c r="AN32" s="235"/>
      <c r="AO32" s="236"/>
      <c r="AP32" s="236"/>
      <c r="AQ32" s="236"/>
      <c r="AR32" s="236"/>
      <c r="AS32" s="236"/>
      <c r="AT32" s="236"/>
      <c r="AU32" s="236"/>
      <c r="AV32" s="236"/>
      <c r="AW32" s="240"/>
      <c r="AX32" s="237"/>
      <c r="AY32" s="241"/>
      <c r="AZ32" s="235"/>
      <c r="BA32" s="235"/>
      <c r="BB32" s="235"/>
      <c r="BC32" s="235"/>
      <c r="BD32" s="235"/>
      <c r="BE32" s="236"/>
      <c r="BF32" s="236"/>
      <c r="BG32" s="236"/>
      <c r="BH32" s="236"/>
      <c r="BI32" s="236"/>
      <c r="BJ32" s="236"/>
      <c r="BK32" s="236"/>
      <c r="BL32" s="236"/>
      <c r="BM32" s="242"/>
      <c r="BN32" s="226"/>
      <c r="BO32" s="187"/>
      <c r="BQ32" s="200"/>
      <c r="BR32" s="208"/>
      <c r="BS32" s="208"/>
      <c r="BT32" s="209"/>
      <c r="BU32" s="209"/>
      <c r="BX32" s="187"/>
    </row>
    <row r="33" spans="2:96" ht="20.25" customHeight="1" thickBot="1">
      <c r="B33" s="243"/>
      <c r="C33" s="244"/>
      <c r="D33" s="245"/>
      <c r="E33" s="245"/>
      <c r="F33" s="245"/>
      <c r="G33" s="245"/>
      <c r="H33" s="245"/>
      <c r="I33" s="246"/>
      <c r="J33" s="246"/>
      <c r="K33" s="246"/>
      <c r="L33" s="246"/>
      <c r="M33" s="246"/>
      <c r="N33" s="246"/>
      <c r="O33" s="246"/>
      <c r="P33" s="246"/>
      <c r="Q33" s="247"/>
      <c r="R33" s="247"/>
      <c r="S33" s="247"/>
      <c r="T33" s="245"/>
      <c r="U33" s="245"/>
      <c r="V33" s="245"/>
      <c r="W33" s="245"/>
      <c r="X33" s="245"/>
      <c r="Y33" s="246"/>
      <c r="Z33" s="246"/>
      <c r="AA33" s="246"/>
      <c r="AB33" s="246"/>
      <c r="AC33" s="246"/>
      <c r="AD33" s="246"/>
      <c r="AE33" s="246"/>
      <c r="AF33" s="246"/>
      <c r="AG33" s="247"/>
      <c r="AH33" s="247"/>
      <c r="AI33" s="247"/>
      <c r="AJ33" s="245"/>
      <c r="AK33" s="245"/>
      <c r="AL33" s="245"/>
      <c r="AM33" s="245"/>
      <c r="AN33" s="245"/>
      <c r="AO33" s="246"/>
      <c r="AP33" s="246"/>
      <c r="AQ33" s="246"/>
      <c r="AR33" s="246"/>
      <c r="AS33" s="246"/>
      <c r="AT33" s="246"/>
      <c r="AU33" s="246"/>
      <c r="AV33" s="246"/>
      <c r="AW33" s="248"/>
      <c r="AX33" s="247"/>
      <c r="AY33" s="249"/>
      <c r="AZ33" s="245"/>
      <c r="BA33" s="245"/>
      <c r="BB33" s="245"/>
      <c r="BC33" s="245"/>
      <c r="BD33" s="245"/>
      <c r="BE33" s="246"/>
      <c r="BF33" s="246"/>
      <c r="BG33" s="246"/>
      <c r="BH33" s="246"/>
      <c r="BI33" s="246"/>
      <c r="BJ33" s="246"/>
      <c r="BK33" s="246"/>
      <c r="BL33" s="246"/>
      <c r="BM33" s="250"/>
      <c r="BN33" s="251"/>
      <c r="BO33" s="181"/>
      <c r="BQ33" s="200"/>
      <c r="BR33" s="208"/>
      <c r="BS33" s="208"/>
      <c r="BT33" s="209"/>
      <c r="BU33" s="209"/>
      <c r="BX33" s="187"/>
    </row>
    <row r="34" spans="2:96" ht="21" customHeight="1" thickBot="1">
      <c r="B34" s="156" t="s">
        <v>431</v>
      </c>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212"/>
      <c r="AS34" s="212"/>
      <c r="AT34" s="212"/>
      <c r="AU34" s="212"/>
      <c r="AV34" s="212"/>
      <c r="AW34" s="212"/>
      <c r="AX34" s="212"/>
      <c r="AY34" s="212"/>
      <c r="AZ34" s="212"/>
      <c r="BA34" s="201"/>
      <c r="BB34" s="212"/>
      <c r="BC34" s="201"/>
      <c r="BD34" s="201"/>
      <c r="BE34" s="212"/>
      <c r="BF34" s="201"/>
      <c r="BG34" s="212"/>
      <c r="BH34" s="212"/>
      <c r="BI34" s="212"/>
      <c r="BJ34" s="212"/>
      <c r="BK34" s="212"/>
      <c r="BL34" s="212"/>
      <c r="BM34" s="212"/>
      <c r="BN34" s="212"/>
      <c r="BO34" s="181"/>
      <c r="BQ34" s="200"/>
      <c r="BR34" s="208"/>
      <c r="BS34" s="208"/>
      <c r="BT34" s="209"/>
      <c r="BU34" s="209"/>
    </row>
    <row r="35" spans="2:96" ht="32.25" customHeight="1" thickBot="1">
      <c r="B35" s="1859"/>
      <c r="C35" s="252"/>
      <c r="D35" s="1861" t="s">
        <v>432</v>
      </c>
      <c r="E35" s="1861"/>
      <c r="F35" s="1861"/>
      <c r="G35" s="1861"/>
      <c r="H35" s="1861"/>
      <c r="I35" s="1862"/>
      <c r="J35" s="1865" t="s">
        <v>433</v>
      </c>
      <c r="K35" s="1866"/>
      <c r="L35" s="1866"/>
      <c r="M35" s="1866"/>
      <c r="N35" s="1866"/>
      <c r="O35" s="1867"/>
      <c r="P35" s="1871" t="s">
        <v>434</v>
      </c>
      <c r="Q35" s="1861"/>
      <c r="R35" s="1861"/>
      <c r="S35" s="1861"/>
      <c r="T35" s="1861"/>
      <c r="U35" s="1861"/>
      <c r="V35" s="1872"/>
      <c r="W35" s="1875" t="s">
        <v>435</v>
      </c>
      <c r="X35" s="1876"/>
      <c r="Y35" s="1876"/>
      <c r="Z35" s="1876"/>
      <c r="AA35" s="1876"/>
      <c r="AB35" s="1876"/>
      <c r="AC35" s="1877"/>
      <c r="AD35" s="1875" t="s">
        <v>436</v>
      </c>
      <c r="AE35" s="1876"/>
      <c r="AF35" s="1876"/>
      <c r="AG35" s="1876"/>
      <c r="AH35" s="1876"/>
      <c r="AI35" s="1876"/>
      <c r="AJ35" s="1877"/>
      <c r="AK35" s="1875" t="s">
        <v>437</v>
      </c>
      <c r="AL35" s="1876"/>
      <c r="AM35" s="1876"/>
      <c r="AN35" s="1876"/>
      <c r="AO35" s="1876"/>
      <c r="AP35" s="1876"/>
      <c r="AQ35" s="1877"/>
      <c r="AR35" s="1859" t="s">
        <v>438</v>
      </c>
      <c r="AS35" s="1861"/>
      <c r="AT35" s="1861"/>
      <c r="AU35" s="1861"/>
      <c r="AV35" s="1861"/>
      <c r="AW35" s="1861"/>
      <c r="AX35" s="1872"/>
      <c r="AY35" s="1866" t="s">
        <v>439</v>
      </c>
      <c r="AZ35" s="1866"/>
      <c r="BA35" s="1867"/>
      <c r="BB35" s="1865" t="s">
        <v>440</v>
      </c>
      <c r="BC35" s="1866"/>
      <c r="BD35" s="1867"/>
      <c r="BE35" s="1865" t="s">
        <v>441</v>
      </c>
      <c r="BF35" s="1866"/>
      <c r="BG35" s="1866"/>
      <c r="BH35" s="1865" t="s">
        <v>442</v>
      </c>
      <c r="BI35" s="1866"/>
      <c r="BJ35" s="1866"/>
      <c r="BK35" s="1871" t="s">
        <v>443</v>
      </c>
      <c r="BL35" s="1861"/>
      <c r="BM35" s="1861"/>
      <c r="BN35" s="1872"/>
      <c r="BQ35" s="200"/>
      <c r="BR35" s="208"/>
      <c r="BS35" s="208"/>
      <c r="BT35" s="209"/>
      <c r="BU35" s="209"/>
    </row>
    <row r="36" spans="2:96" ht="32.25" customHeight="1" thickBot="1">
      <c r="B36" s="1860"/>
      <c r="C36" s="253"/>
      <c r="D36" s="1863"/>
      <c r="E36" s="1863"/>
      <c r="F36" s="1863"/>
      <c r="G36" s="1863"/>
      <c r="H36" s="1863"/>
      <c r="I36" s="1864"/>
      <c r="J36" s="1868"/>
      <c r="K36" s="1869"/>
      <c r="L36" s="1869"/>
      <c r="M36" s="1869"/>
      <c r="N36" s="1869"/>
      <c r="O36" s="1870"/>
      <c r="P36" s="2007"/>
      <c r="Q36" s="2008"/>
      <c r="R36" s="2008"/>
      <c r="S36" s="2008"/>
      <c r="T36" s="2008"/>
      <c r="U36" s="2008"/>
      <c r="V36" s="2009"/>
      <c r="W36" s="254" t="s">
        <v>444</v>
      </c>
      <c r="X36" s="255" t="s">
        <v>445</v>
      </c>
      <c r="Y36" s="255" t="s">
        <v>446</v>
      </c>
      <c r="Z36" s="255" t="s">
        <v>447</v>
      </c>
      <c r="AA36" s="255" t="s">
        <v>448</v>
      </c>
      <c r="AB36" s="255" t="s">
        <v>449</v>
      </c>
      <c r="AC36" s="256" t="s">
        <v>60</v>
      </c>
      <c r="AD36" s="254" t="s">
        <v>444</v>
      </c>
      <c r="AE36" s="255" t="s">
        <v>445</v>
      </c>
      <c r="AF36" s="255" t="s">
        <v>446</v>
      </c>
      <c r="AG36" s="255" t="s">
        <v>447</v>
      </c>
      <c r="AH36" s="255" t="s">
        <v>448</v>
      </c>
      <c r="AI36" s="255" t="s">
        <v>449</v>
      </c>
      <c r="AJ36" s="256" t="s">
        <v>60</v>
      </c>
      <c r="AK36" s="254" t="s">
        <v>444</v>
      </c>
      <c r="AL36" s="255" t="s">
        <v>445</v>
      </c>
      <c r="AM36" s="255" t="s">
        <v>446</v>
      </c>
      <c r="AN36" s="255" t="s">
        <v>447</v>
      </c>
      <c r="AO36" s="255" t="s">
        <v>448</v>
      </c>
      <c r="AP36" s="255" t="s">
        <v>449</v>
      </c>
      <c r="AQ36" s="256" t="s">
        <v>60</v>
      </c>
      <c r="AR36" s="257" t="s">
        <v>444</v>
      </c>
      <c r="AS36" s="258" t="s">
        <v>445</v>
      </c>
      <c r="AT36" s="258" t="s">
        <v>446</v>
      </c>
      <c r="AU36" s="258" t="s">
        <v>447</v>
      </c>
      <c r="AV36" s="258" t="s">
        <v>448</v>
      </c>
      <c r="AW36" s="258" t="s">
        <v>449</v>
      </c>
      <c r="AX36" s="259" t="s">
        <v>60</v>
      </c>
      <c r="AY36" s="1869"/>
      <c r="AZ36" s="1869"/>
      <c r="BA36" s="1870"/>
      <c r="BB36" s="1868"/>
      <c r="BC36" s="1869"/>
      <c r="BD36" s="1870"/>
      <c r="BE36" s="1868"/>
      <c r="BF36" s="1869"/>
      <c r="BG36" s="1869"/>
      <c r="BH36" s="1868"/>
      <c r="BI36" s="1869"/>
      <c r="BJ36" s="1869"/>
      <c r="BK36" s="1873"/>
      <c r="BL36" s="1863"/>
      <c r="BM36" s="1863"/>
      <c r="BN36" s="1874"/>
      <c r="BQ36" s="200"/>
      <c r="BR36" s="208"/>
      <c r="BS36" s="208"/>
      <c r="BT36" s="209"/>
      <c r="BU36" s="209"/>
    </row>
    <row r="37" spans="2:96" ht="21" customHeight="1" thickBot="1">
      <c r="B37" s="1981" t="s">
        <v>450</v>
      </c>
      <c r="C37" s="260"/>
      <c r="D37" s="1983" t="s">
        <v>459</v>
      </c>
      <c r="E37" s="1983"/>
      <c r="F37" s="1983"/>
      <c r="G37" s="1983"/>
      <c r="H37" s="1983"/>
      <c r="I37" s="1984"/>
      <c r="J37" s="1985"/>
      <c r="K37" s="1983"/>
      <c r="L37" s="1984"/>
      <c r="M37" s="1985"/>
      <c r="N37" s="1983"/>
      <c r="O37" s="1984"/>
      <c r="P37" s="1986"/>
      <c r="Q37" s="1857"/>
      <c r="R37" s="1857"/>
      <c r="S37" s="1857"/>
      <c r="T37" s="1857"/>
      <c r="U37" s="1857"/>
      <c r="V37" s="1858"/>
      <c r="W37" s="261">
        <v>4</v>
      </c>
      <c r="X37" s="262">
        <v>4</v>
      </c>
      <c r="Y37" s="262">
        <v>4</v>
      </c>
      <c r="Z37" s="262">
        <v>4</v>
      </c>
      <c r="AA37" s="262">
        <v>4</v>
      </c>
      <c r="AB37" s="262"/>
      <c r="AC37" s="263"/>
      <c r="AD37" s="261">
        <v>4</v>
      </c>
      <c r="AE37" s="262">
        <v>4</v>
      </c>
      <c r="AF37" s="262">
        <v>4</v>
      </c>
      <c r="AG37" s="262">
        <v>4</v>
      </c>
      <c r="AH37" s="262">
        <v>4</v>
      </c>
      <c r="AI37" s="262"/>
      <c r="AJ37" s="263"/>
      <c r="AK37" s="261">
        <v>4</v>
      </c>
      <c r="AL37" s="262">
        <v>4</v>
      </c>
      <c r="AM37" s="262">
        <v>4</v>
      </c>
      <c r="AN37" s="262">
        <v>4</v>
      </c>
      <c r="AO37" s="262">
        <v>4</v>
      </c>
      <c r="AP37" s="262"/>
      <c r="AQ37" s="263"/>
      <c r="AR37" s="261">
        <v>4</v>
      </c>
      <c r="AS37" s="262">
        <v>4</v>
      </c>
      <c r="AT37" s="262">
        <v>4</v>
      </c>
      <c r="AU37" s="262">
        <v>4</v>
      </c>
      <c r="AV37" s="262">
        <v>4</v>
      </c>
      <c r="AW37" s="262"/>
      <c r="AX37" s="263"/>
      <c r="AY37" s="1805">
        <f t="shared" ref="AY37:AY56" si="4">SUM(W37:AX37)</f>
        <v>80</v>
      </c>
      <c r="AZ37" s="1805"/>
      <c r="BA37" s="1884"/>
      <c r="BB37" s="1987">
        <f t="shared" ref="BB37:BB57" si="5">AY37/4</f>
        <v>20</v>
      </c>
      <c r="BC37" s="1988"/>
      <c r="BD37" s="1989"/>
      <c r="BE37" s="1990"/>
      <c r="BF37" s="1991"/>
      <c r="BG37" s="1991"/>
      <c r="BH37" s="1990"/>
      <c r="BI37" s="1991"/>
      <c r="BJ37" s="1991"/>
      <c r="BK37" s="1967"/>
      <c r="BL37" s="1968"/>
      <c r="BM37" s="1968"/>
      <c r="BN37" s="1969"/>
      <c r="BQ37" s="200"/>
      <c r="BR37" s="208"/>
      <c r="BS37" s="208"/>
      <c r="BT37" s="209"/>
      <c r="BU37" s="209"/>
    </row>
    <row r="38" spans="2:96" ht="21" customHeight="1">
      <c r="B38" s="1833"/>
      <c r="C38" s="1970" t="s">
        <v>451</v>
      </c>
      <c r="D38" s="1972" t="s">
        <v>460</v>
      </c>
      <c r="E38" s="1972"/>
      <c r="F38" s="1972"/>
      <c r="G38" s="1972"/>
      <c r="H38" s="1972"/>
      <c r="I38" s="1911"/>
      <c r="J38" s="1973"/>
      <c r="K38" s="1972"/>
      <c r="L38" s="1911"/>
      <c r="M38" s="1973"/>
      <c r="N38" s="1972"/>
      <c r="O38" s="1911"/>
      <c r="P38" s="1912"/>
      <c r="Q38" s="1913"/>
      <c r="R38" s="1913"/>
      <c r="S38" s="1913"/>
      <c r="T38" s="1913"/>
      <c r="U38" s="1913"/>
      <c r="V38" s="1914"/>
      <c r="W38" s="264">
        <v>8</v>
      </c>
      <c r="X38" s="265">
        <v>8</v>
      </c>
      <c r="Y38" s="265">
        <v>8</v>
      </c>
      <c r="Z38" s="265">
        <v>8</v>
      </c>
      <c r="AA38" s="265">
        <v>8</v>
      </c>
      <c r="AB38" s="265"/>
      <c r="AC38" s="266"/>
      <c r="AD38" s="264">
        <v>8</v>
      </c>
      <c r="AE38" s="265">
        <v>8</v>
      </c>
      <c r="AF38" s="265">
        <v>8</v>
      </c>
      <c r="AG38" s="265">
        <v>8</v>
      </c>
      <c r="AH38" s="265">
        <v>8</v>
      </c>
      <c r="AI38" s="265"/>
      <c r="AJ38" s="266"/>
      <c r="AK38" s="264">
        <v>8</v>
      </c>
      <c r="AL38" s="265">
        <v>8</v>
      </c>
      <c r="AM38" s="265">
        <v>8</v>
      </c>
      <c r="AN38" s="265">
        <v>8</v>
      </c>
      <c r="AO38" s="265">
        <v>8</v>
      </c>
      <c r="AP38" s="265"/>
      <c r="AQ38" s="266"/>
      <c r="AR38" s="264">
        <v>8</v>
      </c>
      <c r="AS38" s="265">
        <v>8</v>
      </c>
      <c r="AT38" s="265">
        <v>8</v>
      </c>
      <c r="AU38" s="265">
        <v>8</v>
      </c>
      <c r="AV38" s="265">
        <v>8</v>
      </c>
      <c r="AW38" s="265"/>
      <c r="AX38" s="266"/>
      <c r="AY38" s="1974">
        <f t="shared" si="4"/>
        <v>160</v>
      </c>
      <c r="AZ38" s="1974"/>
      <c r="BA38" s="1938"/>
      <c r="BB38" s="1975">
        <f t="shared" si="5"/>
        <v>40</v>
      </c>
      <c r="BC38" s="1976"/>
      <c r="BD38" s="1977"/>
      <c r="BE38" s="1978"/>
      <c r="BF38" s="1979"/>
      <c r="BG38" s="1980"/>
      <c r="BH38" s="1978"/>
      <c r="BI38" s="1979"/>
      <c r="BJ38" s="1980"/>
      <c r="BK38" s="1956"/>
      <c r="BL38" s="1957"/>
      <c r="BM38" s="1957"/>
      <c r="BN38" s="1958"/>
      <c r="BO38" s="267"/>
    </row>
    <row r="39" spans="2:96" ht="21" customHeight="1">
      <c r="B39" s="1833"/>
      <c r="C39" s="1971"/>
      <c r="D39" s="1959" t="s">
        <v>460</v>
      </c>
      <c r="E39" s="1959"/>
      <c r="F39" s="1959"/>
      <c r="G39" s="1959"/>
      <c r="H39" s="1959"/>
      <c r="I39" s="1903"/>
      <c r="J39" s="1960"/>
      <c r="K39" s="1959"/>
      <c r="L39" s="1903"/>
      <c r="M39" s="1960"/>
      <c r="N39" s="1959"/>
      <c r="O39" s="1903"/>
      <c r="P39" s="1822"/>
      <c r="Q39" s="1823"/>
      <c r="R39" s="1823"/>
      <c r="S39" s="1823"/>
      <c r="T39" s="1823"/>
      <c r="U39" s="1823"/>
      <c r="V39" s="1824"/>
      <c r="W39" s="268"/>
      <c r="X39" s="269"/>
      <c r="Y39" s="269"/>
      <c r="Z39" s="269"/>
      <c r="AA39" s="269"/>
      <c r="AB39" s="269"/>
      <c r="AC39" s="270"/>
      <c r="AD39" s="268"/>
      <c r="AE39" s="269"/>
      <c r="AF39" s="269"/>
      <c r="AG39" s="269"/>
      <c r="AH39" s="269"/>
      <c r="AI39" s="269"/>
      <c r="AJ39" s="270"/>
      <c r="AK39" s="268"/>
      <c r="AL39" s="269"/>
      <c r="AM39" s="269"/>
      <c r="AN39" s="269"/>
      <c r="AO39" s="269"/>
      <c r="AP39" s="269"/>
      <c r="AQ39" s="270"/>
      <c r="AR39" s="268"/>
      <c r="AS39" s="269"/>
      <c r="AT39" s="269"/>
      <c r="AU39" s="269"/>
      <c r="AV39" s="269"/>
      <c r="AW39" s="269"/>
      <c r="AX39" s="270"/>
      <c r="AY39" s="1961">
        <f t="shared" si="4"/>
        <v>0</v>
      </c>
      <c r="AZ39" s="1961"/>
      <c r="BA39" s="1904"/>
      <c r="BB39" s="1828">
        <f t="shared" si="5"/>
        <v>0</v>
      </c>
      <c r="BC39" s="1962"/>
      <c r="BD39" s="1963"/>
      <c r="BE39" s="1964"/>
      <c r="BF39" s="1965"/>
      <c r="BG39" s="1966"/>
      <c r="BH39" s="1964"/>
      <c r="BI39" s="1965"/>
      <c r="BJ39" s="1966"/>
      <c r="BK39" s="1930"/>
      <c r="BL39" s="1931"/>
      <c r="BM39" s="1931"/>
      <c r="BN39" s="1932"/>
      <c r="BO39" s="267"/>
    </row>
    <row r="40" spans="2:96" ht="21" customHeight="1">
      <c r="B40" s="1833"/>
      <c r="C40" s="1971"/>
      <c r="D40" s="1959"/>
      <c r="E40" s="1959"/>
      <c r="F40" s="1959"/>
      <c r="G40" s="1959"/>
      <c r="H40" s="1959"/>
      <c r="I40" s="1903"/>
      <c r="J40" s="1960"/>
      <c r="K40" s="1959"/>
      <c r="L40" s="1903"/>
      <c r="M40" s="1960"/>
      <c r="N40" s="1959"/>
      <c r="O40" s="1903"/>
      <c r="P40" s="1822"/>
      <c r="Q40" s="1823"/>
      <c r="R40" s="1823"/>
      <c r="S40" s="1823"/>
      <c r="T40" s="1823"/>
      <c r="U40" s="1823"/>
      <c r="V40" s="1824"/>
      <c r="W40" s="268"/>
      <c r="X40" s="269"/>
      <c r="Y40" s="269"/>
      <c r="Z40" s="269"/>
      <c r="AA40" s="269"/>
      <c r="AB40" s="269"/>
      <c r="AC40" s="270"/>
      <c r="AD40" s="268"/>
      <c r="AE40" s="269"/>
      <c r="AF40" s="269"/>
      <c r="AG40" s="269"/>
      <c r="AH40" s="269"/>
      <c r="AI40" s="269"/>
      <c r="AJ40" s="270"/>
      <c r="AK40" s="268"/>
      <c r="AL40" s="269"/>
      <c r="AM40" s="269"/>
      <c r="AN40" s="269"/>
      <c r="AO40" s="269"/>
      <c r="AP40" s="269"/>
      <c r="AQ40" s="270"/>
      <c r="AR40" s="268"/>
      <c r="AS40" s="269"/>
      <c r="AT40" s="269"/>
      <c r="AU40" s="269"/>
      <c r="AV40" s="269"/>
      <c r="AW40" s="269"/>
      <c r="AX40" s="270"/>
      <c r="AY40" s="1961">
        <f t="shared" si="4"/>
        <v>0</v>
      </c>
      <c r="AZ40" s="1961"/>
      <c r="BA40" s="1904"/>
      <c r="BB40" s="1828">
        <f t="shared" si="5"/>
        <v>0</v>
      </c>
      <c r="BC40" s="1962"/>
      <c r="BD40" s="1963"/>
      <c r="BE40" s="1964"/>
      <c r="BF40" s="1965"/>
      <c r="BG40" s="1966"/>
      <c r="BH40" s="1964"/>
      <c r="BI40" s="1965"/>
      <c r="BJ40" s="1966"/>
      <c r="BK40" s="1930"/>
      <c r="BL40" s="1931"/>
      <c r="BM40" s="1931"/>
      <c r="BN40" s="1932"/>
      <c r="BO40" s="267"/>
    </row>
    <row r="41" spans="2:96" ht="21" customHeight="1">
      <c r="B41" s="1833"/>
      <c r="C41" s="1971"/>
      <c r="D41" s="1959"/>
      <c r="E41" s="1959"/>
      <c r="F41" s="1959"/>
      <c r="G41" s="1959"/>
      <c r="H41" s="1959"/>
      <c r="I41" s="1903"/>
      <c r="J41" s="1960"/>
      <c r="K41" s="1959"/>
      <c r="L41" s="1903"/>
      <c r="M41" s="1960"/>
      <c r="N41" s="1959"/>
      <c r="O41" s="1903"/>
      <c r="P41" s="1822"/>
      <c r="Q41" s="1823"/>
      <c r="R41" s="1823"/>
      <c r="S41" s="1823"/>
      <c r="T41" s="1823"/>
      <c r="U41" s="1823"/>
      <c r="V41" s="1824"/>
      <c r="W41" s="268"/>
      <c r="X41" s="269"/>
      <c r="Y41" s="269"/>
      <c r="Z41" s="269"/>
      <c r="AA41" s="269"/>
      <c r="AB41" s="269"/>
      <c r="AC41" s="270"/>
      <c r="AD41" s="268"/>
      <c r="AE41" s="269"/>
      <c r="AF41" s="269"/>
      <c r="AG41" s="269"/>
      <c r="AH41" s="269"/>
      <c r="AI41" s="269"/>
      <c r="AJ41" s="270"/>
      <c r="AK41" s="268"/>
      <c r="AL41" s="269"/>
      <c r="AM41" s="269"/>
      <c r="AN41" s="269"/>
      <c r="AO41" s="269"/>
      <c r="AP41" s="269"/>
      <c r="AQ41" s="270"/>
      <c r="AR41" s="268"/>
      <c r="AS41" s="269"/>
      <c r="AT41" s="269"/>
      <c r="AU41" s="269"/>
      <c r="AV41" s="269"/>
      <c r="AW41" s="269"/>
      <c r="AX41" s="270"/>
      <c r="AY41" s="1961">
        <f t="shared" si="4"/>
        <v>0</v>
      </c>
      <c r="AZ41" s="1961"/>
      <c r="BA41" s="1904"/>
      <c r="BB41" s="1828">
        <f t="shared" si="5"/>
        <v>0</v>
      </c>
      <c r="BC41" s="1962"/>
      <c r="BD41" s="1963"/>
      <c r="BE41" s="1964"/>
      <c r="BF41" s="1965"/>
      <c r="BG41" s="1966"/>
      <c r="BH41" s="1964"/>
      <c r="BI41" s="1965"/>
      <c r="BJ41" s="1966"/>
      <c r="BK41" s="1930"/>
      <c r="BL41" s="1931"/>
      <c r="BM41" s="1931"/>
      <c r="BN41" s="1932"/>
      <c r="BO41" s="267"/>
      <c r="CC41" s="271"/>
      <c r="CD41" s="139"/>
      <c r="CE41" s="139"/>
      <c r="CF41" s="139"/>
      <c r="CG41" s="139"/>
      <c r="CH41" s="139"/>
      <c r="CI41" s="139"/>
      <c r="CJ41" s="139"/>
      <c r="CK41" s="139"/>
      <c r="CL41" s="139"/>
      <c r="CM41" s="139"/>
      <c r="CN41" s="139"/>
      <c r="CO41" s="139"/>
      <c r="CP41" s="139"/>
      <c r="CQ41" s="139"/>
      <c r="CR41" s="139"/>
    </row>
    <row r="42" spans="2:96" ht="21" customHeight="1" thickBot="1">
      <c r="B42" s="1833"/>
      <c r="C42" s="1971"/>
      <c r="D42" s="1992"/>
      <c r="E42" s="1992"/>
      <c r="F42" s="1992"/>
      <c r="G42" s="1992"/>
      <c r="H42" s="1992"/>
      <c r="I42" s="1993"/>
      <c r="J42" s="1994"/>
      <c r="K42" s="1992"/>
      <c r="L42" s="1993"/>
      <c r="M42" s="1994"/>
      <c r="N42" s="1992"/>
      <c r="O42" s="1993"/>
      <c r="P42" s="1822"/>
      <c r="Q42" s="1823"/>
      <c r="R42" s="1823"/>
      <c r="S42" s="1823"/>
      <c r="T42" s="1823"/>
      <c r="U42" s="1823"/>
      <c r="V42" s="1824"/>
      <c r="W42" s="272"/>
      <c r="X42" s="273"/>
      <c r="Y42" s="273"/>
      <c r="Z42" s="273"/>
      <c r="AA42" s="273"/>
      <c r="AB42" s="273"/>
      <c r="AC42" s="274"/>
      <c r="AD42" s="272"/>
      <c r="AE42" s="273"/>
      <c r="AF42" s="273"/>
      <c r="AG42" s="273"/>
      <c r="AH42" s="273"/>
      <c r="AI42" s="273"/>
      <c r="AJ42" s="274"/>
      <c r="AK42" s="272"/>
      <c r="AL42" s="273"/>
      <c r="AM42" s="273"/>
      <c r="AN42" s="273"/>
      <c r="AO42" s="273"/>
      <c r="AP42" s="273"/>
      <c r="AQ42" s="274"/>
      <c r="AR42" s="272"/>
      <c r="AS42" s="273"/>
      <c r="AT42" s="273"/>
      <c r="AU42" s="273"/>
      <c r="AV42" s="273"/>
      <c r="AW42" s="273"/>
      <c r="AX42" s="274"/>
      <c r="AY42" s="1995">
        <f t="shared" si="4"/>
        <v>0</v>
      </c>
      <c r="AZ42" s="1995"/>
      <c r="BA42" s="1899"/>
      <c r="BB42" s="1817">
        <f t="shared" si="5"/>
        <v>0</v>
      </c>
      <c r="BC42" s="1996"/>
      <c r="BD42" s="1997"/>
      <c r="BE42" s="1998"/>
      <c r="BF42" s="1999"/>
      <c r="BG42" s="2000"/>
      <c r="BH42" s="1998"/>
      <c r="BI42" s="1999"/>
      <c r="BJ42" s="2000"/>
      <c r="BK42" s="1933"/>
      <c r="BL42" s="1934"/>
      <c r="BM42" s="1934"/>
      <c r="BN42" s="1935"/>
      <c r="BO42" s="267"/>
      <c r="CC42" s="139"/>
      <c r="CD42" s="139"/>
      <c r="CE42" s="1936"/>
      <c r="CF42" s="1936"/>
      <c r="CG42" s="1936"/>
      <c r="CH42" s="1936"/>
      <c r="CI42" s="1936"/>
      <c r="CJ42" s="1936"/>
      <c r="CK42" s="1937"/>
      <c r="CL42" s="1937"/>
      <c r="CM42" s="1937"/>
      <c r="CN42" s="1937"/>
      <c r="CO42" s="1937"/>
      <c r="CP42" s="209"/>
      <c r="CQ42" s="209"/>
      <c r="CR42" s="209"/>
    </row>
    <row r="43" spans="2:96" ht="21" customHeight="1">
      <c r="B43" s="1833"/>
      <c r="C43" s="1834" t="s">
        <v>357</v>
      </c>
      <c r="D43" s="1835" t="s">
        <v>461</v>
      </c>
      <c r="E43" s="1836"/>
      <c r="F43" s="1836"/>
      <c r="G43" s="1836"/>
      <c r="H43" s="1836"/>
      <c r="I43" s="1836"/>
      <c r="J43" s="1836"/>
      <c r="K43" s="1836"/>
      <c r="L43" s="1836"/>
      <c r="M43" s="1836"/>
      <c r="N43" s="1836"/>
      <c r="O43" s="1836"/>
      <c r="P43" s="1912"/>
      <c r="Q43" s="1913"/>
      <c r="R43" s="1913"/>
      <c r="S43" s="1913"/>
      <c r="T43" s="1913"/>
      <c r="U43" s="1913"/>
      <c r="V43" s="1914"/>
      <c r="W43" s="264"/>
      <c r="X43" s="265">
        <v>8</v>
      </c>
      <c r="Y43" s="265"/>
      <c r="Z43" s="265">
        <v>8</v>
      </c>
      <c r="AA43" s="265">
        <v>8</v>
      </c>
      <c r="AB43" s="265"/>
      <c r="AC43" s="266"/>
      <c r="AD43" s="264"/>
      <c r="AE43" s="265">
        <v>8</v>
      </c>
      <c r="AF43" s="265"/>
      <c r="AG43" s="265">
        <v>8</v>
      </c>
      <c r="AH43" s="265">
        <v>8</v>
      </c>
      <c r="AI43" s="265"/>
      <c r="AJ43" s="266"/>
      <c r="AK43" s="264"/>
      <c r="AL43" s="265">
        <v>8</v>
      </c>
      <c r="AM43" s="265"/>
      <c r="AN43" s="265">
        <v>8</v>
      </c>
      <c r="AO43" s="265">
        <v>8</v>
      </c>
      <c r="AP43" s="265"/>
      <c r="AQ43" s="266"/>
      <c r="AR43" s="275"/>
      <c r="AS43" s="265">
        <v>8</v>
      </c>
      <c r="AT43" s="265"/>
      <c r="AU43" s="265">
        <v>8</v>
      </c>
      <c r="AV43" s="265">
        <v>8</v>
      </c>
      <c r="AW43" s="265"/>
      <c r="AX43" s="266"/>
      <c r="AY43" s="1938">
        <f t="shared" si="4"/>
        <v>96</v>
      </c>
      <c r="AZ43" s="1939"/>
      <c r="BA43" s="1939"/>
      <c r="BB43" s="1940">
        <f>AY43/4</f>
        <v>24</v>
      </c>
      <c r="BC43" s="1940"/>
      <c r="BD43" s="1940"/>
      <c r="BE43" s="1941">
        <f>ROUNDDOWN(SUM(BB43:BD50)/AY60,1)</f>
        <v>2.5</v>
      </c>
      <c r="BF43" s="1942"/>
      <c r="BG43" s="1943"/>
      <c r="BH43" s="1947">
        <f>ROUNDDOWN(SUM(BB43:BD50)/40,1)</f>
        <v>2</v>
      </c>
      <c r="BI43" s="1948"/>
      <c r="BJ43" s="1949"/>
      <c r="BK43" s="1956"/>
      <c r="BL43" s="1957"/>
      <c r="BM43" s="1957"/>
      <c r="BN43" s="1958"/>
      <c r="BO43" s="267"/>
      <c r="BP43" s="276"/>
      <c r="CC43" s="139"/>
      <c r="CD43" s="139"/>
      <c r="CE43" s="1936"/>
      <c r="CF43" s="1936"/>
      <c r="CG43" s="1936"/>
      <c r="CH43" s="1936"/>
      <c r="CI43" s="1936"/>
      <c r="CJ43" s="1936"/>
      <c r="CK43" s="1937"/>
      <c r="CL43" s="1937"/>
      <c r="CM43" s="1937"/>
      <c r="CN43" s="1937"/>
      <c r="CO43" s="1937"/>
      <c r="CP43" s="209"/>
      <c r="CQ43" s="209"/>
      <c r="CR43" s="209"/>
    </row>
    <row r="44" spans="2:96" ht="21" customHeight="1">
      <c r="B44" s="1833"/>
      <c r="C44" s="1833"/>
      <c r="D44" s="1820" t="s">
        <v>462</v>
      </c>
      <c r="E44" s="1821"/>
      <c r="F44" s="1821"/>
      <c r="G44" s="1821"/>
      <c r="H44" s="1821"/>
      <c r="I44" s="1821"/>
      <c r="J44" s="1821"/>
      <c r="K44" s="1821"/>
      <c r="L44" s="1821"/>
      <c r="M44" s="1821"/>
      <c r="N44" s="1821"/>
      <c r="O44" s="1821"/>
      <c r="P44" s="1822"/>
      <c r="Q44" s="1823"/>
      <c r="R44" s="1823"/>
      <c r="S44" s="1823"/>
      <c r="T44" s="1823"/>
      <c r="U44" s="1823"/>
      <c r="V44" s="1824"/>
      <c r="W44" s="268">
        <v>4</v>
      </c>
      <c r="X44" s="269"/>
      <c r="Y44" s="269">
        <v>7</v>
      </c>
      <c r="Z44" s="269"/>
      <c r="AA44" s="269"/>
      <c r="AB44" s="269">
        <v>1</v>
      </c>
      <c r="AC44" s="270">
        <v>4</v>
      </c>
      <c r="AD44" s="268">
        <v>4</v>
      </c>
      <c r="AE44" s="269"/>
      <c r="AF44" s="269">
        <v>7</v>
      </c>
      <c r="AG44" s="269"/>
      <c r="AH44" s="269"/>
      <c r="AI44" s="269">
        <v>1</v>
      </c>
      <c r="AJ44" s="270">
        <v>4</v>
      </c>
      <c r="AK44" s="268">
        <v>4</v>
      </c>
      <c r="AL44" s="269"/>
      <c r="AM44" s="269">
        <v>7</v>
      </c>
      <c r="AN44" s="269">
        <v>2</v>
      </c>
      <c r="AO44" s="269"/>
      <c r="AP44" s="269">
        <v>1</v>
      </c>
      <c r="AQ44" s="270">
        <v>4</v>
      </c>
      <c r="AR44" s="277">
        <v>4</v>
      </c>
      <c r="AS44" s="269"/>
      <c r="AT44" s="269"/>
      <c r="AU44" s="269"/>
      <c r="AV44" s="269"/>
      <c r="AW44" s="269"/>
      <c r="AX44" s="270">
        <v>7</v>
      </c>
      <c r="AY44" s="1904">
        <f t="shared" si="4"/>
        <v>61</v>
      </c>
      <c r="AZ44" s="1826"/>
      <c r="BA44" s="1826"/>
      <c r="BB44" s="1827">
        <f>AY44/4</f>
        <v>15.25</v>
      </c>
      <c r="BC44" s="1827"/>
      <c r="BD44" s="1827"/>
      <c r="BE44" s="1916"/>
      <c r="BF44" s="1917"/>
      <c r="BG44" s="1918"/>
      <c r="BH44" s="1950"/>
      <c r="BI44" s="1951"/>
      <c r="BJ44" s="1952"/>
      <c r="BK44" s="1930"/>
      <c r="BL44" s="1931"/>
      <c r="BM44" s="1931"/>
      <c r="BN44" s="1932"/>
      <c r="BO44" s="267"/>
      <c r="CC44" s="139"/>
      <c r="CD44" s="139"/>
      <c r="CE44" s="1936"/>
      <c r="CF44" s="1936"/>
      <c r="CG44" s="1936"/>
      <c r="CH44" s="1936"/>
      <c r="CI44" s="1936"/>
      <c r="CJ44" s="1936"/>
      <c r="CK44" s="1937"/>
      <c r="CL44" s="1937"/>
      <c r="CM44" s="1937"/>
      <c r="CN44" s="1937"/>
      <c r="CO44" s="1937"/>
      <c r="CP44" s="209"/>
      <c r="CQ44" s="209"/>
      <c r="CR44" s="209"/>
    </row>
    <row r="45" spans="2:96" ht="21" customHeight="1">
      <c r="B45" s="1833"/>
      <c r="C45" s="1833"/>
      <c r="D45" s="1820" t="s">
        <v>463</v>
      </c>
      <c r="E45" s="1821"/>
      <c r="F45" s="1821"/>
      <c r="G45" s="1821"/>
      <c r="H45" s="1821"/>
      <c r="I45" s="1821"/>
      <c r="J45" s="1821"/>
      <c r="K45" s="1821"/>
      <c r="L45" s="1821"/>
      <c r="M45" s="1821"/>
      <c r="N45" s="1821"/>
      <c r="O45" s="1821"/>
      <c r="P45" s="1822"/>
      <c r="Q45" s="1823"/>
      <c r="R45" s="1823"/>
      <c r="S45" s="1823"/>
      <c r="T45" s="1823"/>
      <c r="U45" s="1823"/>
      <c r="V45" s="1824"/>
      <c r="W45" s="268">
        <v>4</v>
      </c>
      <c r="X45" s="269"/>
      <c r="Y45" s="269">
        <v>7</v>
      </c>
      <c r="Z45" s="269"/>
      <c r="AA45" s="269"/>
      <c r="AB45" s="269">
        <v>1</v>
      </c>
      <c r="AC45" s="270">
        <v>4</v>
      </c>
      <c r="AD45" s="268">
        <v>4</v>
      </c>
      <c r="AE45" s="269"/>
      <c r="AF45" s="269">
        <v>7</v>
      </c>
      <c r="AG45" s="269"/>
      <c r="AH45" s="269"/>
      <c r="AI45" s="269">
        <v>1</v>
      </c>
      <c r="AJ45" s="270">
        <v>4</v>
      </c>
      <c r="AK45" s="268">
        <v>4</v>
      </c>
      <c r="AL45" s="269"/>
      <c r="AM45" s="269">
        <v>7</v>
      </c>
      <c r="AN45" s="269">
        <v>2</v>
      </c>
      <c r="AO45" s="269"/>
      <c r="AP45" s="269">
        <v>1</v>
      </c>
      <c r="AQ45" s="270">
        <v>4</v>
      </c>
      <c r="AR45" s="277">
        <v>4</v>
      </c>
      <c r="AS45" s="269"/>
      <c r="AT45" s="269"/>
      <c r="AU45" s="269"/>
      <c r="AV45" s="269"/>
      <c r="AW45" s="269"/>
      <c r="AX45" s="270">
        <v>7</v>
      </c>
      <c r="AY45" s="1904">
        <f t="shared" si="4"/>
        <v>61</v>
      </c>
      <c r="AZ45" s="1826"/>
      <c r="BA45" s="1826"/>
      <c r="BB45" s="1827">
        <f t="shared" si="5"/>
        <v>15.25</v>
      </c>
      <c r="BC45" s="1827"/>
      <c r="BD45" s="1827"/>
      <c r="BE45" s="1916"/>
      <c r="BF45" s="1917"/>
      <c r="BG45" s="1918"/>
      <c r="BH45" s="1950"/>
      <c r="BI45" s="1951"/>
      <c r="BJ45" s="1952"/>
      <c r="BK45" s="1930"/>
      <c r="BL45" s="1931"/>
      <c r="BM45" s="1931"/>
      <c r="BN45" s="1932"/>
      <c r="BO45" s="267"/>
      <c r="CC45" s="278"/>
      <c r="CD45" s="139"/>
      <c r="CE45" s="1936"/>
      <c r="CF45" s="1936"/>
      <c r="CG45" s="1936"/>
      <c r="CH45" s="1936"/>
      <c r="CI45" s="1936"/>
      <c r="CJ45" s="1936"/>
      <c r="CK45" s="1937"/>
      <c r="CL45" s="1937"/>
      <c r="CM45" s="1937"/>
      <c r="CN45" s="1937"/>
      <c r="CO45" s="1937"/>
      <c r="CP45" s="209"/>
      <c r="CQ45" s="209"/>
      <c r="CR45" s="209"/>
    </row>
    <row r="46" spans="2:96" ht="21" customHeight="1">
      <c r="B46" s="1833"/>
      <c r="C46" s="1833"/>
      <c r="D46" s="1820" t="s">
        <v>464</v>
      </c>
      <c r="E46" s="1821"/>
      <c r="F46" s="1821"/>
      <c r="G46" s="1821"/>
      <c r="H46" s="1821"/>
      <c r="I46" s="1821"/>
      <c r="J46" s="1821"/>
      <c r="K46" s="1821"/>
      <c r="L46" s="1821"/>
      <c r="M46" s="1821"/>
      <c r="N46" s="1821"/>
      <c r="O46" s="1821"/>
      <c r="P46" s="1822"/>
      <c r="Q46" s="1823"/>
      <c r="R46" s="1823"/>
      <c r="S46" s="1823"/>
      <c r="T46" s="1823"/>
      <c r="U46" s="1823"/>
      <c r="V46" s="1824"/>
      <c r="W46" s="268"/>
      <c r="X46" s="269"/>
      <c r="Y46" s="269"/>
      <c r="Z46" s="269"/>
      <c r="AA46" s="269">
        <v>7</v>
      </c>
      <c r="AB46" s="269"/>
      <c r="AC46" s="270"/>
      <c r="AD46" s="268">
        <v>1</v>
      </c>
      <c r="AE46" s="269">
        <v>4</v>
      </c>
      <c r="AF46" s="269">
        <v>4</v>
      </c>
      <c r="AG46" s="269"/>
      <c r="AH46" s="269">
        <v>7</v>
      </c>
      <c r="AI46" s="269"/>
      <c r="AJ46" s="270"/>
      <c r="AK46" s="268">
        <v>1</v>
      </c>
      <c r="AL46" s="269">
        <v>4</v>
      </c>
      <c r="AM46" s="269">
        <v>4</v>
      </c>
      <c r="AN46" s="269"/>
      <c r="AO46" s="269">
        <v>7</v>
      </c>
      <c r="AP46" s="269">
        <v>2</v>
      </c>
      <c r="AQ46" s="270"/>
      <c r="AR46" s="277">
        <v>1</v>
      </c>
      <c r="AS46" s="269">
        <v>4</v>
      </c>
      <c r="AT46" s="269"/>
      <c r="AU46" s="269"/>
      <c r="AV46" s="269">
        <v>7</v>
      </c>
      <c r="AW46" s="269"/>
      <c r="AX46" s="270">
        <v>4</v>
      </c>
      <c r="AY46" s="1904">
        <f t="shared" si="4"/>
        <v>57</v>
      </c>
      <c r="AZ46" s="1826"/>
      <c r="BA46" s="1826"/>
      <c r="BB46" s="1827">
        <f t="shared" si="5"/>
        <v>14.25</v>
      </c>
      <c r="BC46" s="1827"/>
      <c r="BD46" s="1827"/>
      <c r="BE46" s="1916"/>
      <c r="BF46" s="1917"/>
      <c r="BG46" s="1918"/>
      <c r="BH46" s="1950"/>
      <c r="BI46" s="1951"/>
      <c r="BJ46" s="1952"/>
      <c r="BK46" s="1933"/>
      <c r="BL46" s="1934"/>
      <c r="BM46" s="1934"/>
      <c r="BN46" s="1935"/>
      <c r="BO46" s="267"/>
    </row>
    <row r="47" spans="2:96" ht="21" customHeight="1">
      <c r="B47" s="1833"/>
      <c r="C47" s="1833"/>
      <c r="D47" s="1820" t="s">
        <v>465</v>
      </c>
      <c r="E47" s="1821"/>
      <c r="F47" s="1821"/>
      <c r="G47" s="1821"/>
      <c r="H47" s="1821"/>
      <c r="I47" s="1821"/>
      <c r="J47" s="1821"/>
      <c r="K47" s="1821"/>
      <c r="L47" s="1821"/>
      <c r="M47" s="1821"/>
      <c r="N47" s="1821"/>
      <c r="O47" s="1821"/>
      <c r="P47" s="1822"/>
      <c r="Q47" s="1823"/>
      <c r="R47" s="1823"/>
      <c r="S47" s="1823"/>
      <c r="T47" s="1823"/>
      <c r="U47" s="1823"/>
      <c r="V47" s="1824"/>
      <c r="W47" s="268"/>
      <c r="X47" s="269"/>
      <c r="Y47" s="269"/>
      <c r="Z47" s="269"/>
      <c r="AA47" s="269">
        <v>7</v>
      </c>
      <c r="AB47" s="269"/>
      <c r="AC47" s="270"/>
      <c r="AD47" s="268">
        <v>1</v>
      </c>
      <c r="AE47" s="269">
        <v>4</v>
      </c>
      <c r="AF47" s="269">
        <v>4</v>
      </c>
      <c r="AG47" s="269"/>
      <c r="AH47" s="269">
        <v>7</v>
      </c>
      <c r="AI47" s="269"/>
      <c r="AJ47" s="270"/>
      <c r="AK47" s="268">
        <v>1</v>
      </c>
      <c r="AL47" s="269">
        <v>4</v>
      </c>
      <c r="AM47" s="269">
        <v>4</v>
      </c>
      <c r="AN47" s="269"/>
      <c r="AO47" s="269">
        <v>7</v>
      </c>
      <c r="AP47" s="269">
        <v>2</v>
      </c>
      <c r="AQ47" s="270"/>
      <c r="AR47" s="277">
        <v>1</v>
      </c>
      <c r="AS47" s="269">
        <v>4</v>
      </c>
      <c r="AT47" s="269"/>
      <c r="AU47" s="269"/>
      <c r="AV47" s="269">
        <v>7</v>
      </c>
      <c r="AW47" s="269"/>
      <c r="AX47" s="270">
        <v>4</v>
      </c>
      <c r="AY47" s="1904">
        <f t="shared" si="4"/>
        <v>57</v>
      </c>
      <c r="AZ47" s="1826"/>
      <c r="BA47" s="1826"/>
      <c r="BB47" s="1827">
        <f t="shared" si="5"/>
        <v>14.25</v>
      </c>
      <c r="BC47" s="1827"/>
      <c r="BD47" s="1827"/>
      <c r="BE47" s="1916"/>
      <c r="BF47" s="1917"/>
      <c r="BG47" s="1918"/>
      <c r="BH47" s="1950"/>
      <c r="BI47" s="1951"/>
      <c r="BJ47" s="1952"/>
      <c r="BK47" s="1930"/>
      <c r="BL47" s="1931"/>
      <c r="BM47" s="1931"/>
      <c r="BN47" s="1932"/>
      <c r="BO47" s="267"/>
    </row>
    <row r="48" spans="2:96" ht="21" customHeight="1">
      <c r="B48" s="1833"/>
      <c r="C48" s="1833"/>
      <c r="D48" s="1820"/>
      <c r="E48" s="1821"/>
      <c r="F48" s="1821"/>
      <c r="G48" s="1821"/>
      <c r="H48" s="1821"/>
      <c r="I48" s="1821"/>
      <c r="J48" s="1821"/>
      <c r="K48" s="1821"/>
      <c r="L48" s="1821"/>
      <c r="M48" s="1821"/>
      <c r="N48" s="1821"/>
      <c r="O48" s="1821"/>
      <c r="P48" s="1822"/>
      <c r="Q48" s="1823"/>
      <c r="R48" s="1823"/>
      <c r="S48" s="1823"/>
      <c r="T48" s="1823"/>
      <c r="U48" s="1823"/>
      <c r="V48" s="1824"/>
      <c r="W48" s="268"/>
      <c r="X48" s="269"/>
      <c r="Y48" s="269"/>
      <c r="Z48" s="269"/>
      <c r="AA48" s="269"/>
      <c r="AB48" s="269"/>
      <c r="AC48" s="270"/>
      <c r="AD48" s="268"/>
      <c r="AE48" s="269"/>
      <c r="AF48" s="269"/>
      <c r="AG48" s="269"/>
      <c r="AH48" s="269"/>
      <c r="AI48" s="269"/>
      <c r="AJ48" s="270"/>
      <c r="AK48" s="268"/>
      <c r="AL48" s="269"/>
      <c r="AM48" s="269"/>
      <c r="AN48" s="269"/>
      <c r="AO48" s="269"/>
      <c r="AP48" s="269"/>
      <c r="AQ48" s="270"/>
      <c r="AR48" s="277"/>
      <c r="AS48" s="269"/>
      <c r="AT48" s="269"/>
      <c r="AU48" s="269"/>
      <c r="AV48" s="269"/>
      <c r="AW48" s="269"/>
      <c r="AX48" s="270"/>
      <c r="AY48" s="1904">
        <f t="shared" si="4"/>
        <v>0</v>
      </c>
      <c r="AZ48" s="1826"/>
      <c r="BA48" s="1826"/>
      <c r="BB48" s="1827">
        <f t="shared" si="5"/>
        <v>0</v>
      </c>
      <c r="BC48" s="1827"/>
      <c r="BD48" s="1827"/>
      <c r="BE48" s="1916"/>
      <c r="BF48" s="1917"/>
      <c r="BG48" s="1918"/>
      <c r="BH48" s="1950"/>
      <c r="BI48" s="1951"/>
      <c r="BJ48" s="1952"/>
      <c r="BK48" s="1930"/>
      <c r="BL48" s="1931"/>
      <c r="BM48" s="1931"/>
      <c r="BN48" s="1932"/>
      <c r="BO48" s="267"/>
    </row>
    <row r="49" spans="2:85" ht="21" customHeight="1">
      <c r="B49" s="1833"/>
      <c r="C49" s="1833"/>
      <c r="D49" s="1820"/>
      <c r="E49" s="1821"/>
      <c r="F49" s="1821"/>
      <c r="G49" s="1821"/>
      <c r="H49" s="1821"/>
      <c r="I49" s="1821"/>
      <c r="J49" s="1821"/>
      <c r="K49" s="1821"/>
      <c r="L49" s="1821"/>
      <c r="M49" s="1821"/>
      <c r="N49" s="1821"/>
      <c r="O49" s="1821"/>
      <c r="P49" s="1822"/>
      <c r="Q49" s="1823"/>
      <c r="R49" s="1823"/>
      <c r="S49" s="1823"/>
      <c r="T49" s="1823"/>
      <c r="U49" s="1823"/>
      <c r="V49" s="1824"/>
      <c r="W49" s="268"/>
      <c r="X49" s="269"/>
      <c r="Y49" s="269"/>
      <c r="Z49" s="269"/>
      <c r="AA49" s="269"/>
      <c r="AB49" s="269"/>
      <c r="AC49" s="270"/>
      <c r="AD49" s="268"/>
      <c r="AE49" s="269"/>
      <c r="AF49" s="269"/>
      <c r="AG49" s="269"/>
      <c r="AH49" s="269"/>
      <c r="AI49" s="269"/>
      <c r="AJ49" s="270"/>
      <c r="AK49" s="268"/>
      <c r="AL49" s="269"/>
      <c r="AM49" s="269"/>
      <c r="AN49" s="269"/>
      <c r="AO49" s="269"/>
      <c r="AP49" s="269"/>
      <c r="AQ49" s="270"/>
      <c r="AR49" s="277"/>
      <c r="AS49" s="269"/>
      <c r="AT49" s="269"/>
      <c r="AU49" s="269"/>
      <c r="AV49" s="269"/>
      <c r="AW49" s="269"/>
      <c r="AX49" s="270"/>
      <c r="AY49" s="1904">
        <f t="shared" si="4"/>
        <v>0</v>
      </c>
      <c r="AZ49" s="1826"/>
      <c r="BA49" s="1826"/>
      <c r="BB49" s="1827">
        <f t="shared" si="5"/>
        <v>0</v>
      </c>
      <c r="BC49" s="1827"/>
      <c r="BD49" s="1827"/>
      <c r="BE49" s="1916"/>
      <c r="BF49" s="1917"/>
      <c r="BG49" s="1918"/>
      <c r="BH49" s="1950"/>
      <c r="BI49" s="1951"/>
      <c r="BJ49" s="1952"/>
      <c r="BK49" s="1930"/>
      <c r="BL49" s="1931"/>
      <c r="BM49" s="1931"/>
      <c r="BN49" s="1932"/>
      <c r="BO49" s="267"/>
    </row>
    <row r="50" spans="2:85" ht="21" customHeight="1" thickBot="1">
      <c r="B50" s="1833"/>
      <c r="C50" s="1833"/>
      <c r="D50" s="1922"/>
      <c r="E50" s="1923"/>
      <c r="F50" s="1923"/>
      <c r="G50" s="1923"/>
      <c r="H50" s="1923"/>
      <c r="I50" s="1923"/>
      <c r="J50" s="1923"/>
      <c r="K50" s="1923"/>
      <c r="L50" s="1923"/>
      <c r="M50" s="1923"/>
      <c r="N50" s="1923"/>
      <c r="O50" s="1923"/>
      <c r="P50" s="1924"/>
      <c r="Q50" s="1925"/>
      <c r="R50" s="1925"/>
      <c r="S50" s="1925"/>
      <c r="T50" s="1925"/>
      <c r="U50" s="1925"/>
      <c r="V50" s="1926"/>
      <c r="W50" s="279"/>
      <c r="X50" s="280"/>
      <c r="Y50" s="280"/>
      <c r="Z50" s="280"/>
      <c r="AA50" s="280"/>
      <c r="AB50" s="280"/>
      <c r="AC50" s="281"/>
      <c r="AD50" s="279"/>
      <c r="AE50" s="280"/>
      <c r="AF50" s="280"/>
      <c r="AG50" s="280"/>
      <c r="AH50" s="280"/>
      <c r="AI50" s="280"/>
      <c r="AJ50" s="281"/>
      <c r="AK50" s="279"/>
      <c r="AL50" s="280"/>
      <c r="AM50" s="280"/>
      <c r="AN50" s="280"/>
      <c r="AO50" s="280"/>
      <c r="AP50" s="280"/>
      <c r="AQ50" s="281"/>
      <c r="AR50" s="282"/>
      <c r="AS50" s="280"/>
      <c r="AT50" s="280"/>
      <c r="AU50" s="280"/>
      <c r="AV50" s="280"/>
      <c r="AW50" s="280"/>
      <c r="AX50" s="281"/>
      <c r="AY50" s="1927">
        <f t="shared" si="4"/>
        <v>0</v>
      </c>
      <c r="AZ50" s="1928"/>
      <c r="BA50" s="1928"/>
      <c r="BB50" s="1929">
        <f t="shared" si="5"/>
        <v>0</v>
      </c>
      <c r="BC50" s="1929"/>
      <c r="BD50" s="1929"/>
      <c r="BE50" s="1944"/>
      <c r="BF50" s="1945"/>
      <c r="BG50" s="1946"/>
      <c r="BH50" s="1953"/>
      <c r="BI50" s="1954"/>
      <c r="BJ50" s="1955"/>
      <c r="BK50" s="1908"/>
      <c r="BL50" s="1909"/>
      <c r="BM50" s="1909"/>
      <c r="BN50" s="1910"/>
      <c r="BO50" s="267"/>
    </row>
    <row r="51" spans="2:85" ht="21" customHeight="1">
      <c r="B51" s="1833"/>
      <c r="C51" s="1900" t="s">
        <v>358</v>
      </c>
      <c r="D51" s="1911" t="s">
        <v>466</v>
      </c>
      <c r="E51" s="1836"/>
      <c r="F51" s="1836"/>
      <c r="G51" s="1836"/>
      <c r="H51" s="1836"/>
      <c r="I51" s="1836"/>
      <c r="J51" s="1836"/>
      <c r="K51" s="1836"/>
      <c r="L51" s="1836"/>
      <c r="M51" s="1836"/>
      <c r="N51" s="1836"/>
      <c r="O51" s="1836"/>
      <c r="P51" s="1912"/>
      <c r="Q51" s="1913"/>
      <c r="R51" s="1913"/>
      <c r="S51" s="1913"/>
      <c r="T51" s="1913"/>
      <c r="U51" s="1913"/>
      <c r="V51" s="1914"/>
      <c r="W51" s="283"/>
      <c r="X51" s="284">
        <v>7</v>
      </c>
      <c r="Y51" s="284">
        <v>7</v>
      </c>
      <c r="Z51" s="284"/>
      <c r="AA51" s="284">
        <v>7</v>
      </c>
      <c r="AB51" s="284"/>
      <c r="AC51" s="285">
        <v>7</v>
      </c>
      <c r="AD51" s="283"/>
      <c r="AE51" s="284">
        <v>7</v>
      </c>
      <c r="AF51" s="284">
        <v>7</v>
      </c>
      <c r="AG51" s="284"/>
      <c r="AH51" s="284">
        <v>7</v>
      </c>
      <c r="AI51" s="284"/>
      <c r="AJ51" s="285">
        <v>7</v>
      </c>
      <c r="AK51" s="283"/>
      <c r="AL51" s="284">
        <v>7</v>
      </c>
      <c r="AM51" s="284">
        <v>7</v>
      </c>
      <c r="AN51" s="284"/>
      <c r="AO51" s="284">
        <v>7</v>
      </c>
      <c r="AP51" s="284"/>
      <c r="AQ51" s="285">
        <v>7</v>
      </c>
      <c r="AR51" s="283"/>
      <c r="AS51" s="284">
        <v>7</v>
      </c>
      <c r="AT51" s="284">
        <v>7</v>
      </c>
      <c r="AU51" s="284"/>
      <c r="AV51" s="284"/>
      <c r="AW51" s="284"/>
      <c r="AX51" s="285">
        <v>7</v>
      </c>
      <c r="AY51" s="1915">
        <f t="shared" si="4"/>
        <v>105</v>
      </c>
      <c r="AZ51" s="1840"/>
      <c r="BA51" s="1840"/>
      <c r="BB51" s="1841">
        <f t="shared" si="5"/>
        <v>26.25</v>
      </c>
      <c r="BC51" s="1841"/>
      <c r="BD51" s="1841"/>
      <c r="BE51" s="1916">
        <f>ROUNDDOWN(SUM(BB51:BD57)/AY60,1)</f>
        <v>4.2</v>
      </c>
      <c r="BF51" s="1917"/>
      <c r="BG51" s="1918"/>
      <c r="BH51" s="1919">
        <f>ROUNDDOWN(SUM(BB51:BD57)/40,1)</f>
        <v>3.3</v>
      </c>
      <c r="BI51" s="1920"/>
      <c r="BJ51" s="1921"/>
      <c r="BK51" s="1905"/>
      <c r="BL51" s="1906"/>
      <c r="BM51" s="1906"/>
      <c r="BN51" s="1907"/>
      <c r="BO51" s="267"/>
    </row>
    <row r="52" spans="2:85" ht="21" customHeight="1">
      <c r="B52" s="1833"/>
      <c r="C52" s="1901"/>
      <c r="D52" s="1903" t="s">
        <v>467</v>
      </c>
      <c r="E52" s="1821"/>
      <c r="F52" s="1821"/>
      <c r="G52" s="1821"/>
      <c r="H52" s="1821"/>
      <c r="I52" s="1821"/>
      <c r="J52" s="1821"/>
      <c r="K52" s="1821"/>
      <c r="L52" s="1821"/>
      <c r="M52" s="1821"/>
      <c r="N52" s="1821"/>
      <c r="O52" s="1821"/>
      <c r="P52" s="1822"/>
      <c r="Q52" s="1823"/>
      <c r="R52" s="1823"/>
      <c r="S52" s="1823"/>
      <c r="T52" s="1823"/>
      <c r="U52" s="1823"/>
      <c r="V52" s="1824"/>
      <c r="W52" s="268"/>
      <c r="X52" s="269">
        <v>7</v>
      </c>
      <c r="Y52" s="269">
        <v>7</v>
      </c>
      <c r="Z52" s="269"/>
      <c r="AA52" s="269">
        <v>7</v>
      </c>
      <c r="AB52" s="269"/>
      <c r="AC52" s="270">
        <v>7</v>
      </c>
      <c r="AD52" s="268"/>
      <c r="AE52" s="269">
        <v>7</v>
      </c>
      <c r="AF52" s="269">
        <v>7</v>
      </c>
      <c r="AG52" s="269"/>
      <c r="AH52" s="269">
        <v>7</v>
      </c>
      <c r="AI52" s="269"/>
      <c r="AJ52" s="270">
        <v>7</v>
      </c>
      <c r="AK52" s="268"/>
      <c r="AL52" s="269">
        <v>7</v>
      </c>
      <c r="AM52" s="269">
        <v>7</v>
      </c>
      <c r="AN52" s="269"/>
      <c r="AO52" s="269"/>
      <c r="AP52" s="269"/>
      <c r="AQ52" s="270">
        <v>7</v>
      </c>
      <c r="AR52" s="268"/>
      <c r="AS52" s="269"/>
      <c r="AT52" s="269">
        <v>7</v>
      </c>
      <c r="AU52" s="269"/>
      <c r="AV52" s="269"/>
      <c r="AW52" s="269"/>
      <c r="AX52" s="270">
        <v>7</v>
      </c>
      <c r="AY52" s="1904">
        <f t="shared" si="4"/>
        <v>91</v>
      </c>
      <c r="AZ52" s="1826"/>
      <c r="BA52" s="1826"/>
      <c r="BB52" s="1827">
        <f t="shared" si="5"/>
        <v>22.75</v>
      </c>
      <c r="BC52" s="1827"/>
      <c r="BD52" s="1827"/>
      <c r="BE52" s="1916"/>
      <c r="BF52" s="1917"/>
      <c r="BG52" s="1918"/>
      <c r="BH52" s="1919"/>
      <c r="BI52" s="1920"/>
      <c r="BJ52" s="1921"/>
      <c r="BK52" s="1807"/>
      <c r="BL52" s="1807"/>
      <c r="BM52" s="1807"/>
      <c r="BN52" s="1808"/>
      <c r="BO52" s="267"/>
    </row>
    <row r="53" spans="2:85" ht="21" customHeight="1">
      <c r="B53" s="1833"/>
      <c r="C53" s="1901"/>
      <c r="D53" s="1903" t="s">
        <v>468</v>
      </c>
      <c r="E53" s="1821"/>
      <c r="F53" s="1821"/>
      <c r="G53" s="1821"/>
      <c r="H53" s="1821"/>
      <c r="I53" s="1821"/>
      <c r="J53" s="1821"/>
      <c r="K53" s="1821"/>
      <c r="L53" s="1821"/>
      <c r="M53" s="1821"/>
      <c r="N53" s="1821"/>
      <c r="O53" s="1821"/>
      <c r="P53" s="1822"/>
      <c r="Q53" s="1823"/>
      <c r="R53" s="1823"/>
      <c r="S53" s="1823"/>
      <c r="T53" s="1823"/>
      <c r="U53" s="1823"/>
      <c r="V53" s="1824"/>
      <c r="W53" s="268">
        <v>7</v>
      </c>
      <c r="X53" s="269"/>
      <c r="Y53" s="269">
        <v>7</v>
      </c>
      <c r="Z53" s="269">
        <v>7</v>
      </c>
      <c r="AA53" s="269">
        <v>7</v>
      </c>
      <c r="AB53" s="269">
        <v>7</v>
      </c>
      <c r="AC53" s="270"/>
      <c r="AD53" s="268">
        <v>7</v>
      </c>
      <c r="AE53" s="269"/>
      <c r="AF53" s="269">
        <v>7</v>
      </c>
      <c r="AG53" s="269">
        <v>7</v>
      </c>
      <c r="AH53" s="269">
        <v>7</v>
      </c>
      <c r="AI53" s="269">
        <v>7</v>
      </c>
      <c r="AJ53" s="270"/>
      <c r="AK53" s="268">
        <v>7</v>
      </c>
      <c r="AL53" s="269"/>
      <c r="AM53" s="269">
        <v>7</v>
      </c>
      <c r="AN53" s="269">
        <v>7</v>
      </c>
      <c r="AO53" s="269"/>
      <c r="AP53" s="269">
        <v>7</v>
      </c>
      <c r="AQ53" s="270"/>
      <c r="AR53" s="268">
        <v>7</v>
      </c>
      <c r="AS53" s="269"/>
      <c r="AT53" s="269">
        <v>7</v>
      </c>
      <c r="AU53" s="269"/>
      <c r="AV53" s="269">
        <v>7</v>
      </c>
      <c r="AW53" s="269"/>
      <c r="AX53" s="270"/>
      <c r="AY53" s="1904">
        <f t="shared" si="4"/>
        <v>119</v>
      </c>
      <c r="AZ53" s="1826"/>
      <c r="BA53" s="1826"/>
      <c r="BB53" s="1827">
        <f t="shared" si="5"/>
        <v>29.75</v>
      </c>
      <c r="BC53" s="1827"/>
      <c r="BD53" s="1827"/>
      <c r="BE53" s="1916"/>
      <c r="BF53" s="1917"/>
      <c r="BG53" s="1918"/>
      <c r="BH53" s="1919"/>
      <c r="BI53" s="1920"/>
      <c r="BJ53" s="1921"/>
      <c r="BK53" s="1807"/>
      <c r="BL53" s="1807"/>
      <c r="BM53" s="1807"/>
      <c r="BN53" s="1808"/>
      <c r="BO53" s="267"/>
    </row>
    <row r="54" spans="2:85" ht="21" customHeight="1">
      <c r="B54" s="1833"/>
      <c r="C54" s="1901"/>
      <c r="D54" s="1903" t="s">
        <v>469</v>
      </c>
      <c r="E54" s="1821"/>
      <c r="F54" s="1821"/>
      <c r="G54" s="1821"/>
      <c r="H54" s="1821"/>
      <c r="I54" s="1821"/>
      <c r="J54" s="1821"/>
      <c r="K54" s="1821"/>
      <c r="L54" s="1821"/>
      <c r="M54" s="1821"/>
      <c r="N54" s="1821"/>
      <c r="O54" s="1821"/>
      <c r="P54" s="1822"/>
      <c r="Q54" s="1823"/>
      <c r="R54" s="1823"/>
      <c r="S54" s="1823"/>
      <c r="T54" s="1823"/>
      <c r="U54" s="1823"/>
      <c r="V54" s="1824"/>
      <c r="W54" s="268">
        <v>7</v>
      </c>
      <c r="X54" s="269"/>
      <c r="Y54" s="269"/>
      <c r="Z54" s="269">
        <v>7</v>
      </c>
      <c r="AA54" s="269">
        <v>7</v>
      </c>
      <c r="AB54" s="269">
        <v>7</v>
      </c>
      <c r="AC54" s="270"/>
      <c r="AD54" s="268">
        <v>7</v>
      </c>
      <c r="AE54" s="269"/>
      <c r="AF54" s="269"/>
      <c r="AG54" s="269">
        <v>7</v>
      </c>
      <c r="AH54" s="269">
        <v>7</v>
      </c>
      <c r="AI54" s="269">
        <v>7</v>
      </c>
      <c r="AJ54" s="270"/>
      <c r="AK54" s="268">
        <v>7</v>
      </c>
      <c r="AL54" s="269"/>
      <c r="AM54" s="269">
        <v>7</v>
      </c>
      <c r="AN54" s="269">
        <v>7</v>
      </c>
      <c r="AO54" s="269">
        <v>7</v>
      </c>
      <c r="AP54" s="269">
        <v>7</v>
      </c>
      <c r="AQ54" s="270"/>
      <c r="AR54" s="268">
        <v>7</v>
      </c>
      <c r="AS54" s="269"/>
      <c r="AT54" s="269">
        <v>7</v>
      </c>
      <c r="AU54" s="269"/>
      <c r="AV54" s="269">
        <v>7</v>
      </c>
      <c r="AW54" s="269"/>
      <c r="AX54" s="270"/>
      <c r="AY54" s="1904">
        <f t="shared" si="4"/>
        <v>112</v>
      </c>
      <c r="AZ54" s="1826"/>
      <c r="BA54" s="1826"/>
      <c r="BB54" s="1827">
        <f t="shared" si="5"/>
        <v>28</v>
      </c>
      <c r="BC54" s="1827"/>
      <c r="BD54" s="1827"/>
      <c r="BE54" s="1916"/>
      <c r="BF54" s="1917"/>
      <c r="BG54" s="1918"/>
      <c r="BH54" s="1919"/>
      <c r="BI54" s="1920"/>
      <c r="BJ54" s="1921"/>
      <c r="BK54" s="1807"/>
      <c r="BL54" s="1807"/>
      <c r="BM54" s="1807"/>
      <c r="BN54" s="1808"/>
    </row>
    <row r="55" spans="2:85" ht="21" customHeight="1">
      <c r="B55" s="1833"/>
      <c r="C55" s="1901"/>
      <c r="D55" s="1903" t="s">
        <v>470</v>
      </c>
      <c r="E55" s="1821"/>
      <c r="F55" s="1821"/>
      <c r="G55" s="1821"/>
      <c r="H55" s="1821"/>
      <c r="I55" s="1821"/>
      <c r="J55" s="1821"/>
      <c r="K55" s="1821"/>
      <c r="L55" s="1821"/>
      <c r="M55" s="1821"/>
      <c r="N55" s="1821"/>
      <c r="O55" s="1821"/>
      <c r="P55" s="1822"/>
      <c r="Q55" s="1823"/>
      <c r="R55" s="1823"/>
      <c r="S55" s="1823"/>
      <c r="T55" s="1823"/>
      <c r="U55" s="1823"/>
      <c r="V55" s="1824"/>
      <c r="W55" s="268">
        <v>7</v>
      </c>
      <c r="X55" s="269"/>
      <c r="Y55" s="269"/>
      <c r="Z55" s="269">
        <v>7</v>
      </c>
      <c r="AA55" s="269">
        <v>7</v>
      </c>
      <c r="AB55" s="269">
        <v>7</v>
      </c>
      <c r="AC55" s="270"/>
      <c r="AD55" s="268">
        <v>7</v>
      </c>
      <c r="AE55" s="269"/>
      <c r="AF55" s="269"/>
      <c r="AG55" s="269">
        <v>7</v>
      </c>
      <c r="AH55" s="269">
        <v>7</v>
      </c>
      <c r="AI55" s="269">
        <v>7</v>
      </c>
      <c r="AJ55" s="270"/>
      <c r="AK55" s="268">
        <v>7</v>
      </c>
      <c r="AL55" s="269"/>
      <c r="AM55" s="269">
        <v>7</v>
      </c>
      <c r="AN55" s="269">
        <v>7</v>
      </c>
      <c r="AO55" s="269">
        <v>7</v>
      </c>
      <c r="AP55" s="269">
        <v>7</v>
      </c>
      <c r="AQ55" s="270"/>
      <c r="AR55" s="268">
        <v>7</v>
      </c>
      <c r="AS55" s="269"/>
      <c r="AT55" s="269">
        <v>7</v>
      </c>
      <c r="AU55" s="269"/>
      <c r="AV55" s="269">
        <v>7</v>
      </c>
      <c r="AW55" s="269"/>
      <c r="AX55" s="270"/>
      <c r="AY55" s="1904">
        <f t="shared" si="4"/>
        <v>112</v>
      </c>
      <c r="AZ55" s="1826"/>
      <c r="BA55" s="1826"/>
      <c r="BB55" s="1827">
        <f t="shared" si="5"/>
        <v>28</v>
      </c>
      <c r="BC55" s="1827"/>
      <c r="BD55" s="1827"/>
      <c r="BE55" s="1916"/>
      <c r="BF55" s="1917"/>
      <c r="BG55" s="1918"/>
      <c r="BH55" s="1919"/>
      <c r="BI55" s="1920"/>
      <c r="BJ55" s="1921"/>
      <c r="BK55" s="1807"/>
      <c r="BL55" s="1807"/>
      <c r="BM55" s="1807"/>
      <c r="BN55" s="1808"/>
      <c r="CE55" s="138"/>
      <c r="CF55" s="138"/>
      <c r="CG55" s="138"/>
    </row>
    <row r="56" spans="2:85" ht="21" customHeight="1">
      <c r="B56" s="1833"/>
      <c r="C56" s="1901"/>
      <c r="D56" s="1903"/>
      <c r="E56" s="1821"/>
      <c r="F56" s="1821"/>
      <c r="G56" s="1821"/>
      <c r="H56" s="1821"/>
      <c r="I56" s="1821"/>
      <c r="J56" s="1821"/>
      <c r="K56" s="1821"/>
      <c r="L56" s="1821"/>
      <c r="M56" s="1821"/>
      <c r="N56" s="1821"/>
      <c r="O56" s="1821"/>
      <c r="P56" s="1822"/>
      <c r="Q56" s="1823"/>
      <c r="R56" s="1823"/>
      <c r="S56" s="1823"/>
      <c r="T56" s="1823"/>
      <c r="U56" s="1823"/>
      <c r="V56" s="1824"/>
      <c r="W56" s="268"/>
      <c r="X56" s="269"/>
      <c r="Y56" s="269"/>
      <c r="Z56" s="269"/>
      <c r="AA56" s="269"/>
      <c r="AB56" s="269"/>
      <c r="AC56" s="270"/>
      <c r="AD56" s="268"/>
      <c r="AE56" s="269"/>
      <c r="AF56" s="269"/>
      <c r="AG56" s="269"/>
      <c r="AH56" s="269"/>
      <c r="AI56" s="269"/>
      <c r="AJ56" s="270"/>
      <c r="AK56" s="268"/>
      <c r="AL56" s="269"/>
      <c r="AM56" s="269"/>
      <c r="AN56" s="269"/>
      <c r="AO56" s="269"/>
      <c r="AP56" s="269"/>
      <c r="AQ56" s="270"/>
      <c r="AR56" s="268"/>
      <c r="AS56" s="269"/>
      <c r="AT56" s="269"/>
      <c r="AU56" s="269"/>
      <c r="AV56" s="269"/>
      <c r="AW56" s="269"/>
      <c r="AX56" s="270"/>
      <c r="AY56" s="1904">
        <f t="shared" si="4"/>
        <v>0</v>
      </c>
      <c r="AZ56" s="1826"/>
      <c r="BA56" s="1826"/>
      <c r="BB56" s="1827">
        <f t="shared" si="5"/>
        <v>0</v>
      </c>
      <c r="BC56" s="1827"/>
      <c r="BD56" s="1827"/>
      <c r="BE56" s="1916"/>
      <c r="BF56" s="1917"/>
      <c r="BG56" s="1918"/>
      <c r="BH56" s="1919"/>
      <c r="BI56" s="1920"/>
      <c r="BJ56" s="1921"/>
      <c r="BK56" s="1807"/>
      <c r="BL56" s="1807"/>
      <c r="BM56" s="1807"/>
      <c r="BN56" s="1808"/>
      <c r="CE56" s="138"/>
      <c r="CF56" s="138"/>
      <c r="CG56" s="138"/>
    </row>
    <row r="57" spans="2:85" ht="21" customHeight="1" thickBot="1">
      <c r="B57" s="1833"/>
      <c r="C57" s="1902"/>
      <c r="D57" s="1897"/>
      <c r="E57" s="1898"/>
      <c r="F57" s="1898"/>
      <c r="G57" s="1898"/>
      <c r="H57" s="1898"/>
      <c r="I57" s="1898"/>
      <c r="J57" s="1810"/>
      <c r="K57" s="1810"/>
      <c r="L57" s="1810"/>
      <c r="M57" s="1810"/>
      <c r="N57" s="1810"/>
      <c r="O57" s="1810"/>
      <c r="P57" s="1811"/>
      <c r="Q57" s="1812"/>
      <c r="R57" s="1812"/>
      <c r="S57" s="1812"/>
      <c r="T57" s="1812"/>
      <c r="U57" s="1812"/>
      <c r="V57" s="1813"/>
      <c r="W57" s="279"/>
      <c r="X57" s="280"/>
      <c r="Y57" s="280"/>
      <c r="Z57" s="280"/>
      <c r="AA57" s="280"/>
      <c r="AB57" s="280"/>
      <c r="AC57" s="281"/>
      <c r="AD57" s="279"/>
      <c r="AE57" s="280"/>
      <c r="AF57" s="280"/>
      <c r="AG57" s="280"/>
      <c r="AH57" s="280"/>
      <c r="AI57" s="280"/>
      <c r="AJ57" s="281"/>
      <c r="AK57" s="279"/>
      <c r="AL57" s="280"/>
      <c r="AM57" s="280"/>
      <c r="AN57" s="280"/>
      <c r="AO57" s="280"/>
      <c r="AP57" s="280"/>
      <c r="AQ57" s="281"/>
      <c r="AR57" s="279"/>
      <c r="AS57" s="280"/>
      <c r="AT57" s="280"/>
      <c r="AU57" s="280"/>
      <c r="AV57" s="280"/>
      <c r="AW57" s="280"/>
      <c r="AX57" s="281"/>
      <c r="AY57" s="1899">
        <f>SUM(W57:AX57)</f>
        <v>0</v>
      </c>
      <c r="AZ57" s="1815"/>
      <c r="BA57" s="1815"/>
      <c r="BB57" s="1816">
        <f t="shared" si="5"/>
        <v>0</v>
      </c>
      <c r="BC57" s="1816"/>
      <c r="BD57" s="1816"/>
      <c r="BE57" s="1916"/>
      <c r="BF57" s="1917"/>
      <c r="BG57" s="1918"/>
      <c r="BH57" s="1919"/>
      <c r="BI57" s="1920"/>
      <c r="BJ57" s="1921"/>
      <c r="BK57" s="1818"/>
      <c r="BL57" s="1818"/>
      <c r="BM57" s="1818"/>
      <c r="BN57" s="1819"/>
    </row>
    <row r="58" spans="2:85" ht="21" customHeight="1" thickBot="1">
      <c r="B58" s="1833"/>
      <c r="C58" s="1846" t="s">
        <v>452</v>
      </c>
      <c r="D58" s="1847"/>
      <c r="E58" s="1847"/>
      <c r="F58" s="1847"/>
      <c r="G58" s="1847"/>
      <c r="H58" s="1847"/>
      <c r="I58" s="1847"/>
      <c r="J58" s="1847"/>
      <c r="K58" s="1847"/>
      <c r="L58" s="1847"/>
      <c r="M58" s="1847"/>
      <c r="N58" s="1847"/>
      <c r="O58" s="1847"/>
      <c r="P58" s="1847"/>
      <c r="Q58" s="1847"/>
      <c r="R58" s="1847"/>
      <c r="S58" s="1847"/>
      <c r="T58" s="1847"/>
      <c r="U58" s="1847"/>
      <c r="V58" s="1848"/>
      <c r="W58" s="286">
        <f t="shared" ref="W58:AX58" si="6">SUM(W43:W57)</f>
        <v>29</v>
      </c>
      <c r="X58" s="287">
        <f t="shared" si="6"/>
        <v>22</v>
      </c>
      <c r="Y58" s="287">
        <f t="shared" si="6"/>
        <v>35</v>
      </c>
      <c r="Z58" s="287">
        <f t="shared" si="6"/>
        <v>29</v>
      </c>
      <c r="AA58" s="287">
        <f t="shared" si="6"/>
        <v>57</v>
      </c>
      <c r="AB58" s="287">
        <f t="shared" si="6"/>
        <v>23</v>
      </c>
      <c r="AC58" s="288">
        <f t="shared" si="6"/>
        <v>22</v>
      </c>
      <c r="AD58" s="286">
        <f t="shared" si="6"/>
        <v>31</v>
      </c>
      <c r="AE58" s="287">
        <f t="shared" si="6"/>
        <v>30</v>
      </c>
      <c r="AF58" s="287">
        <f t="shared" si="6"/>
        <v>43</v>
      </c>
      <c r="AG58" s="287">
        <f t="shared" si="6"/>
        <v>29</v>
      </c>
      <c r="AH58" s="287">
        <f t="shared" si="6"/>
        <v>57</v>
      </c>
      <c r="AI58" s="287">
        <f t="shared" si="6"/>
        <v>23</v>
      </c>
      <c r="AJ58" s="288">
        <f t="shared" si="6"/>
        <v>22</v>
      </c>
      <c r="AK58" s="286">
        <f t="shared" si="6"/>
        <v>31</v>
      </c>
      <c r="AL58" s="287">
        <f t="shared" si="6"/>
        <v>30</v>
      </c>
      <c r="AM58" s="287">
        <f t="shared" si="6"/>
        <v>57</v>
      </c>
      <c r="AN58" s="287">
        <f t="shared" si="6"/>
        <v>33</v>
      </c>
      <c r="AO58" s="287">
        <f t="shared" si="6"/>
        <v>43</v>
      </c>
      <c r="AP58" s="287">
        <f t="shared" si="6"/>
        <v>27</v>
      </c>
      <c r="AQ58" s="288">
        <f t="shared" si="6"/>
        <v>22</v>
      </c>
      <c r="AR58" s="286">
        <f t="shared" si="6"/>
        <v>31</v>
      </c>
      <c r="AS58" s="287">
        <f t="shared" si="6"/>
        <v>23</v>
      </c>
      <c r="AT58" s="287">
        <f t="shared" si="6"/>
        <v>35</v>
      </c>
      <c r="AU58" s="287">
        <f t="shared" si="6"/>
        <v>8</v>
      </c>
      <c r="AV58" s="287">
        <f t="shared" si="6"/>
        <v>43</v>
      </c>
      <c r="AW58" s="287">
        <f t="shared" si="6"/>
        <v>0</v>
      </c>
      <c r="AX58" s="288">
        <f t="shared" si="6"/>
        <v>36</v>
      </c>
      <c r="AY58" s="1884">
        <f>SUM(AY37:BA53)</f>
        <v>887</v>
      </c>
      <c r="AZ58" s="1885"/>
      <c r="BA58" s="1885"/>
      <c r="BB58" s="1886">
        <f>SUM($BB$43:$BD$57)</f>
        <v>217.75</v>
      </c>
      <c r="BC58" s="1886"/>
      <c r="BD58" s="1886"/>
      <c r="BE58" s="1894">
        <f>SUM(BE43:BG57)</f>
        <v>6.7</v>
      </c>
      <c r="BF58" s="1894"/>
      <c r="BG58" s="1894"/>
      <c r="BH58" s="1895">
        <f>SUM(BH43:BJ57)</f>
        <v>5.3</v>
      </c>
      <c r="BI58" s="1896"/>
      <c r="BJ58" s="1896"/>
      <c r="BK58" s="1892"/>
      <c r="BL58" s="1892"/>
      <c r="BM58" s="1892"/>
      <c r="BN58" s="1893"/>
    </row>
    <row r="59" spans="2:85" ht="21" customHeight="1" thickBot="1">
      <c r="B59" s="1982"/>
      <c r="C59" s="1846" t="s">
        <v>453</v>
      </c>
      <c r="D59" s="1847"/>
      <c r="E59" s="1847"/>
      <c r="F59" s="1847"/>
      <c r="G59" s="1847"/>
      <c r="H59" s="1847"/>
      <c r="I59" s="1847"/>
      <c r="J59" s="1847"/>
      <c r="K59" s="1847"/>
      <c r="L59" s="1847"/>
      <c r="M59" s="1847"/>
      <c r="N59" s="1847"/>
      <c r="O59" s="1847"/>
      <c r="P59" s="1847"/>
      <c r="Q59" s="1847"/>
      <c r="R59" s="1847"/>
      <c r="S59" s="1847"/>
      <c r="T59" s="1847"/>
      <c r="U59" s="1847"/>
      <c r="V59" s="1848"/>
      <c r="W59" s="289">
        <f t="shared" ref="W59:AM59" si="7">SUM(W37:W54)</f>
        <v>34</v>
      </c>
      <c r="X59" s="290">
        <f t="shared" si="7"/>
        <v>34</v>
      </c>
      <c r="Y59" s="290">
        <f t="shared" si="7"/>
        <v>47</v>
      </c>
      <c r="Z59" s="290">
        <f t="shared" si="7"/>
        <v>34</v>
      </c>
      <c r="AA59" s="290">
        <f t="shared" si="7"/>
        <v>62</v>
      </c>
      <c r="AB59" s="290">
        <f t="shared" si="7"/>
        <v>16</v>
      </c>
      <c r="AC59" s="291">
        <f t="shared" si="7"/>
        <v>22</v>
      </c>
      <c r="AD59" s="289">
        <f t="shared" si="7"/>
        <v>36</v>
      </c>
      <c r="AE59" s="290">
        <f t="shared" si="7"/>
        <v>42</v>
      </c>
      <c r="AF59" s="290">
        <f t="shared" si="7"/>
        <v>55</v>
      </c>
      <c r="AG59" s="290">
        <f t="shared" si="7"/>
        <v>34</v>
      </c>
      <c r="AH59" s="290">
        <f t="shared" si="7"/>
        <v>62</v>
      </c>
      <c r="AI59" s="290">
        <f t="shared" si="7"/>
        <v>16</v>
      </c>
      <c r="AJ59" s="291">
        <f t="shared" si="7"/>
        <v>22</v>
      </c>
      <c r="AK59" s="289">
        <f t="shared" si="7"/>
        <v>36</v>
      </c>
      <c r="AL59" s="290">
        <f t="shared" si="7"/>
        <v>42</v>
      </c>
      <c r="AM59" s="290">
        <f t="shared" si="7"/>
        <v>62</v>
      </c>
      <c r="AN59" s="290">
        <f>SUM(AN37:AN55)</f>
        <v>45</v>
      </c>
      <c r="AO59" s="290">
        <f t="shared" ref="AO59:AX59" si="8">SUM(AO37:AO54)</f>
        <v>48</v>
      </c>
      <c r="AP59" s="290">
        <f t="shared" si="8"/>
        <v>20</v>
      </c>
      <c r="AQ59" s="291">
        <f t="shared" si="8"/>
        <v>22</v>
      </c>
      <c r="AR59" s="289">
        <f t="shared" si="8"/>
        <v>36</v>
      </c>
      <c r="AS59" s="290">
        <f t="shared" si="8"/>
        <v>35</v>
      </c>
      <c r="AT59" s="290">
        <f t="shared" si="8"/>
        <v>40</v>
      </c>
      <c r="AU59" s="290">
        <f t="shared" si="8"/>
        <v>20</v>
      </c>
      <c r="AV59" s="290">
        <f t="shared" si="8"/>
        <v>48</v>
      </c>
      <c r="AW59" s="290">
        <f t="shared" si="8"/>
        <v>0</v>
      </c>
      <c r="AX59" s="291">
        <f t="shared" si="8"/>
        <v>36</v>
      </c>
      <c r="AY59" s="1884">
        <f>SUM(AY38:BA54)</f>
        <v>919</v>
      </c>
      <c r="AZ59" s="1885"/>
      <c r="BA59" s="1885"/>
      <c r="BB59" s="1886">
        <f>SUM($BB$37:$BD$57)</f>
        <v>277.75</v>
      </c>
      <c r="BC59" s="1886"/>
      <c r="BD59" s="1886"/>
      <c r="BE59" s="1887"/>
      <c r="BF59" s="1888"/>
      <c r="BG59" s="1889"/>
      <c r="BH59" s="1890"/>
      <c r="BI59" s="1891"/>
      <c r="BJ59" s="1891"/>
      <c r="BK59" s="1892"/>
      <c r="BL59" s="1892"/>
      <c r="BM59" s="1892"/>
      <c r="BN59" s="1893"/>
    </row>
    <row r="60" spans="2:85" ht="21" customHeight="1" thickBot="1">
      <c r="B60" s="292" t="s">
        <v>454</v>
      </c>
      <c r="C60" s="293"/>
      <c r="D60" s="294"/>
      <c r="E60" s="295"/>
      <c r="F60" s="295"/>
      <c r="G60" s="295"/>
      <c r="H60" s="295"/>
      <c r="I60" s="295"/>
      <c r="J60" s="295"/>
      <c r="K60" s="295"/>
      <c r="L60" s="295"/>
      <c r="M60" s="295"/>
      <c r="N60" s="295"/>
      <c r="O60" s="295"/>
      <c r="P60" s="295"/>
      <c r="Q60" s="295"/>
      <c r="R60" s="295"/>
      <c r="S60" s="295"/>
      <c r="T60" s="295"/>
      <c r="U60" s="295"/>
      <c r="V60" s="295"/>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96"/>
      <c r="AY60" s="1856">
        <v>32</v>
      </c>
      <c r="AZ60" s="1857"/>
      <c r="BA60" s="1857"/>
      <c r="BB60" s="1857"/>
      <c r="BC60" s="1857"/>
      <c r="BD60" s="1857"/>
      <c r="BE60" s="1857"/>
      <c r="BF60" s="1857"/>
      <c r="BG60" s="1857"/>
      <c r="BH60" s="1857"/>
      <c r="BI60" s="1857"/>
      <c r="BJ60" s="1857"/>
      <c r="BK60" s="1857"/>
      <c r="BL60" s="1857"/>
      <c r="BM60" s="1857"/>
      <c r="BN60" s="1858"/>
    </row>
    <row r="61" spans="2:85" ht="21" customHeight="1">
      <c r="G61" s="15"/>
    </row>
    <row r="62" spans="2:85" ht="21" customHeight="1" thickBot="1">
      <c r="B62" s="156" t="s">
        <v>455</v>
      </c>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212"/>
      <c r="AS62" s="212"/>
      <c r="AT62" s="212"/>
      <c r="AU62" s="212"/>
      <c r="AV62" s="212"/>
      <c r="AW62" s="212"/>
      <c r="AX62" s="212"/>
      <c r="AY62" s="212"/>
      <c r="AZ62" s="212"/>
      <c r="BA62" s="201"/>
      <c r="BB62" s="212"/>
      <c r="BC62" s="201"/>
      <c r="BD62" s="201"/>
      <c r="BE62" s="212"/>
      <c r="BF62" s="201"/>
      <c r="BG62" s="212"/>
      <c r="BH62" s="212"/>
      <c r="BI62" s="212"/>
      <c r="BJ62" s="212"/>
      <c r="BK62" s="212"/>
      <c r="BL62" s="212"/>
      <c r="BM62" s="212"/>
      <c r="BN62" s="212"/>
    </row>
    <row r="63" spans="2:85" ht="21" customHeight="1" thickBot="1">
      <c r="B63" s="1859"/>
      <c r="C63" s="252"/>
      <c r="D63" s="1861" t="s">
        <v>432</v>
      </c>
      <c r="E63" s="1861"/>
      <c r="F63" s="1861"/>
      <c r="G63" s="1861"/>
      <c r="H63" s="1861"/>
      <c r="I63" s="1862"/>
      <c r="J63" s="1865" t="s">
        <v>433</v>
      </c>
      <c r="K63" s="1866"/>
      <c r="L63" s="1866"/>
      <c r="M63" s="1866"/>
      <c r="N63" s="1866"/>
      <c r="O63" s="1867"/>
      <c r="P63" s="1871" t="s">
        <v>434</v>
      </c>
      <c r="Q63" s="1861"/>
      <c r="R63" s="1861"/>
      <c r="S63" s="1861"/>
      <c r="T63" s="1861"/>
      <c r="U63" s="1861"/>
      <c r="V63" s="1872"/>
      <c r="W63" s="1875" t="s">
        <v>435</v>
      </c>
      <c r="X63" s="1876"/>
      <c r="Y63" s="1876"/>
      <c r="Z63" s="1876"/>
      <c r="AA63" s="1876"/>
      <c r="AB63" s="1876"/>
      <c r="AC63" s="1877"/>
      <c r="AD63" s="1875" t="s">
        <v>436</v>
      </c>
      <c r="AE63" s="1876"/>
      <c r="AF63" s="1876"/>
      <c r="AG63" s="1876"/>
      <c r="AH63" s="1876"/>
      <c r="AI63" s="1876"/>
      <c r="AJ63" s="1877"/>
      <c r="AK63" s="1875" t="s">
        <v>437</v>
      </c>
      <c r="AL63" s="1876"/>
      <c r="AM63" s="1876"/>
      <c r="AN63" s="1876"/>
      <c r="AO63" s="1876"/>
      <c r="AP63" s="1876"/>
      <c r="AQ63" s="1877"/>
      <c r="AR63" s="1859" t="s">
        <v>438</v>
      </c>
      <c r="AS63" s="1861"/>
      <c r="AT63" s="1861"/>
      <c r="AU63" s="1861"/>
      <c r="AV63" s="1861"/>
      <c r="AW63" s="1861"/>
      <c r="AX63" s="1861"/>
      <c r="AY63" s="1878" t="s">
        <v>439</v>
      </c>
      <c r="AZ63" s="1879"/>
      <c r="BA63" s="1879"/>
      <c r="BB63" s="1879" t="s">
        <v>440</v>
      </c>
      <c r="BC63" s="1879"/>
      <c r="BD63" s="1879"/>
      <c r="BE63" s="1879" t="s">
        <v>442</v>
      </c>
      <c r="BF63" s="1879"/>
      <c r="BG63" s="1879"/>
      <c r="BH63" s="1879"/>
      <c r="BI63" s="1879"/>
      <c r="BJ63" s="1879"/>
      <c r="BK63" s="1876" t="s">
        <v>443</v>
      </c>
      <c r="BL63" s="1876"/>
      <c r="BM63" s="1876"/>
      <c r="BN63" s="1877"/>
    </row>
    <row r="64" spans="2:85" ht="21" customHeight="1" thickBot="1">
      <c r="B64" s="1860"/>
      <c r="C64" s="253"/>
      <c r="D64" s="1863"/>
      <c r="E64" s="1863"/>
      <c r="F64" s="1863"/>
      <c r="G64" s="1863"/>
      <c r="H64" s="1863"/>
      <c r="I64" s="1864"/>
      <c r="J64" s="1868"/>
      <c r="K64" s="1869"/>
      <c r="L64" s="1869"/>
      <c r="M64" s="1869"/>
      <c r="N64" s="1869"/>
      <c r="O64" s="1870"/>
      <c r="P64" s="1873"/>
      <c r="Q64" s="1863"/>
      <c r="R64" s="1863"/>
      <c r="S64" s="1863"/>
      <c r="T64" s="1863"/>
      <c r="U64" s="1863"/>
      <c r="V64" s="1874"/>
      <c r="W64" s="254" t="s">
        <v>444</v>
      </c>
      <c r="X64" s="255" t="s">
        <v>445</v>
      </c>
      <c r="Y64" s="255" t="s">
        <v>446</v>
      </c>
      <c r="Z64" s="255" t="s">
        <v>447</v>
      </c>
      <c r="AA64" s="255" t="s">
        <v>448</v>
      </c>
      <c r="AB64" s="255" t="s">
        <v>449</v>
      </c>
      <c r="AC64" s="256" t="s">
        <v>60</v>
      </c>
      <c r="AD64" s="254" t="s">
        <v>444</v>
      </c>
      <c r="AE64" s="255" t="s">
        <v>445</v>
      </c>
      <c r="AF64" s="255" t="s">
        <v>446</v>
      </c>
      <c r="AG64" s="255" t="s">
        <v>447</v>
      </c>
      <c r="AH64" s="255" t="s">
        <v>448</v>
      </c>
      <c r="AI64" s="255" t="s">
        <v>449</v>
      </c>
      <c r="AJ64" s="256" t="s">
        <v>60</v>
      </c>
      <c r="AK64" s="254" t="s">
        <v>444</v>
      </c>
      <c r="AL64" s="255" t="s">
        <v>445</v>
      </c>
      <c r="AM64" s="255" t="s">
        <v>446</v>
      </c>
      <c r="AN64" s="255" t="s">
        <v>447</v>
      </c>
      <c r="AO64" s="255" t="s">
        <v>448</v>
      </c>
      <c r="AP64" s="255" t="s">
        <v>449</v>
      </c>
      <c r="AQ64" s="256" t="s">
        <v>60</v>
      </c>
      <c r="AR64" s="257" t="s">
        <v>444</v>
      </c>
      <c r="AS64" s="258" t="s">
        <v>445</v>
      </c>
      <c r="AT64" s="258" t="s">
        <v>446</v>
      </c>
      <c r="AU64" s="258" t="s">
        <v>447</v>
      </c>
      <c r="AV64" s="258" t="s">
        <v>448</v>
      </c>
      <c r="AW64" s="258" t="s">
        <v>449</v>
      </c>
      <c r="AX64" s="297" t="s">
        <v>60</v>
      </c>
      <c r="AY64" s="1880"/>
      <c r="AZ64" s="1881"/>
      <c r="BA64" s="1881"/>
      <c r="BB64" s="1881"/>
      <c r="BC64" s="1881"/>
      <c r="BD64" s="1881"/>
      <c r="BE64" s="1881"/>
      <c r="BF64" s="1881"/>
      <c r="BG64" s="1881"/>
      <c r="BH64" s="1881"/>
      <c r="BI64" s="1881"/>
      <c r="BJ64" s="1881"/>
      <c r="BK64" s="1882"/>
      <c r="BL64" s="1882"/>
      <c r="BM64" s="1882"/>
      <c r="BN64" s="1883"/>
    </row>
    <row r="65" spans="2:66" ht="21" customHeight="1">
      <c r="B65" s="1833"/>
      <c r="C65" s="1834" t="s">
        <v>367</v>
      </c>
      <c r="D65" s="1835" t="s">
        <v>471</v>
      </c>
      <c r="E65" s="1836"/>
      <c r="F65" s="1836"/>
      <c r="G65" s="1836"/>
      <c r="H65" s="1836"/>
      <c r="I65" s="1836"/>
      <c r="J65" s="1836"/>
      <c r="K65" s="1836"/>
      <c r="L65" s="1836"/>
      <c r="M65" s="1836"/>
      <c r="N65" s="1836"/>
      <c r="O65" s="1836"/>
      <c r="P65" s="1837"/>
      <c r="Q65" s="1837"/>
      <c r="R65" s="1837"/>
      <c r="S65" s="1837"/>
      <c r="T65" s="1837"/>
      <c r="U65" s="1837"/>
      <c r="V65" s="1838"/>
      <c r="W65" s="275"/>
      <c r="X65" s="265">
        <v>7</v>
      </c>
      <c r="Y65" s="265">
        <v>7</v>
      </c>
      <c r="Z65" s="265"/>
      <c r="AA65" s="265">
        <v>7</v>
      </c>
      <c r="AB65" s="265">
        <v>7</v>
      </c>
      <c r="AC65" s="266"/>
      <c r="AD65" s="264"/>
      <c r="AE65" s="265">
        <v>7</v>
      </c>
      <c r="AF65" s="265">
        <v>7</v>
      </c>
      <c r="AG65" s="265"/>
      <c r="AH65" s="265">
        <v>7</v>
      </c>
      <c r="AI65" s="265">
        <v>7</v>
      </c>
      <c r="AJ65" s="266"/>
      <c r="AK65" s="264"/>
      <c r="AL65" s="265">
        <v>7</v>
      </c>
      <c r="AM65" s="265">
        <v>7</v>
      </c>
      <c r="AN65" s="265"/>
      <c r="AO65" s="265">
        <v>7</v>
      </c>
      <c r="AP65" s="265">
        <v>7</v>
      </c>
      <c r="AQ65" s="266"/>
      <c r="AR65" s="264"/>
      <c r="AS65" s="265">
        <v>7</v>
      </c>
      <c r="AT65" s="265">
        <v>7</v>
      </c>
      <c r="AU65" s="265"/>
      <c r="AV65" s="265">
        <v>7</v>
      </c>
      <c r="AW65" s="265"/>
      <c r="AX65" s="266"/>
      <c r="AY65" s="1839">
        <f t="shared" ref="AY65:AY72" si="9">SUM(W65:AX65)</f>
        <v>105</v>
      </c>
      <c r="AZ65" s="1840"/>
      <c r="BA65" s="1840"/>
      <c r="BB65" s="1841">
        <f>AY65/4</f>
        <v>26.25</v>
      </c>
      <c r="BC65" s="1841"/>
      <c r="BD65" s="1842"/>
      <c r="BE65" s="1843">
        <f>ROUNDDOWN(SUM($BB$65:$BD$72)/40,1)</f>
        <v>2.5</v>
      </c>
      <c r="BF65" s="1843"/>
      <c r="BG65" s="1843"/>
      <c r="BH65" s="1843"/>
      <c r="BI65" s="1843"/>
      <c r="BJ65" s="1843"/>
      <c r="BK65" s="1831"/>
      <c r="BL65" s="1831"/>
      <c r="BM65" s="1831"/>
      <c r="BN65" s="1832"/>
    </row>
    <row r="66" spans="2:66" ht="21" customHeight="1">
      <c r="B66" s="1833"/>
      <c r="C66" s="1833"/>
      <c r="D66" s="1820" t="s">
        <v>462</v>
      </c>
      <c r="E66" s="1821"/>
      <c r="F66" s="1821"/>
      <c r="G66" s="1821"/>
      <c r="H66" s="1821"/>
      <c r="I66" s="1821"/>
      <c r="J66" s="1821"/>
      <c r="K66" s="1821"/>
      <c r="L66" s="1821"/>
      <c r="M66" s="1821"/>
      <c r="N66" s="1821"/>
      <c r="O66" s="1821"/>
      <c r="P66" s="1829"/>
      <c r="Q66" s="1829"/>
      <c r="R66" s="1829"/>
      <c r="S66" s="1829"/>
      <c r="T66" s="1829"/>
      <c r="U66" s="1829"/>
      <c r="V66" s="1830"/>
      <c r="W66" s="277">
        <v>4</v>
      </c>
      <c r="X66" s="269"/>
      <c r="Y66" s="269">
        <v>7</v>
      </c>
      <c r="Z66" s="269"/>
      <c r="AA66" s="269"/>
      <c r="AB66" s="269">
        <v>1</v>
      </c>
      <c r="AC66" s="270">
        <v>4</v>
      </c>
      <c r="AD66" s="268">
        <v>4</v>
      </c>
      <c r="AE66" s="269"/>
      <c r="AF66" s="269">
        <v>7</v>
      </c>
      <c r="AG66" s="269"/>
      <c r="AH66" s="269"/>
      <c r="AI66" s="269">
        <v>1</v>
      </c>
      <c r="AJ66" s="270">
        <v>4</v>
      </c>
      <c r="AK66" s="268">
        <v>4</v>
      </c>
      <c r="AL66" s="269"/>
      <c r="AM66" s="269">
        <v>7</v>
      </c>
      <c r="AN66" s="269">
        <v>2</v>
      </c>
      <c r="AO66" s="269"/>
      <c r="AP66" s="269">
        <v>1</v>
      </c>
      <c r="AQ66" s="270">
        <v>4</v>
      </c>
      <c r="AR66" s="277">
        <v>4</v>
      </c>
      <c r="AS66" s="269"/>
      <c r="AT66" s="269">
        <v>7</v>
      </c>
      <c r="AU66" s="269"/>
      <c r="AV66" s="269"/>
      <c r="AW66" s="269"/>
      <c r="AX66" s="270"/>
      <c r="AY66" s="1825">
        <f t="shared" si="9"/>
        <v>61</v>
      </c>
      <c r="AZ66" s="1826"/>
      <c r="BA66" s="1826"/>
      <c r="BB66" s="1827">
        <f>AY66/4</f>
        <v>15.25</v>
      </c>
      <c r="BC66" s="1827"/>
      <c r="BD66" s="1828"/>
      <c r="BE66" s="1844"/>
      <c r="BF66" s="1844"/>
      <c r="BG66" s="1844"/>
      <c r="BH66" s="1844"/>
      <c r="BI66" s="1844"/>
      <c r="BJ66" s="1844"/>
      <c r="BK66" s="1807"/>
      <c r="BL66" s="1807"/>
      <c r="BM66" s="1807"/>
      <c r="BN66" s="1808"/>
    </row>
    <row r="67" spans="2:66" ht="21" customHeight="1">
      <c r="B67" s="1833"/>
      <c r="C67" s="1833"/>
      <c r="D67" s="1820" t="s">
        <v>466</v>
      </c>
      <c r="E67" s="1821"/>
      <c r="F67" s="1821"/>
      <c r="G67" s="1821"/>
      <c r="H67" s="1821"/>
      <c r="I67" s="1821"/>
      <c r="J67" s="1821"/>
      <c r="K67" s="1821"/>
      <c r="L67" s="1821"/>
      <c r="M67" s="1821"/>
      <c r="N67" s="1821"/>
      <c r="O67" s="1821"/>
      <c r="P67" s="1829"/>
      <c r="Q67" s="1829"/>
      <c r="R67" s="1829"/>
      <c r="S67" s="1829"/>
      <c r="T67" s="1829"/>
      <c r="U67" s="1829"/>
      <c r="V67" s="1830"/>
      <c r="W67" s="298"/>
      <c r="X67" s="284">
        <v>7</v>
      </c>
      <c r="Y67" s="284">
        <v>7</v>
      </c>
      <c r="Z67" s="284"/>
      <c r="AA67" s="284">
        <v>7</v>
      </c>
      <c r="AB67" s="284">
        <v>7</v>
      </c>
      <c r="AC67" s="285"/>
      <c r="AD67" s="283"/>
      <c r="AE67" s="284">
        <v>7</v>
      </c>
      <c r="AF67" s="284">
        <v>7</v>
      </c>
      <c r="AG67" s="284"/>
      <c r="AH67" s="284">
        <v>7</v>
      </c>
      <c r="AI67" s="284">
        <v>7</v>
      </c>
      <c r="AJ67" s="285"/>
      <c r="AK67" s="283"/>
      <c r="AL67" s="284">
        <v>7</v>
      </c>
      <c r="AM67" s="284">
        <v>7</v>
      </c>
      <c r="AN67" s="284"/>
      <c r="AO67" s="284">
        <v>7</v>
      </c>
      <c r="AP67" s="284">
        <v>7</v>
      </c>
      <c r="AQ67" s="285"/>
      <c r="AR67" s="283"/>
      <c r="AS67" s="284">
        <v>7</v>
      </c>
      <c r="AT67" s="284"/>
      <c r="AU67" s="284"/>
      <c r="AV67" s="284">
        <v>7</v>
      </c>
      <c r="AW67" s="284"/>
      <c r="AX67" s="285">
        <v>7</v>
      </c>
      <c r="AY67" s="1825">
        <f t="shared" si="9"/>
        <v>105</v>
      </c>
      <c r="AZ67" s="1826"/>
      <c r="BA67" s="1826"/>
      <c r="BB67" s="1827">
        <f t="shared" ref="BB67:BB72" si="10">AY67/4</f>
        <v>26.25</v>
      </c>
      <c r="BC67" s="1827"/>
      <c r="BD67" s="1828"/>
      <c r="BE67" s="1844"/>
      <c r="BF67" s="1844"/>
      <c r="BG67" s="1844"/>
      <c r="BH67" s="1844"/>
      <c r="BI67" s="1844"/>
      <c r="BJ67" s="1844"/>
      <c r="BK67" s="1807"/>
      <c r="BL67" s="1807"/>
      <c r="BM67" s="1807"/>
      <c r="BN67" s="1808"/>
    </row>
    <row r="68" spans="2:66" ht="21" customHeight="1">
      <c r="B68" s="1833"/>
      <c r="C68" s="1833"/>
      <c r="D68" s="1820" t="s">
        <v>467</v>
      </c>
      <c r="E68" s="1821"/>
      <c r="F68" s="1821"/>
      <c r="G68" s="1821"/>
      <c r="H68" s="1821"/>
      <c r="I68" s="1821"/>
      <c r="J68" s="1821"/>
      <c r="K68" s="1821"/>
      <c r="L68" s="1821"/>
      <c r="M68" s="1821"/>
      <c r="N68" s="1821"/>
      <c r="O68" s="1821"/>
      <c r="P68" s="1822"/>
      <c r="Q68" s="1823"/>
      <c r="R68" s="1823"/>
      <c r="S68" s="1823"/>
      <c r="T68" s="1823"/>
      <c r="U68" s="1823"/>
      <c r="V68" s="1824"/>
      <c r="W68" s="277"/>
      <c r="X68" s="269"/>
      <c r="Y68" s="269"/>
      <c r="Z68" s="284">
        <v>7</v>
      </c>
      <c r="AA68" s="284">
        <v>7</v>
      </c>
      <c r="AB68" s="269"/>
      <c r="AC68" s="270"/>
      <c r="AD68" s="268"/>
      <c r="AE68" s="269"/>
      <c r="AF68" s="269"/>
      <c r="AG68" s="284">
        <v>7</v>
      </c>
      <c r="AH68" s="284">
        <v>7</v>
      </c>
      <c r="AI68" s="269"/>
      <c r="AJ68" s="270"/>
      <c r="AK68" s="268"/>
      <c r="AL68" s="269"/>
      <c r="AM68" s="269"/>
      <c r="AN68" s="284">
        <v>7</v>
      </c>
      <c r="AO68" s="284">
        <v>7</v>
      </c>
      <c r="AP68" s="269"/>
      <c r="AQ68" s="270"/>
      <c r="AR68" s="277"/>
      <c r="AS68" s="269"/>
      <c r="AT68" s="269"/>
      <c r="AU68" s="284">
        <v>7</v>
      </c>
      <c r="AV68" s="269"/>
      <c r="AW68" s="269"/>
      <c r="AX68" s="270">
        <v>7</v>
      </c>
      <c r="AY68" s="1825">
        <f t="shared" si="9"/>
        <v>56</v>
      </c>
      <c r="AZ68" s="1826"/>
      <c r="BA68" s="1826"/>
      <c r="BB68" s="1827">
        <f t="shared" si="10"/>
        <v>14</v>
      </c>
      <c r="BC68" s="1827"/>
      <c r="BD68" s="1828"/>
      <c r="BE68" s="1844"/>
      <c r="BF68" s="1844"/>
      <c r="BG68" s="1844"/>
      <c r="BH68" s="1844"/>
      <c r="BI68" s="1844"/>
      <c r="BJ68" s="1844"/>
      <c r="BK68" s="1807"/>
      <c r="BL68" s="1807"/>
      <c r="BM68" s="1807"/>
      <c r="BN68" s="1808"/>
    </row>
    <row r="69" spans="2:66" ht="21" customHeight="1">
      <c r="B69" s="1833"/>
      <c r="C69" s="1833"/>
      <c r="D69" s="1820" t="s">
        <v>468</v>
      </c>
      <c r="E69" s="1821"/>
      <c r="F69" s="1821"/>
      <c r="G69" s="1821"/>
      <c r="H69" s="1821"/>
      <c r="I69" s="1821"/>
      <c r="J69" s="1821"/>
      <c r="K69" s="1821"/>
      <c r="L69" s="1821"/>
      <c r="M69" s="1821"/>
      <c r="N69" s="1821"/>
      <c r="O69" s="1821"/>
      <c r="P69" s="1829"/>
      <c r="Q69" s="1829"/>
      <c r="R69" s="1829"/>
      <c r="S69" s="1829"/>
      <c r="T69" s="1829"/>
      <c r="U69" s="1829"/>
      <c r="V69" s="1830"/>
      <c r="W69" s="298">
        <v>4</v>
      </c>
      <c r="X69" s="284">
        <v>7</v>
      </c>
      <c r="Y69" s="284">
        <v>7</v>
      </c>
      <c r="Z69" s="284"/>
      <c r="AA69" s="284">
        <v>7</v>
      </c>
      <c r="AB69" s="284">
        <v>7</v>
      </c>
      <c r="AC69" s="285"/>
      <c r="AD69" s="283"/>
      <c r="AE69" s="284">
        <v>7</v>
      </c>
      <c r="AF69" s="284"/>
      <c r="AG69" s="284"/>
      <c r="AH69" s="284">
        <v>7</v>
      </c>
      <c r="AI69" s="284">
        <v>7</v>
      </c>
      <c r="AJ69" s="285"/>
      <c r="AK69" s="283"/>
      <c r="AL69" s="284"/>
      <c r="AM69" s="284"/>
      <c r="AN69" s="284"/>
      <c r="AO69" s="284"/>
      <c r="AP69" s="284"/>
      <c r="AQ69" s="285"/>
      <c r="AR69" s="283"/>
      <c r="AS69" s="284">
        <v>7</v>
      </c>
      <c r="AT69" s="284"/>
      <c r="AU69" s="284"/>
      <c r="AV69" s="284">
        <v>7</v>
      </c>
      <c r="AW69" s="284"/>
      <c r="AX69" s="285">
        <v>7</v>
      </c>
      <c r="AY69" s="1825">
        <f t="shared" si="9"/>
        <v>74</v>
      </c>
      <c r="AZ69" s="1826"/>
      <c r="BA69" s="1826"/>
      <c r="BB69" s="1827">
        <f t="shared" si="10"/>
        <v>18.5</v>
      </c>
      <c r="BC69" s="1827"/>
      <c r="BD69" s="1828"/>
      <c r="BE69" s="1844"/>
      <c r="BF69" s="1844"/>
      <c r="BG69" s="1844"/>
      <c r="BH69" s="1844"/>
      <c r="BI69" s="1844"/>
      <c r="BJ69" s="1844"/>
      <c r="BK69" s="1807"/>
      <c r="BL69" s="1807"/>
      <c r="BM69" s="1807"/>
      <c r="BN69" s="1808"/>
    </row>
    <row r="70" spans="2:66" ht="21" customHeight="1">
      <c r="B70" s="1833"/>
      <c r="C70" s="1833"/>
      <c r="D70" s="1820"/>
      <c r="E70" s="1821"/>
      <c r="F70" s="1821"/>
      <c r="G70" s="1821"/>
      <c r="H70" s="1821"/>
      <c r="I70" s="1821"/>
      <c r="J70" s="1821"/>
      <c r="K70" s="1821"/>
      <c r="L70" s="1821"/>
      <c r="M70" s="1821"/>
      <c r="N70" s="1821"/>
      <c r="O70" s="1821"/>
      <c r="P70" s="1822"/>
      <c r="Q70" s="1823"/>
      <c r="R70" s="1823"/>
      <c r="S70" s="1823"/>
      <c r="T70" s="1823"/>
      <c r="U70" s="1823"/>
      <c r="V70" s="1824"/>
      <c r="W70" s="277"/>
      <c r="X70" s="269"/>
      <c r="Y70" s="269"/>
      <c r="Z70" s="269"/>
      <c r="AA70" s="269"/>
      <c r="AB70" s="269"/>
      <c r="AC70" s="299"/>
      <c r="AD70" s="268"/>
      <c r="AE70" s="269"/>
      <c r="AF70" s="269"/>
      <c r="AG70" s="269"/>
      <c r="AH70" s="269"/>
      <c r="AI70" s="269"/>
      <c r="AJ70" s="299"/>
      <c r="AK70" s="268"/>
      <c r="AL70" s="269"/>
      <c r="AM70" s="269"/>
      <c r="AN70" s="269"/>
      <c r="AO70" s="269"/>
      <c r="AP70" s="269"/>
      <c r="AQ70" s="299"/>
      <c r="AR70" s="268"/>
      <c r="AS70" s="269"/>
      <c r="AT70" s="269"/>
      <c r="AU70" s="269"/>
      <c r="AV70" s="269"/>
      <c r="AW70" s="269"/>
      <c r="AX70" s="299"/>
      <c r="AY70" s="1825">
        <f t="shared" si="9"/>
        <v>0</v>
      </c>
      <c r="AZ70" s="1826"/>
      <c r="BA70" s="1826"/>
      <c r="BB70" s="1827">
        <f t="shared" si="10"/>
        <v>0</v>
      </c>
      <c r="BC70" s="1827"/>
      <c r="BD70" s="1828"/>
      <c r="BE70" s="1844"/>
      <c r="BF70" s="1844"/>
      <c r="BG70" s="1844"/>
      <c r="BH70" s="1844"/>
      <c r="BI70" s="1844"/>
      <c r="BJ70" s="1844"/>
      <c r="BK70" s="1807"/>
      <c r="BL70" s="1807"/>
      <c r="BM70" s="1807"/>
      <c r="BN70" s="1808"/>
    </row>
    <row r="71" spans="2:66" ht="21" customHeight="1">
      <c r="B71" s="1833"/>
      <c r="C71" s="1833"/>
      <c r="D71" s="1820"/>
      <c r="E71" s="1821"/>
      <c r="F71" s="1821"/>
      <c r="G71" s="1821"/>
      <c r="H71" s="1821"/>
      <c r="I71" s="1821"/>
      <c r="J71" s="1821"/>
      <c r="K71" s="1821"/>
      <c r="L71" s="1821"/>
      <c r="M71" s="1821"/>
      <c r="N71" s="1821"/>
      <c r="O71" s="1821"/>
      <c r="P71" s="1822"/>
      <c r="Q71" s="1823"/>
      <c r="R71" s="1823"/>
      <c r="S71" s="1823"/>
      <c r="T71" s="1823"/>
      <c r="U71" s="1823"/>
      <c r="V71" s="1824"/>
      <c r="W71" s="277"/>
      <c r="X71" s="269"/>
      <c r="Y71" s="269"/>
      <c r="Z71" s="269"/>
      <c r="AA71" s="269"/>
      <c r="AB71" s="269"/>
      <c r="AC71" s="270"/>
      <c r="AD71" s="268"/>
      <c r="AE71" s="269"/>
      <c r="AF71" s="269"/>
      <c r="AG71" s="269"/>
      <c r="AH71" s="269"/>
      <c r="AI71" s="269"/>
      <c r="AJ71" s="270"/>
      <c r="AK71" s="268"/>
      <c r="AL71" s="269"/>
      <c r="AM71" s="269"/>
      <c r="AN71" s="269"/>
      <c r="AO71" s="269"/>
      <c r="AP71" s="269"/>
      <c r="AQ71" s="270"/>
      <c r="AR71" s="277"/>
      <c r="AS71" s="269"/>
      <c r="AT71" s="269"/>
      <c r="AU71" s="269"/>
      <c r="AV71" s="269"/>
      <c r="AW71" s="269"/>
      <c r="AX71" s="270"/>
      <c r="AY71" s="1825">
        <f t="shared" si="9"/>
        <v>0</v>
      </c>
      <c r="AZ71" s="1826"/>
      <c r="BA71" s="1826"/>
      <c r="BB71" s="1827">
        <f t="shared" si="10"/>
        <v>0</v>
      </c>
      <c r="BC71" s="1827"/>
      <c r="BD71" s="1828"/>
      <c r="BE71" s="1844"/>
      <c r="BF71" s="1844"/>
      <c r="BG71" s="1844"/>
      <c r="BH71" s="1844"/>
      <c r="BI71" s="1844"/>
      <c r="BJ71" s="1844"/>
      <c r="BK71" s="1807"/>
      <c r="BL71" s="1807"/>
      <c r="BM71" s="1807"/>
      <c r="BN71" s="1808"/>
    </row>
    <row r="72" spans="2:66" ht="21" customHeight="1" thickBot="1">
      <c r="B72" s="1833"/>
      <c r="C72" s="1833"/>
      <c r="D72" s="1809"/>
      <c r="E72" s="1810"/>
      <c r="F72" s="1810"/>
      <c r="G72" s="1810"/>
      <c r="H72" s="1810"/>
      <c r="I72" s="1810"/>
      <c r="J72" s="1810"/>
      <c r="K72" s="1810"/>
      <c r="L72" s="1810"/>
      <c r="M72" s="1810"/>
      <c r="N72" s="1810"/>
      <c r="O72" s="1810"/>
      <c r="P72" s="1811"/>
      <c r="Q72" s="1812"/>
      <c r="R72" s="1812"/>
      <c r="S72" s="1812"/>
      <c r="T72" s="1812"/>
      <c r="U72" s="1812"/>
      <c r="V72" s="1813"/>
      <c r="W72" s="282"/>
      <c r="X72" s="280"/>
      <c r="Y72" s="280"/>
      <c r="Z72" s="280"/>
      <c r="AA72" s="280"/>
      <c r="AB72" s="280"/>
      <c r="AC72" s="281"/>
      <c r="AD72" s="279"/>
      <c r="AE72" s="280"/>
      <c r="AF72" s="280"/>
      <c r="AG72" s="280"/>
      <c r="AH72" s="280"/>
      <c r="AI72" s="280"/>
      <c r="AJ72" s="281"/>
      <c r="AK72" s="279"/>
      <c r="AL72" s="280"/>
      <c r="AM72" s="280"/>
      <c r="AN72" s="280"/>
      <c r="AO72" s="280"/>
      <c r="AP72" s="280"/>
      <c r="AQ72" s="281"/>
      <c r="AR72" s="282"/>
      <c r="AS72" s="280"/>
      <c r="AT72" s="280"/>
      <c r="AU72" s="280"/>
      <c r="AV72" s="280"/>
      <c r="AW72" s="280"/>
      <c r="AX72" s="281"/>
      <c r="AY72" s="1814">
        <f t="shared" si="9"/>
        <v>0</v>
      </c>
      <c r="AZ72" s="1815"/>
      <c r="BA72" s="1815"/>
      <c r="BB72" s="1816">
        <f t="shared" si="10"/>
        <v>0</v>
      </c>
      <c r="BC72" s="1816"/>
      <c r="BD72" s="1817"/>
      <c r="BE72" s="1845"/>
      <c r="BF72" s="1845"/>
      <c r="BG72" s="1845"/>
      <c r="BH72" s="1845"/>
      <c r="BI72" s="1845"/>
      <c r="BJ72" s="1845"/>
      <c r="BK72" s="1818"/>
      <c r="BL72" s="1818"/>
      <c r="BM72" s="1818"/>
      <c r="BN72" s="1819"/>
    </row>
    <row r="73" spans="2:66" ht="21" customHeight="1" thickBot="1">
      <c r="B73" s="1833"/>
      <c r="C73" s="1846" t="s">
        <v>452</v>
      </c>
      <c r="D73" s="1847"/>
      <c r="E73" s="1847"/>
      <c r="F73" s="1847"/>
      <c r="G73" s="1847"/>
      <c r="H73" s="1847"/>
      <c r="I73" s="1847"/>
      <c r="J73" s="1847"/>
      <c r="K73" s="1847"/>
      <c r="L73" s="1847"/>
      <c r="M73" s="1847"/>
      <c r="N73" s="1847"/>
      <c r="O73" s="1847"/>
      <c r="P73" s="1847"/>
      <c r="Q73" s="1847"/>
      <c r="R73" s="1847"/>
      <c r="S73" s="1847"/>
      <c r="T73" s="1847"/>
      <c r="U73" s="1847"/>
      <c r="V73" s="1848"/>
      <c r="W73" s="286">
        <f t="shared" ref="W73:AX73" si="11">SUM(W65:W72)</f>
        <v>8</v>
      </c>
      <c r="X73" s="287">
        <f t="shared" si="11"/>
        <v>21</v>
      </c>
      <c r="Y73" s="287">
        <f t="shared" si="11"/>
        <v>28</v>
      </c>
      <c r="Z73" s="287">
        <f t="shared" si="11"/>
        <v>7</v>
      </c>
      <c r="AA73" s="287">
        <f t="shared" si="11"/>
        <v>28</v>
      </c>
      <c r="AB73" s="287">
        <f t="shared" si="11"/>
        <v>22</v>
      </c>
      <c r="AC73" s="288">
        <f t="shared" si="11"/>
        <v>4</v>
      </c>
      <c r="AD73" s="286">
        <f t="shared" si="11"/>
        <v>4</v>
      </c>
      <c r="AE73" s="287">
        <f t="shared" si="11"/>
        <v>21</v>
      </c>
      <c r="AF73" s="287">
        <f t="shared" si="11"/>
        <v>21</v>
      </c>
      <c r="AG73" s="287">
        <f t="shared" si="11"/>
        <v>7</v>
      </c>
      <c r="AH73" s="287">
        <f t="shared" si="11"/>
        <v>28</v>
      </c>
      <c r="AI73" s="287">
        <f t="shared" si="11"/>
        <v>22</v>
      </c>
      <c r="AJ73" s="288">
        <f t="shared" si="11"/>
        <v>4</v>
      </c>
      <c r="AK73" s="286">
        <f t="shared" si="11"/>
        <v>4</v>
      </c>
      <c r="AL73" s="287">
        <f t="shared" si="11"/>
        <v>14</v>
      </c>
      <c r="AM73" s="287">
        <f t="shared" si="11"/>
        <v>21</v>
      </c>
      <c r="AN73" s="287">
        <f t="shared" si="11"/>
        <v>9</v>
      </c>
      <c r="AO73" s="287">
        <f t="shared" si="11"/>
        <v>21</v>
      </c>
      <c r="AP73" s="287">
        <f t="shared" si="11"/>
        <v>15</v>
      </c>
      <c r="AQ73" s="288">
        <f t="shared" si="11"/>
        <v>4</v>
      </c>
      <c r="AR73" s="286">
        <f t="shared" si="11"/>
        <v>4</v>
      </c>
      <c r="AS73" s="287">
        <f t="shared" si="11"/>
        <v>21</v>
      </c>
      <c r="AT73" s="287">
        <f t="shared" si="11"/>
        <v>14</v>
      </c>
      <c r="AU73" s="287">
        <f t="shared" si="11"/>
        <v>7</v>
      </c>
      <c r="AV73" s="287">
        <f t="shared" si="11"/>
        <v>21</v>
      </c>
      <c r="AW73" s="287">
        <f t="shared" si="11"/>
        <v>0</v>
      </c>
      <c r="AX73" s="288">
        <f t="shared" si="11"/>
        <v>21</v>
      </c>
      <c r="AY73" s="1849">
        <f>SUM(AY65:BA72)</f>
        <v>401</v>
      </c>
      <c r="AZ73" s="1850"/>
      <c r="BA73" s="1850"/>
      <c r="BB73" s="1851">
        <f>SUM($BB$65:$BD$72)</f>
        <v>100.25</v>
      </c>
      <c r="BC73" s="1851"/>
      <c r="BD73" s="1852"/>
      <c r="BE73" s="1853">
        <f>SUM(BE65)</f>
        <v>2.5</v>
      </c>
      <c r="BF73" s="1854"/>
      <c r="BG73" s="1854"/>
      <c r="BH73" s="1854"/>
      <c r="BI73" s="1854"/>
      <c r="BJ73" s="1855"/>
      <c r="BK73" s="1802"/>
      <c r="BL73" s="1802"/>
      <c r="BM73" s="1802"/>
      <c r="BN73" s="1803"/>
    </row>
    <row r="74" spans="2:66" ht="21" customHeight="1" thickBot="1">
      <c r="B74" s="292" t="s">
        <v>454</v>
      </c>
      <c r="C74" s="293"/>
      <c r="D74" s="294"/>
      <c r="E74" s="295"/>
      <c r="F74" s="295"/>
      <c r="G74" s="295"/>
      <c r="H74" s="295"/>
      <c r="I74" s="295"/>
      <c r="J74" s="295"/>
      <c r="K74" s="295"/>
      <c r="L74" s="295"/>
      <c r="M74" s="295"/>
      <c r="N74" s="295"/>
      <c r="O74" s="295"/>
      <c r="P74" s="295"/>
      <c r="Q74" s="295"/>
      <c r="R74" s="295"/>
      <c r="S74" s="295"/>
      <c r="T74" s="295"/>
      <c r="U74" s="295"/>
      <c r="V74" s="295"/>
      <c r="W74" s="247"/>
      <c r="X74" s="247"/>
      <c r="Y74" s="247"/>
      <c r="Z74" s="247"/>
      <c r="AA74" s="247"/>
      <c r="AB74" s="247"/>
      <c r="AC74" s="247"/>
      <c r="AD74" s="247"/>
      <c r="AE74" s="247"/>
      <c r="AF74" s="247"/>
      <c r="AG74" s="247"/>
      <c r="AH74" s="247"/>
      <c r="AI74" s="247"/>
      <c r="AJ74" s="247"/>
      <c r="AK74" s="247"/>
      <c r="AL74" s="247"/>
      <c r="AM74" s="247"/>
      <c r="AN74" s="247"/>
      <c r="AO74" s="247"/>
      <c r="AP74" s="247"/>
      <c r="AQ74" s="247"/>
      <c r="AR74" s="247"/>
      <c r="AS74" s="247"/>
      <c r="AT74" s="247"/>
      <c r="AU74" s="247"/>
      <c r="AV74" s="247"/>
      <c r="AW74" s="247"/>
      <c r="AX74" s="296"/>
      <c r="AY74" s="1804">
        <v>40</v>
      </c>
      <c r="AZ74" s="1805"/>
      <c r="BA74" s="1805"/>
      <c r="BB74" s="1805"/>
      <c r="BC74" s="1805"/>
      <c r="BD74" s="1805"/>
      <c r="BE74" s="1805"/>
      <c r="BF74" s="1805"/>
      <c r="BG74" s="1805"/>
      <c r="BH74" s="1805"/>
      <c r="BI74" s="1805"/>
      <c r="BJ74" s="1805"/>
      <c r="BK74" s="1805"/>
      <c r="BL74" s="1805"/>
      <c r="BM74" s="1805"/>
      <c r="BN74" s="1806"/>
    </row>
    <row r="75" spans="2:66" ht="21" customHeight="1">
      <c r="B75" s="15" t="s">
        <v>456</v>
      </c>
    </row>
    <row r="76" spans="2:66" ht="21" customHeight="1">
      <c r="B76" s="15" t="s">
        <v>457</v>
      </c>
      <c r="G76" s="15"/>
    </row>
    <row r="77" spans="2:66" ht="21" customHeight="1">
      <c r="G77" s="15"/>
    </row>
  </sheetData>
  <mergeCells count="508">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AO2:AV2"/>
    <mergeCell ref="AW2:BR2"/>
    <mergeCell ref="AO3:AV3"/>
    <mergeCell ref="AW3:BJ3"/>
    <mergeCell ref="BK3:BN3"/>
    <mergeCell ref="BO3:BR3"/>
    <mergeCell ref="CP5:CS5"/>
    <mergeCell ref="CT5:CW5"/>
    <mergeCell ref="CX5:DA5"/>
    <mergeCell ref="DB5:DE5"/>
    <mergeCell ref="DF5:DH5"/>
    <mergeCell ref="D6:F6"/>
    <mergeCell ref="G6:T6"/>
    <mergeCell ref="Z6:AF6"/>
    <mergeCell ref="AG6:AJ6"/>
    <mergeCell ref="AK6:AN6"/>
    <mergeCell ref="AW5:AZ5"/>
    <mergeCell ref="BA5:BD5"/>
    <mergeCell ref="BE5:BG5"/>
    <mergeCell ref="CA5:CG5"/>
    <mergeCell ref="CH5:CK5"/>
    <mergeCell ref="CL5:CO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Z8:AF8"/>
    <mergeCell ref="AG8:AJ8"/>
    <mergeCell ref="AK8:AN8"/>
    <mergeCell ref="AO8:AR8"/>
    <mergeCell ref="AS8:AV8"/>
    <mergeCell ref="AW8:AZ8"/>
    <mergeCell ref="BA8:BD8"/>
    <mergeCell ref="BE8:BG8"/>
    <mergeCell ref="BW8:CA8"/>
    <mergeCell ref="CI7:CK8"/>
    <mergeCell ref="CL7:CO7"/>
    <mergeCell ref="CP7:CS7"/>
    <mergeCell ref="CT7:CW7"/>
    <mergeCell ref="CX7:DA7"/>
    <mergeCell ref="DB7:DE7"/>
    <mergeCell ref="DB8:DE8"/>
    <mergeCell ref="AO7:AR7"/>
    <mergeCell ref="AS7:AV7"/>
    <mergeCell ref="AW7:AZ7"/>
    <mergeCell ref="BA7:BD7"/>
    <mergeCell ref="BE7:BG7"/>
    <mergeCell ref="CB7:CH7"/>
    <mergeCell ref="CB9:CE9"/>
    <mergeCell ref="CF9:CH9"/>
    <mergeCell ref="CI9:CK9"/>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2"/>
  <conditionalFormatting sqref="C31:N31 C27:D27 T27 Q27:S28 T28:X28 C28:H29 C30:AG30 AG31 C25:H26 Q25:X26 I25:L29 Y25:AB29 AG25:AG29 BV27:BV28 BV29:BY29 M27:M28 M29:X29 CA29:CD29 CA25:CD26 AC29:AF29 AC25:AF26">
    <cfRule type="expression" dxfId="133" priority="26">
      <formula>COUNTA($D$7)&gt;=1</formula>
    </cfRule>
  </conditionalFormatting>
  <conditionalFormatting sqref="C24:AG24">
    <cfRule type="expression" dxfId="132" priority="32">
      <formula>COUNTA($D$7)&gt;=1</formula>
    </cfRule>
  </conditionalFormatting>
  <conditionalFormatting sqref="C32:AG33">
    <cfRule type="expression" dxfId="131" priority="28">
      <formula>COUNTA($D$7)&gt;=1</formula>
    </cfRule>
  </conditionalFormatting>
  <conditionalFormatting sqref="D5:D7 E16:E17">
    <cfRule type="expression" dxfId="130" priority="41">
      <formula>IF($E$9:$F$9="〇",TRUE,FALSE)</formula>
    </cfRule>
  </conditionalFormatting>
  <conditionalFormatting sqref="D5:D7">
    <cfRule type="expression" dxfId="129" priority="40">
      <formula>IF($E$10:$F$11="〇",TRUE,FALSE)</formula>
    </cfRule>
  </conditionalFormatting>
  <conditionalFormatting sqref="D10">
    <cfRule type="expression" dxfId="128" priority="39">
      <formula>IF($E$9:$F$9="〇",TRUE,FALSE)</formula>
    </cfRule>
  </conditionalFormatting>
  <conditionalFormatting sqref="D12:E12 D13:D14">
    <cfRule type="expression" dxfId="127" priority="37">
      <formula>IF($E$9:$F$9="〇",TRUE,FALSE)</formula>
    </cfRule>
    <cfRule type="expression" dxfId="126" priority="38">
      <formula>IF($E$10:$F$11="〇",TRUE,FALSE)</formula>
    </cfRule>
  </conditionalFormatting>
  <conditionalFormatting sqref="N31:P31">
    <cfRule type="beginsWith" dxfId="125" priority="15" operator="beginsWith" text="可">
      <formula>LEFT(N31,LEN("可"))="可"</formula>
    </cfRule>
    <cfRule type="containsText" dxfId="124" priority="16" operator="containsText" text="不可">
      <formula>NOT(ISERROR(SEARCH("不可",N31)))</formula>
    </cfRule>
  </conditionalFormatting>
  <conditionalFormatting sqref="Q31:AD31">
    <cfRule type="expression" dxfId="123" priority="25">
      <formula>COUNTA($D$7)&gt;=1</formula>
    </cfRule>
  </conditionalFormatting>
  <conditionalFormatting sqref="AD31:AF31">
    <cfRule type="beginsWith" dxfId="122" priority="13" operator="beginsWith" text="可">
      <formula>LEFT(AD31,LEN("可"))="可"</formula>
    </cfRule>
    <cfRule type="containsText" dxfId="121" priority="14" operator="containsText" text="不可">
      <formula>NOT(ISERROR(SEARCH("不可",AD31)))</formula>
    </cfRule>
  </conditionalFormatting>
  <conditionalFormatting sqref="AE15">
    <cfRule type="expression" dxfId="120" priority="36">
      <formula>COUNTA($D$5,$D$6)&gt;=1</formula>
    </cfRule>
  </conditionalFormatting>
  <conditionalFormatting sqref="AE14:AN14">
    <cfRule type="expression" dxfId="119" priority="31">
      <formula>COUNTA($D$7)&gt;=1</formula>
    </cfRule>
  </conditionalFormatting>
  <conditionalFormatting sqref="AE16:AN16">
    <cfRule type="expression" dxfId="118" priority="35">
      <formula>COUNTA($D$6)&gt;=1</formula>
    </cfRule>
  </conditionalFormatting>
  <conditionalFormatting sqref="AI15:AN15">
    <cfRule type="expression" dxfId="117" priority="42">
      <formula>COUNTA($D$5,$D$6)&gt;=1</formula>
    </cfRule>
  </conditionalFormatting>
  <conditionalFormatting sqref="AI31:AT31 AI24:BM24 AI30:BM30 AI25:AR29 BM25:BM29 AW25:BH29">
    <cfRule type="expression" dxfId="116" priority="24">
      <formula>COUNTA($D$5:$D$6)&gt;=1</formula>
    </cfRule>
  </conditionalFormatting>
  <conditionalFormatting sqref="BM31">
    <cfRule type="expression" dxfId="115" priority="29">
      <formula>COUNTA($D$5:$D$6)&gt;=1</formula>
    </cfRule>
  </conditionalFormatting>
  <conditionalFormatting sqref="AI32:BM32">
    <cfRule type="expression" dxfId="114" priority="27">
      <formula>COUNTA($D$5:$D$6)&gt;=1</formula>
    </cfRule>
  </conditionalFormatting>
  <conditionalFormatting sqref="AT31:AV31">
    <cfRule type="beginsWith" dxfId="113" priority="10" operator="beginsWith" text="可">
      <formula>LEFT(AT31,LEN("可"))="可"</formula>
    </cfRule>
    <cfRule type="containsText" dxfId="112" priority="12" operator="containsText" text="不可">
      <formula>NOT(ISERROR(SEARCH("不可",AT31)))</formula>
    </cfRule>
  </conditionalFormatting>
  <conditionalFormatting sqref="AV14:BE14">
    <cfRule type="expression" dxfId="111" priority="17">
      <formula>COUNTA($D$7)&gt;=1</formula>
    </cfRule>
  </conditionalFormatting>
  <conditionalFormatting sqref="AV15:BE15">
    <cfRule type="expression" dxfId="110" priority="18">
      <formula>COUNTA($D$5,$D$6)&gt;=1</formula>
    </cfRule>
  </conditionalFormatting>
  <conditionalFormatting sqref="AV16:BE16">
    <cfRule type="expression" dxfId="109" priority="19">
      <formula>COUNTA($D$6)&gt;=1</formula>
    </cfRule>
  </conditionalFormatting>
  <conditionalFormatting sqref="AW31:BJ31">
    <cfRule type="expression" dxfId="108" priority="23">
      <formula>COUNTA($D$5:$D$6)&gt;=1</formula>
    </cfRule>
  </conditionalFormatting>
  <conditionalFormatting sqref="BJ31:BL31">
    <cfRule type="beginsWith" dxfId="107" priority="9" operator="beginsWith" text="可">
      <formula>LEFT(BJ31,LEN("可"))="可"</formula>
    </cfRule>
    <cfRule type="containsText" dxfId="106" priority="11" operator="containsText" text="不可">
      <formula>NOT(ISERROR(SEARCH("不可",BJ31)))</formula>
    </cfRule>
  </conditionalFormatting>
  <conditionalFormatting sqref="BM14:BS14">
    <cfRule type="expression" dxfId="105" priority="30">
      <formula>COUNTA($D$7)&gt;=1</formula>
    </cfRule>
  </conditionalFormatting>
  <conditionalFormatting sqref="CB9:CK9">
    <cfRule type="expression" dxfId="104" priority="20">
      <formula>COUNTA($D$7)&gt;=1</formula>
    </cfRule>
  </conditionalFormatting>
  <conditionalFormatting sqref="CB10:CK10">
    <cfRule type="expression" dxfId="103" priority="21">
      <formula>COUNTA($D$5,$D$6)&gt;=1</formula>
    </cfRule>
  </conditionalFormatting>
  <conditionalFormatting sqref="CB11:CK11">
    <cfRule type="expression" dxfId="102" priority="22">
      <formula>COUNTA($D$6)&gt;=1</formula>
    </cfRule>
  </conditionalFormatting>
  <conditionalFormatting sqref="CP42:CR43">
    <cfRule type="expression" dxfId="101" priority="34">
      <formula>COUNTA($AN$8)&gt;=1</formula>
    </cfRule>
  </conditionalFormatting>
  <conditionalFormatting sqref="CP44:CR45">
    <cfRule type="expression" dxfId="100" priority="33">
      <formula>COUNTA($AN$6:$AP$7)&gt;=1</formula>
    </cfRule>
  </conditionalFormatting>
  <conditionalFormatting sqref="BV25:BY26">
    <cfRule type="expression" dxfId="99" priority="8">
      <formula>COUNTA($D$7)&gt;=1</formula>
    </cfRule>
  </conditionalFormatting>
  <conditionalFormatting sqref="M25:P26">
    <cfRule type="expression" dxfId="98" priority="7">
      <formula>COUNTA($D$7)&gt;=1</formula>
    </cfRule>
  </conditionalFormatting>
  <conditionalFormatting sqref="CA27:CA28">
    <cfRule type="expression" dxfId="97" priority="6">
      <formula>COUNTA($D$7)&gt;=1</formula>
    </cfRule>
  </conditionalFormatting>
  <conditionalFormatting sqref="AC27:AC28">
    <cfRule type="expression" dxfId="96" priority="5">
      <formula>COUNTA($D$7)&gt;=1</formula>
    </cfRule>
  </conditionalFormatting>
  <conditionalFormatting sqref="CF25:CI29">
    <cfRule type="expression" dxfId="95" priority="4">
      <formula>COUNTA($D$5:$D$6)&gt;=1</formula>
    </cfRule>
  </conditionalFormatting>
  <conditionalFormatting sqref="AS25:AV29">
    <cfRule type="expression" dxfId="94" priority="3">
      <formula>COUNTA($D$5:$D$6)&gt;=1</formula>
    </cfRule>
  </conditionalFormatting>
  <conditionalFormatting sqref="CK25:CN29">
    <cfRule type="expression" dxfId="93" priority="2">
      <formula>COUNTA($D$5:$D$6)&gt;=1</formula>
    </cfRule>
  </conditionalFormatting>
  <conditionalFormatting sqref="BI25:BL29">
    <cfRule type="expression" dxfId="92" priority="1">
      <formula>COUNTA($D$5:$D$6)&gt;=1</formula>
    </cfRule>
  </conditionalFormatting>
  <dataValidations count="2">
    <dataValidation type="list" allowBlank="1" showInputMessage="1" showErrorMessage="1" sqref="E16:E17 D10" xr:uid="{A9145DB8-AADA-4D10-B2C4-2D8D3B958E52}">
      <formula1>$X$1:$X$2</formula1>
    </dataValidation>
    <dataValidation type="list" allowBlank="1" showInputMessage="1" showErrorMessage="1" sqref="E12 D5:D7 D12:D14" xr:uid="{3BE1A6D0-F3D7-4788-A07F-230897BBA461}">
      <formula1>$W$1:$W$2</formula1>
    </dataValidation>
  </dataValidations>
  <printOptions verticalCentered="1"/>
  <pageMargins left="0.39370078740157483" right="0.19685039370078741" top="0.39370078740157483" bottom="0.39370078740157483" header="0.51181102362204722" footer="0.51181102362204722"/>
  <pageSetup paperSize="9" scale="35"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884F6-30AD-43F3-9EB8-5BDFAB1795AD}">
  <sheetPr>
    <tabColor rgb="FFFFC000"/>
    <pageSetUpPr fitToPage="1"/>
  </sheetPr>
  <dimension ref="A1:CY45"/>
  <sheetViews>
    <sheetView view="pageBreakPreview" topLeftCell="C1" zoomScaleNormal="115" zoomScaleSheetLayoutView="100" workbookViewId="0"/>
  </sheetViews>
  <sheetFormatPr defaultColWidth="8.875" defaultRowHeight="12"/>
  <cols>
    <col min="1" max="2" width="1.75" style="139" hidden="1" customWidth="1"/>
    <col min="3" max="18" width="1.75" style="139" customWidth="1"/>
    <col min="19" max="72" width="2.25" style="139" customWidth="1"/>
    <col min="73" max="83" width="1.75" style="139" customWidth="1"/>
    <col min="84" max="107" width="1.875" style="139" customWidth="1"/>
    <col min="108" max="16384" width="8.875" style="139"/>
  </cols>
  <sheetData>
    <row r="1" spans="1:103" ht="54" customHeight="1">
      <c r="A1" s="301"/>
      <c r="C1" s="301" t="s">
        <v>472</v>
      </c>
    </row>
    <row r="2" spans="1:103" ht="13.9" customHeight="1">
      <c r="BE2" s="302"/>
      <c r="BF2" s="302"/>
      <c r="BG2" s="302"/>
      <c r="BH2" s="302"/>
      <c r="BI2" s="302"/>
      <c r="BJ2" s="302"/>
      <c r="BK2" s="302"/>
      <c r="BL2" s="301"/>
      <c r="BM2" s="301"/>
      <c r="BN2" s="301"/>
      <c r="BO2" s="1936" t="s">
        <v>473</v>
      </c>
      <c r="BP2" s="1936"/>
      <c r="BQ2" s="1936"/>
      <c r="BR2" s="2198"/>
      <c r="BS2" s="2198"/>
      <c r="BT2" s="1936" t="s">
        <v>474</v>
      </c>
      <c r="BU2" s="1936"/>
      <c r="BV2" s="2198"/>
      <c r="BW2" s="2198"/>
      <c r="BX2" s="1936" t="s">
        <v>475</v>
      </c>
      <c r="BY2" s="1936"/>
      <c r="BZ2" s="2198"/>
      <c r="CA2" s="2198"/>
      <c r="CB2" s="1936" t="s">
        <v>476</v>
      </c>
      <c r="CC2" s="1936"/>
    </row>
    <row r="3" spans="1:103" ht="13.9" customHeight="1">
      <c r="CJ3" s="209"/>
    </row>
    <row r="4" spans="1:103" ht="13.9" customHeight="1">
      <c r="T4" s="139" t="s">
        <v>24</v>
      </c>
    </row>
    <row r="5" spans="1:103" ht="13.9" customHeight="1">
      <c r="BY5" s="303" t="str">
        <f>IF(COUNTIF(BY1:CA3,"○")&gt;1,"いずれか１つを選択してください。","")</f>
        <v/>
      </c>
    </row>
    <row r="6" spans="1:103" ht="13.9" customHeight="1">
      <c r="E6" s="139" t="s">
        <v>477</v>
      </c>
      <c r="AX6" s="139" t="s">
        <v>478</v>
      </c>
      <c r="CH6" s="304"/>
      <c r="CJ6" s="209"/>
    </row>
    <row r="7" spans="1:103" ht="13.9" customHeight="1">
      <c r="G7" s="2139" t="s">
        <v>479</v>
      </c>
      <c r="H7" s="2139"/>
      <c r="I7" s="2139"/>
      <c r="J7" s="2139"/>
      <c r="K7" s="2139"/>
      <c r="L7" s="2139"/>
      <c r="M7" s="2139"/>
      <c r="N7" s="2139"/>
      <c r="O7" s="2195"/>
      <c r="P7" s="2196"/>
      <c r="Q7" s="2196"/>
      <c r="R7" s="2196"/>
      <c r="S7" s="2196"/>
      <c r="T7" s="2196"/>
      <c r="U7" s="2196"/>
      <c r="V7" s="2196"/>
      <c r="W7" s="2196"/>
      <c r="X7" s="2196"/>
      <c r="Y7" s="2196"/>
      <c r="Z7" s="2196"/>
      <c r="AA7" s="2196"/>
      <c r="AB7" s="2196"/>
      <c r="AC7" s="2196"/>
      <c r="AD7" s="2196"/>
      <c r="AE7" s="2196"/>
      <c r="AF7" s="2196"/>
      <c r="AG7" s="2196"/>
      <c r="AH7" s="2196"/>
      <c r="AI7" s="2196"/>
      <c r="AJ7" s="2197"/>
      <c r="AK7" s="305"/>
      <c r="AL7" s="305"/>
      <c r="AM7" s="305"/>
      <c r="AN7" s="305"/>
      <c r="AO7" s="305"/>
      <c r="AP7" s="305"/>
      <c r="AQ7" s="305"/>
      <c r="AR7" s="305"/>
      <c r="AS7" s="305"/>
      <c r="AZ7" s="2194"/>
      <c r="BA7" s="2194"/>
      <c r="BB7" s="2194"/>
      <c r="BC7" s="2139" t="s">
        <v>480</v>
      </c>
      <c r="BD7" s="2139"/>
      <c r="BE7" s="2139"/>
      <c r="BF7" s="2139"/>
      <c r="BG7" s="2139"/>
      <c r="BH7" s="2139"/>
      <c r="BI7" s="2139"/>
      <c r="BJ7" s="2139"/>
      <c r="BK7" s="2139"/>
      <c r="BL7" s="2139"/>
      <c r="BM7" s="2139"/>
      <c r="BN7" s="2139"/>
      <c r="CH7" s="304"/>
      <c r="CJ7" s="301"/>
    </row>
    <row r="8" spans="1:103" ht="13.9" customHeight="1">
      <c r="G8" s="2139" t="s">
        <v>481</v>
      </c>
      <c r="H8" s="2139"/>
      <c r="I8" s="2139"/>
      <c r="J8" s="2139"/>
      <c r="K8" s="2139"/>
      <c r="L8" s="2139"/>
      <c r="M8" s="2139"/>
      <c r="N8" s="2139"/>
      <c r="O8" s="2195"/>
      <c r="P8" s="2196"/>
      <c r="Q8" s="2196"/>
      <c r="R8" s="2196"/>
      <c r="S8" s="2196"/>
      <c r="T8" s="2196"/>
      <c r="U8" s="2196"/>
      <c r="V8" s="2196"/>
      <c r="W8" s="2196"/>
      <c r="X8" s="2196"/>
      <c r="Y8" s="2196"/>
      <c r="Z8" s="2196"/>
      <c r="AA8" s="2196"/>
      <c r="AB8" s="2196"/>
      <c r="AC8" s="2196"/>
      <c r="AD8" s="2196"/>
      <c r="AE8" s="2196"/>
      <c r="AF8" s="2196"/>
      <c r="AG8" s="2196"/>
      <c r="AH8" s="2196"/>
      <c r="AI8" s="2196"/>
      <c r="AJ8" s="2197"/>
      <c r="AK8" s="305"/>
      <c r="AL8" s="305"/>
      <c r="AM8" s="305"/>
      <c r="AN8" s="305"/>
      <c r="AO8" s="305"/>
      <c r="AP8" s="305"/>
      <c r="AQ8" s="305"/>
      <c r="AR8" s="305"/>
      <c r="AS8" s="305"/>
      <c r="AZ8" s="2194"/>
      <c r="BA8" s="2194"/>
      <c r="BB8" s="2194"/>
      <c r="BC8" s="2139" t="s">
        <v>482</v>
      </c>
      <c r="BD8" s="2139"/>
      <c r="BE8" s="2139"/>
      <c r="BF8" s="2139"/>
      <c r="BG8" s="2139"/>
      <c r="BH8" s="2139"/>
      <c r="BI8" s="2139"/>
      <c r="BJ8" s="2139"/>
      <c r="BK8" s="2139"/>
      <c r="BL8" s="2139"/>
      <c r="BM8" s="2139"/>
      <c r="BN8" s="2139"/>
      <c r="BO8" s="302"/>
      <c r="BP8" s="302"/>
      <c r="BQ8" s="302"/>
      <c r="BR8" s="301"/>
      <c r="BS8" s="301"/>
      <c r="BT8" s="301"/>
      <c r="BU8" s="301"/>
      <c r="BV8" s="301"/>
      <c r="BW8" s="301"/>
      <c r="BX8" s="301"/>
      <c r="BY8" s="301"/>
      <c r="BZ8" s="301"/>
      <c r="CA8" s="301"/>
      <c r="CB8" s="301"/>
      <c r="CC8" s="301"/>
      <c r="CH8" s="304"/>
      <c r="CJ8" s="301"/>
    </row>
    <row r="9" spans="1:103" ht="13.9" customHeight="1">
      <c r="G9" s="2139" t="s">
        <v>376</v>
      </c>
      <c r="H9" s="2139"/>
      <c r="I9" s="2139"/>
      <c r="J9" s="2139"/>
      <c r="K9" s="2139"/>
      <c r="L9" s="2139"/>
      <c r="M9" s="2139"/>
      <c r="N9" s="2139"/>
      <c r="O9" s="2188"/>
      <c r="P9" s="2188"/>
      <c r="Q9" s="2188"/>
      <c r="R9" s="2188"/>
      <c r="S9" s="2188"/>
      <c r="T9" s="2188"/>
      <c r="U9" s="2188"/>
      <c r="V9" s="2188"/>
      <c r="W9" s="2188"/>
      <c r="X9" s="2188"/>
      <c r="Y9" s="2188"/>
      <c r="Z9" s="2188"/>
      <c r="AA9" s="2188"/>
      <c r="AB9" s="2188"/>
      <c r="AC9" s="2189" t="s">
        <v>377</v>
      </c>
      <c r="AD9" s="2122"/>
      <c r="AE9" s="2122"/>
      <c r="AF9" s="2190"/>
      <c r="AG9" s="2191"/>
      <c r="AH9" s="2192"/>
      <c r="AI9" s="2192"/>
      <c r="AJ9" s="2193"/>
      <c r="AK9" s="305"/>
      <c r="AL9" s="305"/>
      <c r="AM9" s="305"/>
      <c r="AN9" s="305"/>
      <c r="AO9" s="305"/>
      <c r="AP9" s="305"/>
      <c r="AQ9" s="305"/>
      <c r="AR9" s="305"/>
      <c r="AS9" s="305"/>
      <c r="AZ9" s="2194"/>
      <c r="BA9" s="2194"/>
      <c r="BB9" s="2194"/>
      <c r="BC9" s="2139" t="s">
        <v>483</v>
      </c>
      <c r="BD9" s="2139"/>
      <c r="BE9" s="2139"/>
      <c r="BF9" s="2139"/>
      <c r="BG9" s="2139"/>
      <c r="BH9" s="2139"/>
      <c r="BI9" s="2139"/>
      <c r="BJ9" s="2139"/>
      <c r="BK9" s="2139"/>
      <c r="BL9" s="2139"/>
      <c r="BM9" s="2139"/>
      <c r="BN9" s="2139"/>
      <c r="BO9" s="302"/>
      <c r="BP9" s="302"/>
      <c r="BQ9" s="302"/>
      <c r="BR9" s="301"/>
      <c r="BS9" s="301"/>
      <c r="BT9" s="301"/>
      <c r="BU9" s="301"/>
      <c r="BV9" s="301"/>
      <c r="BW9" s="301"/>
      <c r="BX9" s="301"/>
      <c r="BY9" s="301"/>
      <c r="BZ9" s="301"/>
      <c r="CA9" s="301"/>
      <c r="CB9" s="301"/>
      <c r="CC9" s="301"/>
      <c r="CJ9" s="301"/>
      <c r="CK9" s="301"/>
      <c r="CL9" s="301"/>
      <c r="CM9" s="301"/>
      <c r="CN9" s="306"/>
      <c r="CO9" s="306"/>
      <c r="CP9" s="306"/>
      <c r="CQ9" s="301"/>
      <c r="CR9" s="301"/>
      <c r="CS9" s="301"/>
      <c r="CT9" s="301"/>
      <c r="CU9" s="301"/>
      <c r="CV9" s="301"/>
      <c r="CW9" s="307"/>
      <c r="CX9" s="307"/>
      <c r="CY9" s="307"/>
    </row>
    <row r="10" spans="1:103" ht="13.9" customHeight="1">
      <c r="E10" s="305"/>
      <c r="F10" s="305"/>
      <c r="G10" s="305"/>
      <c r="H10" s="305"/>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05"/>
      <c r="AL10" s="305"/>
      <c r="AM10" s="305"/>
      <c r="AN10" s="305"/>
      <c r="AO10" s="305"/>
      <c r="AP10" s="305"/>
      <c r="AQ10" s="305"/>
      <c r="AR10" s="305"/>
      <c r="AS10" s="305"/>
      <c r="AY10" s="305"/>
      <c r="AZ10" s="308" t="s">
        <v>484</v>
      </c>
      <c r="BA10" s="305"/>
      <c r="BB10" s="305"/>
      <c r="BC10" s="305"/>
      <c r="BD10" s="305"/>
      <c r="BE10" s="305"/>
      <c r="BF10" s="305"/>
      <c r="BG10" s="305"/>
      <c r="BH10" s="305"/>
      <c r="BI10" s="305"/>
      <c r="BJ10" s="305"/>
      <c r="BO10" s="302"/>
      <c r="BP10" s="302"/>
      <c r="BQ10" s="302"/>
      <c r="BR10" s="301"/>
      <c r="BS10" s="301"/>
      <c r="BT10" s="301"/>
      <c r="BU10" s="301"/>
      <c r="BV10" s="301"/>
      <c r="BW10" s="301"/>
      <c r="BX10" s="301"/>
      <c r="BY10" s="301"/>
      <c r="BZ10" s="301"/>
      <c r="CA10" s="301"/>
      <c r="CB10" s="301"/>
      <c r="CC10" s="301"/>
      <c r="CG10" s="305"/>
    </row>
    <row r="11" spans="1:103" ht="13.9" customHeight="1" thickBot="1">
      <c r="G11" s="303"/>
      <c r="AT11" s="304"/>
      <c r="BU11" s="305"/>
      <c r="BV11" s="305"/>
      <c r="BW11" s="305"/>
      <c r="BX11" s="305"/>
      <c r="BY11" s="305"/>
      <c r="BZ11" s="305"/>
      <c r="CA11" s="305"/>
    </row>
    <row r="12" spans="1:103" ht="13.9" customHeight="1" thickBot="1">
      <c r="E12" s="139" t="s">
        <v>485</v>
      </c>
      <c r="S12" s="2176" t="s">
        <v>486</v>
      </c>
      <c r="T12" s="2177"/>
      <c r="U12" s="2177"/>
      <c r="V12" s="2177"/>
      <c r="W12" s="2177"/>
      <c r="X12" s="2177"/>
      <c r="Y12" s="2177"/>
      <c r="Z12" s="2177"/>
      <c r="AA12" s="2177"/>
      <c r="AB12" s="2177"/>
      <c r="AC12" s="2177"/>
      <c r="AD12" s="2177"/>
      <c r="AE12" s="2177"/>
      <c r="AF12" s="2177"/>
      <c r="AG12" s="2177"/>
      <c r="AH12" s="2177"/>
      <c r="AI12" s="2177"/>
      <c r="AJ12" s="2177"/>
      <c r="AK12" s="2177"/>
      <c r="AL12" s="2177"/>
      <c r="AM12" s="2177"/>
      <c r="AN12" s="2177"/>
      <c r="AO12" s="2177"/>
      <c r="AP12" s="2177"/>
      <c r="AQ12" s="2177"/>
      <c r="AR12" s="2177"/>
      <c r="AS12" s="2177"/>
      <c r="AT12" s="2177"/>
      <c r="AU12" s="2177"/>
      <c r="AV12" s="2177"/>
      <c r="AW12" s="2177"/>
      <c r="AX12" s="2177"/>
      <c r="AY12" s="2177"/>
      <c r="AZ12" s="2177"/>
      <c r="BA12" s="2177"/>
      <c r="BB12" s="2177"/>
      <c r="BC12" s="2177"/>
      <c r="BD12" s="2177"/>
      <c r="BE12" s="2177"/>
      <c r="BF12" s="2177"/>
      <c r="BG12" s="2177"/>
      <c r="BH12" s="2177"/>
      <c r="BI12" s="2177"/>
      <c r="BJ12" s="2177"/>
      <c r="BK12" s="2177"/>
      <c r="BL12" s="2177"/>
      <c r="BM12" s="2177"/>
      <c r="BN12" s="2177"/>
      <c r="BO12" s="2177"/>
      <c r="BP12" s="2177"/>
      <c r="BQ12" s="2177"/>
      <c r="BR12" s="2177"/>
      <c r="BS12" s="2177"/>
      <c r="BT12" s="2177"/>
      <c r="BU12" s="2177"/>
      <c r="BV12" s="2177"/>
      <c r="BW12" s="2177"/>
      <c r="BX12" s="2177"/>
      <c r="BY12" s="2178"/>
    </row>
    <row r="13" spans="1:103" ht="13.9" customHeight="1" thickBot="1">
      <c r="S13" s="2179" t="s">
        <v>381</v>
      </c>
      <c r="T13" s="2180"/>
      <c r="U13" s="2180"/>
      <c r="V13" s="2180"/>
      <c r="W13" s="2180"/>
      <c r="X13" s="2180"/>
      <c r="Y13" s="2180"/>
      <c r="Z13" s="2180"/>
      <c r="AA13" s="2181"/>
      <c r="AB13" s="2179" t="s">
        <v>382</v>
      </c>
      <c r="AC13" s="2180"/>
      <c r="AD13" s="2180"/>
      <c r="AE13" s="2180"/>
      <c r="AF13" s="2180"/>
      <c r="AG13" s="2180"/>
      <c r="AH13" s="2180"/>
      <c r="AI13" s="2180"/>
      <c r="AJ13" s="2181"/>
      <c r="AK13" s="2179" t="s">
        <v>383</v>
      </c>
      <c r="AL13" s="2180"/>
      <c r="AM13" s="2180"/>
      <c r="AN13" s="2180"/>
      <c r="AO13" s="2180"/>
      <c r="AP13" s="2180"/>
      <c r="AQ13" s="2180"/>
      <c r="AR13" s="2180"/>
      <c r="AS13" s="2181"/>
      <c r="AT13" s="2180" t="s">
        <v>384</v>
      </c>
      <c r="AU13" s="2180"/>
      <c r="AV13" s="2180"/>
      <c r="AW13" s="2180"/>
      <c r="AX13" s="2180"/>
      <c r="AY13" s="2180"/>
      <c r="AZ13" s="2180"/>
      <c r="BA13" s="2180"/>
      <c r="BB13" s="2180"/>
      <c r="BC13" s="2179" t="s">
        <v>385</v>
      </c>
      <c r="BD13" s="2180"/>
      <c r="BE13" s="2180"/>
      <c r="BF13" s="2180"/>
      <c r="BG13" s="2180"/>
      <c r="BH13" s="2180"/>
      <c r="BI13" s="2180"/>
      <c r="BJ13" s="2180"/>
      <c r="BK13" s="2181"/>
      <c r="BL13" s="2179" t="s">
        <v>386</v>
      </c>
      <c r="BM13" s="2180"/>
      <c r="BN13" s="2180"/>
      <c r="BO13" s="2180"/>
      <c r="BP13" s="2180"/>
      <c r="BQ13" s="2180"/>
      <c r="BR13" s="2180"/>
      <c r="BS13" s="2180"/>
      <c r="BT13" s="2181"/>
      <c r="BU13" s="2182" t="s">
        <v>487</v>
      </c>
      <c r="BV13" s="2183"/>
      <c r="BW13" s="2183"/>
      <c r="BX13" s="2183"/>
      <c r="BY13" s="2184"/>
    </row>
    <row r="14" spans="1:103" ht="21.75" customHeight="1">
      <c r="G14" s="2160"/>
      <c r="H14" s="2161"/>
      <c r="I14" s="2161"/>
      <c r="J14" s="2161"/>
      <c r="K14" s="2161"/>
      <c r="L14" s="2161"/>
      <c r="M14" s="2161" t="s">
        <v>488</v>
      </c>
      <c r="N14" s="2161"/>
      <c r="O14" s="2161"/>
      <c r="P14" s="2161"/>
      <c r="Q14" s="2161"/>
      <c r="R14" s="2162"/>
      <c r="S14" s="2164" t="s">
        <v>489</v>
      </c>
      <c r="T14" s="2164"/>
      <c r="U14" s="2164"/>
      <c r="V14" s="2164"/>
      <c r="W14" s="2164"/>
      <c r="X14" s="2165"/>
      <c r="Y14" s="2166" t="s">
        <v>490</v>
      </c>
      <c r="Z14" s="2167"/>
      <c r="AA14" s="2168"/>
      <c r="AB14" s="2172" t="s">
        <v>489</v>
      </c>
      <c r="AC14" s="2164"/>
      <c r="AD14" s="2164"/>
      <c r="AE14" s="2164"/>
      <c r="AF14" s="2164"/>
      <c r="AG14" s="2165"/>
      <c r="AH14" s="2173" t="s">
        <v>491</v>
      </c>
      <c r="AI14" s="2164"/>
      <c r="AJ14" s="2174"/>
      <c r="AK14" s="2172" t="s">
        <v>489</v>
      </c>
      <c r="AL14" s="2164"/>
      <c r="AM14" s="2164"/>
      <c r="AN14" s="2164"/>
      <c r="AO14" s="2164"/>
      <c r="AP14" s="2165"/>
      <c r="AQ14" s="2173" t="s">
        <v>491</v>
      </c>
      <c r="AR14" s="2164"/>
      <c r="AS14" s="2174"/>
      <c r="AT14" s="2172" t="s">
        <v>489</v>
      </c>
      <c r="AU14" s="2164"/>
      <c r="AV14" s="2164"/>
      <c r="AW14" s="2164"/>
      <c r="AX14" s="2164"/>
      <c r="AY14" s="2165"/>
      <c r="AZ14" s="2173" t="s">
        <v>491</v>
      </c>
      <c r="BA14" s="2164"/>
      <c r="BB14" s="2164"/>
      <c r="BC14" s="2172" t="s">
        <v>489</v>
      </c>
      <c r="BD14" s="2164"/>
      <c r="BE14" s="2164"/>
      <c r="BF14" s="2164"/>
      <c r="BG14" s="2164"/>
      <c r="BH14" s="2165"/>
      <c r="BI14" s="2173" t="s">
        <v>491</v>
      </c>
      <c r="BJ14" s="2164"/>
      <c r="BK14" s="2174"/>
      <c r="BL14" s="2172" t="s">
        <v>489</v>
      </c>
      <c r="BM14" s="2164"/>
      <c r="BN14" s="2164"/>
      <c r="BO14" s="2164"/>
      <c r="BP14" s="2164"/>
      <c r="BQ14" s="2165"/>
      <c r="BR14" s="2173" t="s">
        <v>491</v>
      </c>
      <c r="BS14" s="2164"/>
      <c r="BT14" s="2174"/>
      <c r="BU14" s="2185"/>
      <c r="BV14" s="1936"/>
      <c r="BW14" s="1936"/>
      <c r="BX14" s="1936"/>
      <c r="BY14" s="2186"/>
    </row>
    <row r="15" spans="1:103" ht="21.75" customHeight="1">
      <c r="G15" s="2138"/>
      <c r="H15" s="2139"/>
      <c r="I15" s="2139"/>
      <c r="J15" s="2139"/>
      <c r="K15" s="2139"/>
      <c r="L15" s="2139"/>
      <c r="M15" s="2139"/>
      <c r="N15" s="2139"/>
      <c r="O15" s="2139"/>
      <c r="P15" s="2139"/>
      <c r="Q15" s="2139"/>
      <c r="R15" s="2163"/>
      <c r="S15" s="2155"/>
      <c r="T15" s="2155"/>
      <c r="U15" s="2156"/>
      <c r="V15" s="2157" t="s">
        <v>492</v>
      </c>
      <c r="W15" s="2158"/>
      <c r="X15" s="2159"/>
      <c r="Y15" s="2169"/>
      <c r="Z15" s="2170"/>
      <c r="AA15" s="2171"/>
      <c r="AB15" s="2154"/>
      <c r="AC15" s="2155"/>
      <c r="AD15" s="2156"/>
      <c r="AE15" s="2157" t="s">
        <v>492</v>
      </c>
      <c r="AF15" s="2158"/>
      <c r="AG15" s="2159"/>
      <c r="AH15" s="2155"/>
      <c r="AI15" s="2155"/>
      <c r="AJ15" s="2175"/>
      <c r="AK15" s="2154"/>
      <c r="AL15" s="2155"/>
      <c r="AM15" s="2156"/>
      <c r="AN15" s="2157" t="s">
        <v>492</v>
      </c>
      <c r="AO15" s="2158"/>
      <c r="AP15" s="2159"/>
      <c r="AQ15" s="2155"/>
      <c r="AR15" s="2155"/>
      <c r="AS15" s="2175"/>
      <c r="AT15" s="2154"/>
      <c r="AU15" s="2155"/>
      <c r="AV15" s="2156"/>
      <c r="AW15" s="2157" t="s">
        <v>492</v>
      </c>
      <c r="AX15" s="2158"/>
      <c r="AY15" s="2159"/>
      <c r="AZ15" s="2155"/>
      <c r="BA15" s="2155"/>
      <c r="BB15" s="2155"/>
      <c r="BC15" s="2154"/>
      <c r="BD15" s="2155"/>
      <c r="BE15" s="2156"/>
      <c r="BF15" s="2157" t="s">
        <v>492</v>
      </c>
      <c r="BG15" s="2158"/>
      <c r="BH15" s="2159"/>
      <c r="BI15" s="2155"/>
      <c r="BJ15" s="2155"/>
      <c r="BK15" s="2175"/>
      <c r="BL15" s="2154"/>
      <c r="BM15" s="2155"/>
      <c r="BN15" s="2156"/>
      <c r="BO15" s="2157" t="s">
        <v>492</v>
      </c>
      <c r="BP15" s="2158"/>
      <c r="BQ15" s="2159"/>
      <c r="BR15" s="2155"/>
      <c r="BS15" s="2155"/>
      <c r="BT15" s="2175"/>
      <c r="BU15" s="2187"/>
      <c r="BV15" s="2142"/>
      <c r="BW15" s="2142"/>
      <c r="BX15" s="2142"/>
      <c r="BY15" s="2143"/>
    </row>
    <row r="16" spans="1:103" ht="13.9" customHeight="1">
      <c r="G16" s="2138" t="s">
        <v>493</v>
      </c>
      <c r="H16" s="2139"/>
      <c r="I16" s="2139"/>
      <c r="J16" s="2139"/>
      <c r="K16" s="2139"/>
      <c r="L16" s="2139"/>
      <c r="M16" s="2151">
        <v>30</v>
      </c>
      <c r="N16" s="2152"/>
      <c r="O16" s="2152"/>
      <c r="P16" s="2152"/>
      <c r="Q16" s="2142" t="s">
        <v>476</v>
      </c>
      <c r="R16" s="2143"/>
      <c r="S16" s="2153">
        <v>0</v>
      </c>
      <c r="T16" s="2153"/>
      <c r="U16" s="2153"/>
      <c r="V16" s="2148"/>
      <c r="W16" s="2149"/>
      <c r="X16" s="2150"/>
      <c r="Y16" s="2144">
        <v>0</v>
      </c>
      <c r="Z16" s="2145"/>
      <c r="AA16" s="2146"/>
      <c r="AB16" s="2147">
        <v>0</v>
      </c>
      <c r="AC16" s="2145"/>
      <c r="AD16" s="2145"/>
      <c r="AE16" s="2148"/>
      <c r="AF16" s="2149"/>
      <c r="AG16" s="2150"/>
      <c r="AH16" s="2144">
        <v>0</v>
      </c>
      <c r="AI16" s="2145"/>
      <c r="AJ16" s="2146"/>
      <c r="AK16" s="2147">
        <v>0</v>
      </c>
      <c r="AL16" s="2145"/>
      <c r="AM16" s="2145"/>
      <c r="AN16" s="2148"/>
      <c r="AO16" s="2149"/>
      <c r="AP16" s="2150"/>
      <c r="AQ16" s="2144">
        <v>0</v>
      </c>
      <c r="AR16" s="2145"/>
      <c r="AS16" s="2146"/>
      <c r="AT16" s="2147">
        <v>0</v>
      </c>
      <c r="AU16" s="2145"/>
      <c r="AV16" s="2145"/>
      <c r="AW16" s="2144">
        <v>0</v>
      </c>
      <c r="AX16" s="2145"/>
      <c r="AY16" s="2145"/>
      <c r="AZ16" s="2144">
        <v>0</v>
      </c>
      <c r="BA16" s="2145"/>
      <c r="BB16" s="2146"/>
      <c r="BC16" s="2147">
        <v>0</v>
      </c>
      <c r="BD16" s="2145"/>
      <c r="BE16" s="2145"/>
      <c r="BF16" s="2144">
        <v>0</v>
      </c>
      <c r="BG16" s="2145"/>
      <c r="BH16" s="2145"/>
      <c r="BI16" s="2144">
        <v>0</v>
      </c>
      <c r="BJ16" s="2145"/>
      <c r="BK16" s="2146"/>
      <c r="BL16" s="2147">
        <v>0</v>
      </c>
      <c r="BM16" s="2145"/>
      <c r="BN16" s="2145"/>
      <c r="BO16" s="2144">
        <v>0</v>
      </c>
      <c r="BP16" s="2145"/>
      <c r="BQ16" s="2145"/>
      <c r="BR16" s="2144">
        <v>0</v>
      </c>
      <c r="BS16" s="2145"/>
      <c r="BT16" s="2146"/>
      <c r="BU16" s="2130">
        <f t="shared" ref="BU16:BU27" si="0">S16+Y16+AH16+AB16+AK16+AQ16+AT16+AZ16+BC16+BI16+BL16+BR16</f>
        <v>0</v>
      </c>
      <c r="BV16" s="2130"/>
      <c r="BW16" s="2130"/>
      <c r="BX16" s="2122" t="s">
        <v>494</v>
      </c>
      <c r="BY16" s="2123"/>
    </row>
    <row r="17" spans="7:80" ht="13.9" customHeight="1">
      <c r="G17" s="2138" t="s">
        <v>495</v>
      </c>
      <c r="H17" s="2139"/>
      <c r="I17" s="2139"/>
      <c r="J17" s="2139"/>
      <c r="K17" s="2139"/>
      <c r="L17" s="2139"/>
      <c r="M17" s="2151">
        <v>31</v>
      </c>
      <c r="N17" s="2152"/>
      <c r="O17" s="2152"/>
      <c r="P17" s="2152"/>
      <c r="Q17" s="2142" t="s">
        <v>476</v>
      </c>
      <c r="R17" s="2143"/>
      <c r="S17" s="2153">
        <v>0</v>
      </c>
      <c r="T17" s="2153"/>
      <c r="U17" s="2153"/>
      <c r="V17" s="2148"/>
      <c r="W17" s="2149"/>
      <c r="X17" s="2150"/>
      <c r="Y17" s="2144">
        <v>0</v>
      </c>
      <c r="Z17" s="2145"/>
      <c r="AA17" s="2146"/>
      <c r="AB17" s="2147">
        <v>0</v>
      </c>
      <c r="AC17" s="2145"/>
      <c r="AD17" s="2145"/>
      <c r="AE17" s="2148"/>
      <c r="AF17" s="2149"/>
      <c r="AG17" s="2150"/>
      <c r="AH17" s="2144">
        <v>0</v>
      </c>
      <c r="AI17" s="2145"/>
      <c r="AJ17" s="2146"/>
      <c r="AK17" s="2147">
        <v>0</v>
      </c>
      <c r="AL17" s="2145"/>
      <c r="AM17" s="2145"/>
      <c r="AN17" s="2148"/>
      <c r="AO17" s="2149"/>
      <c r="AP17" s="2150"/>
      <c r="AQ17" s="2144">
        <v>0</v>
      </c>
      <c r="AR17" s="2145"/>
      <c r="AS17" s="2146"/>
      <c r="AT17" s="2147">
        <v>0</v>
      </c>
      <c r="AU17" s="2145"/>
      <c r="AV17" s="2145"/>
      <c r="AW17" s="2144">
        <v>0</v>
      </c>
      <c r="AX17" s="2145"/>
      <c r="AY17" s="2145"/>
      <c r="AZ17" s="2144">
        <v>0</v>
      </c>
      <c r="BA17" s="2145"/>
      <c r="BB17" s="2146"/>
      <c r="BC17" s="2147">
        <v>0</v>
      </c>
      <c r="BD17" s="2145"/>
      <c r="BE17" s="2145"/>
      <c r="BF17" s="2144">
        <v>0</v>
      </c>
      <c r="BG17" s="2145"/>
      <c r="BH17" s="2145"/>
      <c r="BI17" s="2144">
        <v>0</v>
      </c>
      <c r="BJ17" s="2145"/>
      <c r="BK17" s="2146"/>
      <c r="BL17" s="2147">
        <v>0</v>
      </c>
      <c r="BM17" s="2145"/>
      <c r="BN17" s="2145"/>
      <c r="BO17" s="2144">
        <v>0</v>
      </c>
      <c r="BP17" s="2145"/>
      <c r="BQ17" s="2145"/>
      <c r="BR17" s="2144">
        <v>0</v>
      </c>
      <c r="BS17" s="2145"/>
      <c r="BT17" s="2146"/>
      <c r="BU17" s="2130">
        <f t="shared" si="0"/>
        <v>0</v>
      </c>
      <c r="BV17" s="2130"/>
      <c r="BW17" s="2130"/>
      <c r="BX17" s="2122" t="s">
        <v>494</v>
      </c>
      <c r="BY17" s="2123"/>
    </row>
    <row r="18" spans="7:80" ht="13.9" customHeight="1">
      <c r="G18" s="2138" t="s">
        <v>496</v>
      </c>
      <c r="H18" s="2139"/>
      <c r="I18" s="2139"/>
      <c r="J18" s="2139"/>
      <c r="K18" s="2139"/>
      <c r="L18" s="2139"/>
      <c r="M18" s="2151">
        <v>30</v>
      </c>
      <c r="N18" s="2152"/>
      <c r="O18" s="2152"/>
      <c r="P18" s="2152"/>
      <c r="Q18" s="2142" t="s">
        <v>476</v>
      </c>
      <c r="R18" s="2143"/>
      <c r="S18" s="2153">
        <v>0</v>
      </c>
      <c r="T18" s="2153"/>
      <c r="U18" s="2153"/>
      <c r="V18" s="2148"/>
      <c r="W18" s="2149"/>
      <c r="X18" s="2150"/>
      <c r="Y18" s="2144">
        <v>0</v>
      </c>
      <c r="Z18" s="2145"/>
      <c r="AA18" s="2146"/>
      <c r="AB18" s="2147">
        <v>0</v>
      </c>
      <c r="AC18" s="2145"/>
      <c r="AD18" s="2145"/>
      <c r="AE18" s="2148"/>
      <c r="AF18" s="2149"/>
      <c r="AG18" s="2150"/>
      <c r="AH18" s="2144">
        <v>0</v>
      </c>
      <c r="AI18" s="2145"/>
      <c r="AJ18" s="2146"/>
      <c r="AK18" s="2147">
        <v>0</v>
      </c>
      <c r="AL18" s="2145"/>
      <c r="AM18" s="2145"/>
      <c r="AN18" s="2148"/>
      <c r="AO18" s="2149"/>
      <c r="AP18" s="2150"/>
      <c r="AQ18" s="2144">
        <v>0</v>
      </c>
      <c r="AR18" s="2145"/>
      <c r="AS18" s="2146"/>
      <c r="AT18" s="2147">
        <v>0</v>
      </c>
      <c r="AU18" s="2145"/>
      <c r="AV18" s="2145"/>
      <c r="AW18" s="2144">
        <v>0</v>
      </c>
      <c r="AX18" s="2145"/>
      <c r="AY18" s="2145"/>
      <c r="AZ18" s="2144">
        <v>0</v>
      </c>
      <c r="BA18" s="2145"/>
      <c r="BB18" s="2146"/>
      <c r="BC18" s="2147">
        <v>0</v>
      </c>
      <c r="BD18" s="2145"/>
      <c r="BE18" s="2145"/>
      <c r="BF18" s="2144">
        <v>0</v>
      </c>
      <c r="BG18" s="2145"/>
      <c r="BH18" s="2145"/>
      <c r="BI18" s="2144">
        <v>0</v>
      </c>
      <c r="BJ18" s="2145"/>
      <c r="BK18" s="2146"/>
      <c r="BL18" s="2147">
        <v>0</v>
      </c>
      <c r="BM18" s="2145"/>
      <c r="BN18" s="2145"/>
      <c r="BO18" s="2144">
        <v>0</v>
      </c>
      <c r="BP18" s="2145"/>
      <c r="BQ18" s="2145"/>
      <c r="BR18" s="2144">
        <v>0</v>
      </c>
      <c r="BS18" s="2145"/>
      <c r="BT18" s="2146"/>
      <c r="BU18" s="2130">
        <f t="shared" si="0"/>
        <v>0</v>
      </c>
      <c r="BV18" s="2130"/>
      <c r="BW18" s="2130"/>
      <c r="BX18" s="2122" t="s">
        <v>494</v>
      </c>
      <c r="BY18" s="2123"/>
    </row>
    <row r="19" spans="7:80" ht="13.9" customHeight="1">
      <c r="G19" s="2138" t="s">
        <v>497</v>
      </c>
      <c r="H19" s="2139"/>
      <c r="I19" s="2139"/>
      <c r="J19" s="2139"/>
      <c r="K19" s="2139"/>
      <c r="L19" s="2139"/>
      <c r="M19" s="2151">
        <v>31</v>
      </c>
      <c r="N19" s="2152"/>
      <c r="O19" s="2152"/>
      <c r="P19" s="2152"/>
      <c r="Q19" s="2142" t="s">
        <v>476</v>
      </c>
      <c r="R19" s="2143"/>
      <c r="S19" s="2153">
        <v>0</v>
      </c>
      <c r="T19" s="2153"/>
      <c r="U19" s="2153"/>
      <c r="V19" s="2148"/>
      <c r="W19" s="2149"/>
      <c r="X19" s="2150"/>
      <c r="Y19" s="2144">
        <v>0</v>
      </c>
      <c r="Z19" s="2145"/>
      <c r="AA19" s="2146"/>
      <c r="AB19" s="2147">
        <v>0</v>
      </c>
      <c r="AC19" s="2145"/>
      <c r="AD19" s="2145"/>
      <c r="AE19" s="2148"/>
      <c r="AF19" s="2149"/>
      <c r="AG19" s="2150"/>
      <c r="AH19" s="2144">
        <v>0</v>
      </c>
      <c r="AI19" s="2145"/>
      <c r="AJ19" s="2146"/>
      <c r="AK19" s="2147">
        <v>0</v>
      </c>
      <c r="AL19" s="2145"/>
      <c r="AM19" s="2145"/>
      <c r="AN19" s="2148"/>
      <c r="AO19" s="2149"/>
      <c r="AP19" s="2150"/>
      <c r="AQ19" s="2144">
        <v>0</v>
      </c>
      <c r="AR19" s="2145"/>
      <c r="AS19" s="2146"/>
      <c r="AT19" s="2147">
        <v>0</v>
      </c>
      <c r="AU19" s="2145"/>
      <c r="AV19" s="2145"/>
      <c r="AW19" s="2144">
        <v>0</v>
      </c>
      <c r="AX19" s="2145"/>
      <c r="AY19" s="2145"/>
      <c r="AZ19" s="2144">
        <v>0</v>
      </c>
      <c r="BA19" s="2145"/>
      <c r="BB19" s="2146"/>
      <c r="BC19" s="2147">
        <v>0</v>
      </c>
      <c r="BD19" s="2145"/>
      <c r="BE19" s="2145"/>
      <c r="BF19" s="2144">
        <v>0</v>
      </c>
      <c r="BG19" s="2145"/>
      <c r="BH19" s="2145"/>
      <c r="BI19" s="2144">
        <v>0</v>
      </c>
      <c r="BJ19" s="2145"/>
      <c r="BK19" s="2146"/>
      <c r="BL19" s="2147">
        <v>0</v>
      </c>
      <c r="BM19" s="2145"/>
      <c r="BN19" s="2145"/>
      <c r="BO19" s="2144">
        <v>0</v>
      </c>
      <c r="BP19" s="2145"/>
      <c r="BQ19" s="2145"/>
      <c r="BR19" s="2144">
        <v>0</v>
      </c>
      <c r="BS19" s="2145"/>
      <c r="BT19" s="2146"/>
      <c r="BU19" s="2130">
        <f t="shared" si="0"/>
        <v>0</v>
      </c>
      <c r="BV19" s="2130"/>
      <c r="BW19" s="2130"/>
      <c r="BX19" s="2122" t="s">
        <v>494</v>
      </c>
      <c r="BY19" s="2123"/>
    </row>
    <row r="20" spans="7:80" ht="13.9" customHeight="1">
      <c r="G20" s="2138" t="s">
        <v>498</v>
      </c>
      <c r="H20" s="2139"/>
      <c r="I20" s="2139"/>
      <c r="J20" s="2139"/>
      <c r="K20" s="2139"/>
      <c r="L20" s="2139"/>
      <c r="M20" s="2151">
        <v>30</v>
      </c>
      <c r="N20" s="2152"/>
      <c r="O20" s="2152"/>
      <c r="P20" s="2152"/>
      <c r="Q20" s="2142" t="s">
        <v>476</v>
      </c>
      <c r="R20" s="2143"/>
      <c r="S20" s="2153">
        <v>0</v>
      </c>
      <c r="T20" s="2153"/>
      <c r="U20" s="2153"/>
      <c r="V20" s="2148"/>
      <c r="W20" s="2149"/>
      <c r="X20" s="2150"/>
      <c r="Y20" s="2144">
        <v>0</v>
      </c>
      <c r="Z20" s="2145"/>
      <c r="AA20" s="2146"/>
      <c r="AB20" s="2147">
        <v>0</v>
      </c>
      <c r="AC20" s="2145"/>
      <c r="AD20" s="2145"/>
      <c r="AE20" s="2148"/>
      <c r="AF20" s="2149"/>
      <c r="AG20" s="2150"/>
      <c r="AH20" s="2144">
        <v>0</v>
      </c>
      <c r="AI20" s="2145"/>
      <c r="AJ20" s="2146"/>
      <c r="AK20" s="2147">
        <v>0</v>
      </c>
      <c r="AL20" s="2145"/>
      <c r="AM20" s="2145"/>
      <c r="AN20" s="2148"/>
      <c r="AO20" s="2149"/>
      <c r="AP20" s="2150"/>
      <c r="AQ20" s="2144">
        <v>0</v>
      </c>
      <c r="AR20" s="2145"/>
      <c r="AS20" s="2146"/>
      <c r="AT20" s="2147">
        <v>0</v>
      </c>
      <c r="AU20" s="2145"/>
      <c r="AV20" s="2145"/>
      <c r="AW20" s="2144">
        <v>0</v>
      </c>
      <c r="AX20" s="2145"/>
      <c r="AY20" s="2145"/>
      <c r="AZ20" s="2144">
        <v>0</v>
      </c>
      <c r="BA20" s="2145"/>
      <c r="BB20" s="2146"/>
      <c r="BC20" s="2147">
        <v>0</v>
      </c>
      <c r="BD20" s="2145"/>
      <c r="BE20" s="2145"/>
      <c r="BF20" s="2144">
        <v>0</v>
      </c>
      <c r="BG20" s="2145"/>
      <c r="BH20" s="2145"/>
      <c r="BI20" s="2144">
        <v>0</v>
      </c>
      <c r="BJ20" s="2145"/>
      <c r="BK20" s="2146"/>
      <c r="BL20" s="2147">
        <v>0</v>
      </c>
      <c r="BM20" s="2145"/>
      <c r="BN20" s="2145"/>
      <c r="BO20" s="2144">
        <v>0</v>
      </c>
      <c r="BP20" s="2145"/>
      <c r="BQ20" s="2145"/>
      <c r="BR20" s="2144">
        <v>0</v>
      </c>
      <c r="BS20" s="2145"/>
      <c r="BT20" s="2146"/>
      <c r="BU20" s="2130">
        <f t="shared" si="0"/>
        <v>0</v>
      </c>
      <c r="BV20" s="2130"/>
      <c r="BW20" s="2130"/>
      <c r="BX20" s="2122" t="s">
        <v>494</v>
      </c>
      <c r="BY20" s="2123"/>
    </row>
    <row r="21" spans="7:80" ht="13.9" customHeight="1">
      <c r="G21" s="2138" t="s">
        <v>499</v>
      </c>
      <c r="H21" s="2139"/>
      <c r="I21" s="2139"/>
      <c r="J21" s="2139"/>
      <c r="K21" s="2139"/>
      <c r="L21" s="2139"/>
      <c r="M21" s="2151">
        <v>30</v>
      </c>
      <c r="N21" s="2152"/>
      <c r="O21" s="2152"/>
      <c r="P21" s="2152"/>
      <c r="Q21" s="2142" t="s">
        <v>476</v>
      </c>
      <c r="R21" s="2143"/>
      <c r="S21" s="2153">
        <v>0</v>
      </c>
      <c r="T21" s="2153"/>
      <c r="U21" s="2153"/>
      <c r="V21" s="2148"/>
      <c r="W21" s="2149"/>
      <c r="X21" s="2150"/>
      <c r="Y21" s="2144">
        <v>0</v>
      </c>
      <c r="Z21" s="2145"/>
      <c r="AA21" s="2146"/>
      <c r="AB21" s="2147">
        <v>0</v>
      </c>
      <c r="AC21" s="2145"/>
      <c r="AD21" s="2145"/>
      <c r="AE21" s="2148"/>
      <c r="AF21" s="2149"/>
      <c r="AG21" s="2150"/>
      <c r="AH21" s="2144">
        <v>0</v>
      </c>
      <c r="AI21" s="2145"/>
      <c r="AJ21" s="2146"/>
      <c r="AK21" s="2147">
        <v>0</v>
      </c>
      <c r="AL21" s="2145"/>
      <c r="AM21" s="2145"/>
      <c r="AN21" s="2148"/>
      <c r="AO21" s="2149"/>
      <c r="AP21" s="2150"/>
      <c r="AQ21" s="2144">
        <v>0</v>
      </c>
      <c r="AR21" s="2145"/>
      <c r="AS21" s="2146"/>
      <c r="AT21" s="2147">
        <v>0</v>
      </c>
      <c r="AU21" s="2145"/>
      <c r="AV21" s="2145"/>
      <c r="AW21" s="2144">
        <v>0</v>
      </c>
      <c r="AX21" s="2145"/>
      <c r="AY21" s="2145"/>
      <c r="AZ21" s="2144">
        <v>0</v>
      </c>
      <c r="BA21" s="2145"/>
      <c r="BB21" s="2146"/>
      <c r="BC21" s="2147">
        <v>0</v>
      </c>
      <c r="BD21" s="2145"/>
      <c r="BE21" s="2145"/>
      <c r="BF21" s="2144">
        <v>0</v>
      </c>
      <c r="BG21" s="2145"/>
      <c r="BH21" s="2145"/>
      <c r="BI21" s="2144">
        <v>0</v>
      </c>
      <c r="BJ21" s="2145"/>
      <c r="BK21" s="2146"/>
      <c r="BL21" s="2147">
        <v>0</v>
      </c>
      <c r="BM21" s="2145"/>
      <c r="BN21" s="2145"/>
      <c r="BO21" s="2144">
        <v>0</v>
      </c>
      <c r="BP21" s="2145"/>
      <c r="BQ21" s="2145"/>
      <c r="BR21" s="2144">
        <v>0</v>
      </c>
      <c r="BS21" s="2145"/>
      <c r="BT21" s="2146"/>
      <c r="BU21" s="2130">
        <f t="shared" si="0"/>
        <v>0</v>
      </c>
      <c r="BV21" s="2130"/>
      <c r="BW21" s="2130"/>
      <c r="BX21" s="2122" t="s">
        <v>494</v>
      </c>
      <c r="BY21" s="2123"/>
    </row>
    <row r="22" spans="7:80" ht="13.9" customHeight="1">
      <c r="G22" s="2138" t="s">
        <v>500</v>
      </c>
      <c r="H22" s="2139"/>
      <c r="I22" s="2139"/>
      <c r="J22" s="2139"/>
      <c r="K22" s="2139"/>
      <c r="L22" s="2139"/>
      <c r="M22" s="2151">
        <v>31</v>
      </c>
      <c r="N22" s="2152"/>
      <c r="O22" s="2152"/>
      <c r="P22" s="2152"/>
      <c r="Q22" s="2142" t="s">
        <v>476</v>
      </c>
      <c r="R22" s="2143"/>
      <c r="S22" s="2153">
        <v>0</v>
      </c>
      <c r="T22" s="2153"/>
      <c r="U22" s="2153"/>
      <c r="V22" s="2148"/>
      <c r="W22" s="2149"/>
      <c r="X22" s="2150"/>
      <c r="Y22" s="2144">
        <v>0</v>
      </c>
      <c r="Z22" s="2145"/>
      <c r="AA22" s="2146"/>
      <c r="AB22" s="2147">
        <v>0</v>
      </c>
      <c r="AC22" s="2145"/>
      <c r="AD22" s="2145"/>
      <c r="AE22" s="2148"/>
      <c r="AF22" s="2149"/>
      <c r="AG22" s="2150"/>
      <c r="AH22" s="2144">
        <v>0</v>
      </c>
      <c r="AI22" s="2145"/>
      <c r="AJ22" s="2146"/>
      <c r="AK22" s="2147">
        <v>0</v>
      </c>
      <c r="AL22" s="2145"/>
      <c r="AM22" s="2145"/>
      <c r="AN22" s="2148"/>
      <c r="AO22" s="2149"/>
      <c r="AP22" s="2150"/>
      <c r="AQ22" s="2144">
        <v>0</v>
      </c>
      <c r="AR22" s="2145"/>
      <c r="AS22" s="2146"/>
      <c r="AT22" s="2147">
        <v>0</v>
      </c>
      <c r="AU22" s="2145"/>
      <c r="AV22" s="2145"/>
      <c r="AW22" s="2144">
        <v>0</v>
      </c>
      <c r="AX22" s="2145"/>
      <c r="AY22" s="2145"/>
      <c r="AZ22" s="2144">
        <v>0</v>
      </c>
      <c r="BA22" s="2145"/>
      <c r="BB22" s="2146"/>
      <c r="BC22" s="2147">
        <v>0</v>
      </c>
      <c r="BD22" s="2145"/>
      <c r="BE22" s="2145"/>
      <c r="BF22" s="2144">
        <v>0</v>
      </c>
      <c r="BG22" s="2145"/>
      <c r="BH22" s="2145"/>
      <c r="BI22" s="2144">
        <v>0</v>
      </c>
      <c r="BJ22" s="2145"/>
      <c r="BK22" s="2146"/>
      <c r="BL22" s="2147">
        <v>0</v>
      </c>
      <c r="BM22" s="2145"/>
      <c r="BN22" s="2145"/>
      <c r="BO22" s="2144">
        <v>0</v>
      </c>
      <c r="BP22" s="2145"/>
      <c r="BQ22" s="2145"/>
      <c r="BR22" s="2144">
        <v>0</v>
      </c>
      <c r="BS22" s="2145"/>
      <c r="BT22" s="2146"/>
      <c r="BU22" s="2130">
        <f t="shared" si="0"/>
        <v>0</v>
      </c>
      <c r="BV22" s="2130"/>
      <c r="BW22" s="2130"/>
      <c r="BX22" s="2122" t="s">
        <v>494</v>
      </c>
      <c r="BY22" s="2123"/>
    </row>
    <row r="23" spans="7:80" ht="13.9" customHeight="1">
      <c r="G23" s="2138" t="s">
        <v>501</v>
      </c>
      <c r="H23" s="2139"/>
      <c r="I23" s="2139"/>
      <c r="J23" s="2139"/>
      <c r="K23" s="2139"/>
      <c r="L23" s="2139"/>
      <c r="M23" s="2151">
        <v>30</v>
      </c>
      <c r="N23" s="2152"/>
      <c r="O23" s="2152"/>
      <c r="P23" s="2152"/>
      <c r="Q23" s="2142" t="s">
        <v>476</v>
      </c>
      <c r="R23" s="2143"/>
      <c r="S23" s="2153">
        <v>0</v>
      </c>
      <c r="T23" s="2153"/>
      <c r="U23" s="2153"/>
      <c r="V23" s="2148"/>
      <c r="W23" s="2149"/>
      <c r="X23" s="2150"/>
      <c r="Y23" s="2144">
        <v>0</v>
      </c>
      <c r="Z23" s="2145"/>
      <c r="AA23" s="2146"/>
      <c r="AB23" s="2147">
        <v>0</v>
      </c>
      <c r="AC23" s="2145"/>
      <c r="AD23" s="2145"/>
      <c r="AE23" s="2148"/>
      <c r="AF23" s="2149"/>
      <c r="AG23" s="2150"/>
      <c r="AH23" s="2144">
        <v>0</v>
      </c>
      <c r="AI23" s="2145"/>
      <c r="AJ23" s="2146"/>
      <c r="AK23" s="2147">
        <v>0</v>
      </c>
      <c r="AL23" s="2145"/>
      <c r="AM23" s="2145"/>
      <c r="AN23" s="2148"/>
      <c r="AO23" s="2149"/>
      <c r="AP23" s="2150"/>
      <c r="AQ23" s="2144">
        <v>0</v>
      </c>
      <c r="AR23" s="2145"/>
      <c r="AS23" s="2146"/>
      <c r="AT23" s="2147">
        <v>0</v>
      </c>
      <c r="AU23" s="2145"/>
      <c r="AV23" s="2145"/>
      <c r="AW23" s="2144">
        <v>0</v>
      </c>
      <c r="AX23" s="2145"/>
      <c r="AY23" s="2145"/>
      <c r="AZ23" s="2144">
        <v>0</v>
      </c>
      <c r="BA23" s="2145"/>
      <c r="BB23" s="2146"/>
      <c r="BC23" s="2147">
        <v>0</v>
      </c>
      <c r="BD23" s="2145"/>
      <c r="BE23" s="2145"/>
      <c r="BF23" s="2144">
        <v>0</v>
      </c>
      <c r="BG23" s="2145"/>
      <c r="BH23" s="2145"/>
      <c r="BI23" s="2144">
        <v>0</v>
      </c>
      <c r="BJ23" s="2145"/>
      <c r="BK23" s="2146"/>
      <c r="BL23" s="2147">
        <v>0</v>
      </c>
      <c r="BM23" s="2145"/>
      <c r="BN23" s="2145"/>
      <c r="BO23" s="2144">
        <v>0</v>
      </c>
      <c r="BP23" s="2145"/>
      <c r="BQ23" s="2145"/>
      <c r="BR23" s="2144">
        <v>0</v>
      </c>
      <c r="BS23" s="2145"/>
      <c r="BT23" s="2146"/>
      <c r="BU23" s="2130">
        <f t="shared" si="0"/>
        <v>0</v>
      </c>
      <c r="BV23" s="2130"/>
      <c r="BW23" s="2130"/>
      <c r="BX23" s="2122" t="s">
        <v>494</v>
      </c>
      <c r="BY23" s="2123"/>
    </row>
    <row r="24" spans="7:80" ht="13.9" customHeight="1">
      <c r="G24" s="2138" t="s">
        <v>502</v>
      </c>
      <c r="H24" s="2139"/>
      <c r="I24" s="2139"/>
      <c r="J24" s="2139"/>
      <c r="K24" s="2139"/>
      <c r="L24" s="2139"/>
      <c r="M24" s="2151">
        <v>31</v>
      </c>
      <c r="N24" s="2152"/>
      <c r="O24" s="2152"/>
      <c r="P24" s="2152"/>
      <c r="Q24" s="2142" t="s">
        <v>476</v>
      </c>
      <c r="R24" s="2143"/>
      <c r="S24" s="2153">
        <v>0</v>
      </c>
      <c r="T24" s="2153"/>
      <c r="U24" s="2153"/>
      <c r="V24" s="2148"/>
      <c r="W24" s="2149"/>
      <c r="X24" s="2150"/>
      <c r="Y24" s="2144">
        <v>0</v>
      </c>
      <c r="Z24" s="2145"/>
      <c r="AA24" s="2146"/>
      <c r="AB24" s="2147">
        <v>0</v>
      </c>
      <c r="AC24" s="2145"/>
      <c r="AD24" s="2145"/>
      <c r="AE24" s="2148"/>
      <c r="AF24" s="2149"/>
      <c r="AG24" s="2150"/>
      <c r="AH24" s="2144">
        <v>0</v>
      </c>
      <c r="AI24" s="2145"/>
      <c r="AJ24" s="2146"/>
      <c r="AK24" s="2147">
        <v>0</v>
      </c>
      <c r="AL24" s="2145"/>
      <c r="AM24" s="2145"/>
      <c r="AN24" s="2148"/>
      <c r="AO24" s="2149"/>
      <c r="AP24" s="2150"/>
      <c r="AQ24" s="2144">
        <v>0</v>
      </c>
      <c r="AR24" s="2145"/>
      <c r="AS24" s="2146"/>
      <c r="AT24" s="2147">
        <v>0</v>
      </c>
      <c r="AU24" s="2145"/>
      <c r="AV24" s="2145"/>
      <c r="AW24" s="2144">
        <v>0</v>
      </c>
      <c r="AX24" s="2145"/>
      <c r="AY24" s="2145"/>
      <c r="AZ24" s="2144">
        <v>0</v>
      </c>
      <c r="BA24" s="2145"/>
      <c r="BB24" s="2146"/>
      <c r="BC24" s="2147">
        <v>0</v>
      </c>
      <c r="BD24" s="2145"/>
      <c r="BE24" s="2145"/>
      <c r="BF24" s="2144">
        <v>0</v>
      </c>
      <c r="BG24" s="2145"/>
      <c r="BH24" s="2145"/>
      <c r="BI24" s="2144">
        <v>0</v>
      </c>
      <c r="BJ24" s="2145"/>
      <c r="BK24" s="2146"/>
      <c r="BL24" s="2147">
        <v>0</v>
      </c>
      <c r="BM24" s="2145"/>
      <c r="BN24" s="2145"/>
      <c r="BO24" s="2144">
        <v>0</v>
      </c>
      <c r="BP24" s="2145"/>
      <c r="BQ24" s="2145"/>
      <c r="BR24" s="2144">
        <v>0</v>
      </c>
      <c r="BS24" s="2145"/>
      <c r="BT24" s="2146"/>
      <c r="BU24" s="2130">
        <f t="shared" si="0"/>
        <v>0</v>
      </c>
      <c r="BV24" s="2130"/>
      <c r="BW24" s="2130"/>
      <c r="BX24" s="2122" t="s">
        <v>494</v>
      </c>
      <c r="BY24" s="2123"/>
      <c r="CB24" s="309"/>
    </row>
    <row r="25" spans="7:80" ht="13.9" customHeight="1">
      <c r="G25" s="2138" t="s">
        <v>503</v>
      </c>
      <c r="H25" s="2139"/>
      <c r="I25" s="2139"/>
      <c r="J25" s="2139"/>
      <c r="K25" s="2139"/>
      <c r="L25" s="2139"/>
      <c r="M25" s="2151">
        <v>30</v>
      </c>
      <c r="N25" s="2152"/>
      <c r="O25" s="2152"/>
      <c r="P25" s="2152"/>
      <c r="Q25" s="2142" t="s">
        <v>476</v>
      </c>
      <c r="R25" s="2143"/>
      <c r="S25" s="2153">
        <v>0</v>
      </c>
      <c r="T25" s="2153"/>
      <c r="U25" s="2153"/>
      <c r="V25" s="2148"/>
      <c r="W25" s="2149"/>
      <c r="X25" s="2150"/>
      <c r="Y25" s="2144">
        <v>0</v>
      </c>
      <c r="Z25" s="2145"/>
      <c r="AA25" s="2146"/>
      <c r="AB25" s="2147">
        <v>0</v>
      </c>
      <c r="AC25" s="2145"/>
      <c r="AD25" s="2145"/>
      <c r="AE25" s="2148"/>
      <c r="AF25" s="2149"/>
      <c r="AG25" s="2150"/>
      <c r="AH25" s="2144">
        <v>0</v>
      </c>
      <c r="AI25" s="2145"/>
      <c r="AJ25" s="2146"/>
      <c r="AK25" s="2147">
        <v>0</v>
      </c>
      <c r="AL25" s="2145"/>
      <c r="AM25" s="2145"/>
      <c r="AN25" s="2148"/>
      <c r="AO25" s="2149"/>
      <c r="AP25" s="2150"/>
      <c r="AQ25" s="2144">
        <v>0</v>
      </c>
      <c r="AR25" s="2145"/>
      <c r="AS25" s="2146"/>
      <c r="AT25" s="2147">
        <v>0</v>
      </c>
      <c r="AU25" s="2145"/>
      <c r="AV25" s="2145"/>
      <c r="AW25" s="2144">
        <v>0</v>
      </c>
      <c r="AX25" s="2145"/>
      <c r="AY25" s="2145"/>
      <c r="AZ25" s="2144">
        <v>0</v>
      </c>
      <c r="BA25" s="2145"/>
      <c r="BB25" s="2146"/>
      <c r="BC25" s="2147">
        <v>0</v>
      </c>
      <c r="BD25" s="2145"/>
      <c r="BE25" s="2145"/>
      <c r="BF25" s="2144">
        <v>0</v>
      </c>
      <c r="BG25" s="2145"/>
      <c r="BH25" s="2145"/>
      <c r="BI25" s="2144">
        <v>0</v>
      </c>
      <c r="BJ25" s="2145"/>
      <c r="BK25" s="2146"/>
      <c r="BL25" s="2147">
        <v>0</v>
      </c>
      <c r="BM25" s="2145"/>
      <c r="BN25" s="2145"/>
      <c r="BO25" s="2144">
        <v>0</v>
      </c>
      <c r="BP25" s="2145"/>
      <c r="BQ25" s="2145"/>
      <c r="BR25" s="2144">
        <v>0</v>
      </c>
      <c r="BS25" s="2145"/>
      <c r="BT25" s="2146"/>
      <c r="BU25" s="2130">
        <f t="shared" si="0"/>
        <v>0</v>
      </c>
      <c r="BV25" s="2130"/>
      <c r="BW25" s="2130"/>
      <c r="BX25" s="2122" t="s">
        <v>494</v>
      </c>
      <c r="BY25" s="2123"/>
    </row>
    <row r="26" spans="7:80" ht="13.9" customHeight="1">
      <c r="G26" s="2138" t="s">
        <v>504</v>
      </c>
      <c r="H26" s="2139"/>
      <c r="I26" s="2139"/>
      <c r="J26" s="2139"/>
      <c r="K26" s="2139"/>
      <c r="L26" s="2139"/>
      <c r="M26" s="2151">
        <v>27</v>
      </c>
      <c r="N26" s="2152"/>
      <c r="O26" s="2152"/>
      <c r="P26" s="2152"/>
      <c r="Q26" s="2142" t="s">
        <v>476</v>
      </c>
      <c r="R26" s="2143"/>
      <c r="S26" s="2153">
        <v>0</v>
      </c>
      <c r="T26" s="2153"/>
      <c r="U26" s="2153"/>
      <c r="V26" s="2148"/>
      <c r="W26" s="2149"/>
      <c r="X26" s="2150"/>
      <c r="Y26" s="2144">
        <v>0</v>
      </c>
      <c r="Z26" s="2145"/>
      <c r="AA26" s="2146"/>
      <c r="AB26" s="2147">
        <v>0</v>
      </c>
      <c r="AC26" s="2145"/>
      <c r="AD26" s="2145"/>
      <c r="AE26" s="2148"/>
      <c r="AF26" s="2149"/>
      <c r="AG26" s="2150"/>
      <c r="AH26" s="2144">
        <v>0</v>
      </c>
      <c r="AI26" s="2145"/>
      <c r="AJ26" s="2146"/>
      <c r="AK26" s="2147">
        <v>0</v>
      </c>
      <c r="AL26" s="2145"/>
      <c r="AM26" s="2145"/>
      <c r="AN26" s="2148"/>
      <c r="AO26" s="2149"/>
      <c r="AP26" s="2150"/>
      <c r="AQ26" s="2144">
        <v>0</v>
      </c>
      <c r="AR26" s="2145"/>
      <c r="AS26" s="2146"/>
      <c r="AT26" s="2147">
        <v>0</v>
      </c>
      <c r="AU26" s="2145"/>
      <c r="AV26" s="2145"/>
      <c r="AW26" s="2144">
        <v>0</v>
      </c>
      <c r="AX26" s="2145"/>
      <c r="AY26" s="2145"/>
      <c r="AZ26" s="2144">
        <v>0</v>
      </c>
      <c r="BA26" s="2145"/>
      <c r="BB26" s="2146"/>
      <c r="BC26" s="2147">
        <v>0</v>
      </c>
      <c r="BD26" s="2145"/>
      <c r="BE26" s="2145"/>
      <c r="BF26" s="2144">
        <v>0</v>
      </c>
      <c r="BG26" s="2145"/>
      <c r="BH26" s="2145"/>
      <c r="BI26" s="2144">
        <v>0</v>
      </c>
      <c r="BJ26" s="2145"/>
      <c r="BK26" s="2146"/>
      <c r="BL26" s="2147">
        <v>0</v>
      </c>
      <c r="BM26" s="2145"/>
      <c r="BN26" s="2145"/>
      <c r="BO26" s="2144">
        <v>0</v>
      </c>
      <c r="BP26" s="2145"/>
      <c r="BQ26" s="2145"/>
      <c r="BR26" s="2144">
        <v>0</v>
      </c>
      <c r="BS26" s="2145"/>
      <c r="BT26" s="2146"/>
      <c r="BU26" s="2130">
        <f t="shared" si="0"/>
        <v>0</v>
      </c>
      <c r="BV26" s="2130"/>
      <c r="BW26" s="2130"/>
      <c r="BX26" s="2122" t="s">
        <v>494</v>
      </c>
      <c r="BY26" s="2123"/>
    </row>
    <row r="27" spans="7:80" ht="13.9" customHeight="1">
      <c r="G27" s="2138" t="s">
        <v>505</v>
      </c>
      <c r="H27" s="2139"/>
      <c r="I27" s="2139"/>
      <c r="J27" s="2139"/>
      <c r="K27" s="2139"/>
      <c r="L27" s="2139"/>
      <c r="M27" s="2151">
        <v>31</v>
      </c>
      <c r="N27" s="2152"/>
      <c r="O27" s="2152"/>
      <c r="P27" s="2152"/>
      <c r="Q27" s="2142" t="s">
        <v>476</v>
      </c>
      <c r="R27" s="2143"/>
      <c r="S27" s="2153">
        <v>0</v>
      </c>
      <c r="T27" s="2153"/>
      <c r="U27" s="2153"/>
      <c r="V27" s="2148"/>
      <c r="W27" s="2149"/>
      <c r="X27" s="2150"/>
      <c r="Y27" s="2144">
        <v>0</v>
      </c>
      <c r="Z27" s="2145"/>
      <c r="AA27" s="2146"/>
      <c r="AB27" s="2147">
        <v>0</v>
      </c>
      <c r="AC27" s="2145"/>
      <c r="AD27" s="2145"/>
      <c r="AE27" s="2148"/>
      <c r="AF27" s="2149"/>
      <c r="AG27" s="2150"/>
      <c r="AH27" s="2144">
        <v>0</v>
      </c>
      <c r="AI27" s="2145"/>
      <c r="AJ27" s="2146"/>
      <c r="AK27" s="2147">
        <v>0</v>
      </c>
      <c r="AL27" s="2145"/>
      <c r="AM27" s="2145"/>
      <c r="AN27" s="2148"/>
      <c r="AO27" s="2149"/>
      <c r="AP27" s="2150"/>
      <c r="AQ27" s="2144">
        <v>0</v>
      </c>
      <c r="AR27" s="2145"/>
      <c r="AS27" s="2146"/>
      <c r="AT27" s="2147">
        <v>0</v>
      </c>
      <c r="AU27" s="2145"/>
      <c r="AV27" s="2145"/>
      <c r="AW27" s="2144">
        <v>0</v>
      </c>
      <c r="AX27" s="2145"/>
      <c r="AY27" s="2145"/>
      <c r="AZ27" s="2144">
        <v>0</v>
      </c>
      <c r="BA27" s="2145"/>
      <c r="BB27" s="2146"/>
      <c r="BC27" s="2147">
        <v>0</v>
      </c>
      <c r="BD27" s="2145"/>
      <c r="BE27" s="2145"/>
      <c r="BF27" s="2144">
        <v>0</v>
      </c>
      <c r="BG27" s="2145"/>
      <c r="BH27" s="2145"/>
      <c r="BI27" s="2144">
        <v>0</v>
      </c>
      <c r="BJ27" s="2145"/>
      <c r="BK27" s="2146"/>
      <c r="BL27" s="2147">
        <v>0</v>
      </c>
      <c r="BM27" s="2145"/>
      <c r="BN27" s="2145"/>
      <c r="BO27" s="2144">
        <v>0</v>
      </c>
      <c r="BP27" s="2145"/>
      <c r="BQ27" s="2145"/>
      <c r="BR27" s="2144">
        <v>0</v>
      </c>
      <c r="BS27" s="2145"/>
      <c r="BT27" s="2146"/>
      <c r="BU27" s="2130">
        <f t="shared" si="0"/>
        <v>0</v>
      </c>
      <c r="BV27" s="2130"/>
      <c r="BW27" s="2130"/>
      <c r="BX27" s="2122" t="s">
        <v>494</v>
      </c>
      <c r="BY27" s="2123"/>
    </row>
    <row r="28" spans="7:80" ht="13.9" customHeight="1">
      <c r="G28" s="2138" t="s">
        <v>487</v>
      </c>
      <c r="H28" s="2139"/>
      <c r="I28" s="2139"/>
      <c r="J28" s="2139"/>
      <c r="K28" s="2139"/>
      <c r="L28" s="2139"/>
      <c r="M28" s="2140">
        <f>SUM(M16:P27)</f>
        <v>362</v>
      </c>
      <c r="N28" s="2141"/>
      <c r="O28" s="2141"/>
      <c r="P28" s="2141"/>
      <c r="Q28" s="2142" t="s">
        <v>476</v>
      </c>
      <c r="R28" s="2143"/>
      <c r="S28" s="2132">
        <f>SUM(S16:U27)</f>
        <v>0</v>
      </c>
      <c r="T28" s="2132"/>
      <c r="U28" s="2132"/>
      <c r="V28" s="2135"/>
      <c r="W28" s="2136"/>
      <c r="X28" s="2137"/>
      <c r="Y28" s="2131">
        <f>SUM(Y16:AA27)</f>
        <v>0</v>
      </c>
      <c r="Z28" s="2132"/>
      <c r="AA28" s="2134"/>
      <c r="AB28" s="2133">
        <f>SUM(AB16:AD27)</f>
        <v>0</v>
      </c>
      <c r="AC28" s="2130"/>
      <c r="AD28" s="2130"/>
      <c r="AE28" s="2135"/>
      <c r="AF28" s="2136"/>
      <c r="AG28" s="2137"/>
      <c r="AH28" s="2131">
        <f>SUM(AH16:AJ27)</f>
        <v>0</v>
      </c>
      <c r="AI28" s="2132"/>
      <c r="AJ28" s="2134"/>
      <c r="AK28" s="2133">
        <f>SUM(AK16:AM27)</f>
        <v>0</v>
      </c>
      <c r="AL28" s="2130"/>
      <c r="AM28" s="2130"/>
      <c r="AN28" s="2135"/>
      <c r="AO28" s="2136"/>
      <c r="AP28" s="2137"/>
      <c r="AQ28" s="2131">
        <f>SUM(AQ16:AS27)</f>
        <v>0</v>
      </c>
      <c r="AR28" s="2132"/>
      <c r="AS28" s="2134"/>
      <c r="AT28" s="2130">
        <f>SUM(AT16:AV27)</f>
        <v>0</v>
      </c>
      <c r="AU28" s="2130"/>
      <c r="AV28" s="2130"/>
      <c r="AW28" s="2131">
        <f>SUM(AW16:AY27)</f>
        <v>0</v>
      </c>
      <c r="AX28" s="2132"/>
      <c r="AY28" s="2132"/>
      <c r="AZ28" s="2131">
        <f>SUM(AZ16:BB27)</f>
        <v>0</v>
      </c>
      <c r="BA28" s="2132"/>
      <c r="BB28" s="2132"/>
      <c r="BC28" s="2133">
        <f>SUM(BC16:BE27)</f>
        <v>0</v>
      </c>
      <c r="BD28" s="2130"/>
      <c r="BE28" s="2130"/>
      <c r="BF28" s="2131">
        <f>SUM(BF16:BH27)</f>
        <v>0</v>
      </c>
      <c r="BG28" s="2132"/>
      <c r="BH28" s="2132"/>
      <c r="BI28" s="2131">
        <f>SUM(BI16:BK27)</f>
        <v>0</v>
      </c>
      <c r="BJ28" s="2132"/>
      <c r="BK28" s="2134"/>
      <c r="BL28" s="2133">
        <f>SUM(BL16:BN27)</f>
        <v>0</v>
      </c>
      <c r="BM28" s="2130"/>
      <c r="BN28" s="2130"/>
      <c r="BO28" s="2131">
        <f>SUM(BO16:BQ27)</f>
        <v>0</v>
      </c>
      <c r="BP28" s="2132"/>
      <c r="BQ28" s="2132"/>
      <c r="BR28" s="2131">
        <f>SUM(BR16:BT27)</f>
        <v>0</v>
      </c>
      <c r="BS28" s="2132"/>
      <c r="BT28" s="2134"/>
      <c r="BU28" s="2130">
        <f>SUM(BU16:BW27)</f>
        <v>0</v>
      </c>
      <c r="BV28" s="2130"/>
      <c r="BW28" s="2130"/>
      <c r="BX28" s="2122" t="s">
        <v>494</v>
      </c>
      <c r="BY28" s="2123"/>
    </row>
    <row r="29" spans="7:80" ht="21.75" customHeight="1" thickBot="1">
      <c r="G29" s="2124" t="s">
        <v>506</v>
      </c>
      <c r="H29" s="2125"/>
      <c r="I29" s="2125"/>
      <c r="J29" s="2125"/>
      <c r="K29" s="2125"/>
      <c r="L29" s="2126"/>
      <c r="M29" s="2127"/>
      <c r="N29" s="2128"/>
      <c r="O29" s="2128"/>
      <c r="P29" s="2128"/>
      <c r="Q29" s="2128"/>
      <c r="R29" s="2129"/>
      <c r="S29" s="2109">
        <f>IFERROR(ROUNDUP(S28/$M$28,1),"0")</f>
        <v>0</v>
      </c>
      <c r="T29" s="2109"/>
      <c r="U29" s="2109"/>
      <c r="V29" s="2119"/>
      <c r="W29" s="2120"/>
      <c r="X29" s="2121"/>
      <c r="Y29" s="2110">
        <f>IFERROR(ROUNDUP(Y28/$M$28,1),"0")</f>
        <v>0</v>
      </c>
      <c r="Z29" s="2109"/>
      <c r="AA29" s="2111"/>
      <c r="AB29" s="2108">
        <f>IFERROR(ROUNDUP(AB28/$M$28,1),"0")</f>
        <v>0</v>
      </c>
      <c r="AC29" s="2109"/>
      <c r="AD29" s="2109"/>
      <c r="AE29" s="2119"/>
      <c r="AF29" s="2120"/>
      <c r="AG29" s="2121"/>
      <c r="AH29" s="2110">
        <f>IFERROR(ROUNDUP(AH28/$M$28,1),"0")</f>
        <v>0</v>
      </c>
      <c r="AI29" s="2109"/>
      <c r="AJ29" s="2111"/>
      <c r="AK29" s="2108">
        <f>IFERROR(ROUNDUP(AK28/$M$28,1),"0")</f>
        <v>0</v>
      </c>
      <c r="AL29" s="2109"/>
      <c r="AM29" s="2109"/>
      <c r="AN29" s="2119"/>
      <c r="AO29" s="2120"/>
      <c r="AP29" s="2121"/>
      <c r="AQ29" s="2110">
        <f>IFERROR(ROUNDUP(AQ28/$M$28,1),"0")</f>
        <v>0</v>
      </c>
      <c r="AR29" s="2109"/>
      <c r="AS29" s="2111"/>
      <c r="AT29" s="2109">
        <f>IFERROR(ROUNDUP(AT28/$M$28,1),"0")</f>
        <v>0</v>
      </c>
      <c r="AU29" s="2109"/>
      <c r="AV29" s="2109"/>
      <c r="AW29" s="2110">
        <f>IFERROR(ROUNDUP(AW28/$M$28,1),"0")</f>
        <v>0</v>
      </c>
      <c r="AX29" s="2109"/>
      <c r="AY29" s="2109"/>
      <c r="AZ29" s="2110">
        <f>IFERROR(ROUNDUP(AZ28/$M$28,1),"0")</f>
        <v>0</v>
      </c>
      <c r="BA29" s="2109"/>
      <c r="BB29" s="2109"/>
      <c r="BC29" s="2108">
        <f>IFERROR(ROUNDUP(BC28/$M$28,1),"0")</f>
        <v>0</v>
      </c>
      <c r="BD29" s="2109"/>
      <c r="BE29" s="2109"/>
      <c r="BF29" s="2110">
        <f>IFERROR(ROUNDUP(BF28/$M$28,1),"0")</f>
        <v>0</v>
      </c>
      <c r="BG29" s="2109"/>
      <c r="BH29" s="2109"/>
      <c r="BI29" s="2110">
        <f>IFERROR(ROUNDUP(BI28/$M$28,1),"0")</f>
        <v>0</v>
      </c>
      <c r="BJ29" s="2109"/>
      <c r="BK29" s="2111"/>
      <c r="BL29" s="2108">
        <f>IFERROR(ROUNDUP(BL28/$M$28,1),"0")</f>
        <v>0</v>
      </c>
      <c r="BM29" s="2109"/>
      <c r="BN29" s="2109"/>
      <c r="BO29" s="2110">
        <f>IFERROR(ROUNDUP(BO28/$M$28,1),"0")</f>
        <v>0</v>
      </c>
      <c r="BP29" s="2109"/>
      <c r="BQ29" s="2109"/>
      <c r="BR29" s="2110">
        <f>IFERROR(ROUNDUP(BR28/$M$28,1),"0")</f>
        <v>0</v>
      </c>
      <c r="BS29" s="2109"/>
      <c r="BT29" s="2111"/>
      <c r="BU29" s="2112">
        <f>S29+AB29+AK29+AT29+BC29+BL29</f>
        <v>0</v>
      </c>
      <c r="BV29" s="2112"/>
      <c r="BW29" s="2112"/>
      <c r="BX29" s="2113" t="s">
        <v>494</v>
      </c>
      <c r="BY29" s="2114"/>
    </row>
    <row r="30" spans="7:80" ht="13.9" customHeight="1" thickBot="1">
      <c r="G30" s="2115" t="s">
        <v>507</v>
      </c>
      <c r="H30" s="2116"/>
      <c r="I30" s="2116"/>
      <c r="J30" s="2116"/>
      <c r="K30" s="2116"/>
      <c r="L30" s="2116"/>
      <c r="M30" s="2116"/>
      <c r="N30" s="2116"/>
      <c r="O30" s="2116"/>
      <c r="P30" s="2116"/>
      <c r="Q30" s="2116"/>
      <c r="R30" s="2117"/>
      <c r="S30" s="2118">
        <f>S29+Y29</f>
        <v>0</v>
      </c>
      <c r="T30" s="2106"/>
      <c r="U30" s="2106"/>
      <c r="V30" s="2106"/>
      <c r="W30" s="2106"/>
      <c r="X30" s="2106"/>
      <c r="Y30" s="2106"/>
      <c r="Z30" s="2106"/>
      <c r="AA30" s="2106"/>
      <c r="AB30" s="2106">
        <f>AB29+AH29</f>
        <v>0</v>
      </c>
      <c r="AC30" s="2106"/>
      <c r="AD30" s="2106"/>
      <c r="AE30" s="2106"/>
      <c r="AF30" s="2106"/>
      <c r="AG30" s="2106"/>
      <c r="AH30" s="2106"/>
      <c r="AI30" s="2106"/>
      <c r="AJ30" s="2106"/>
      <c r="AK30" s="2106">
        <f>AK29+AQ29</f>
        <v>0</v>
      </c>
      <c r="AL30" s="2106"/>
      <c r="AM30" s="2106"/>
      <c r="AN30" s="2106"/>
      <c r="AO30" s="2106"/>
      <c r="AP30" s="2106"/>
      <c r="AQ30" s="2106"/>
      <c r="AR30" s="2106"/>
      <c r="AS30" s="2106"/>
      <c r="AT30" s="2106">
        <f>AT29+AZ29</f>
        <v>0</v>
      </c>
      <c r="AU30" s="2106"/>
      <c r="AV30" s="2106"/>
      <c r="AW30" s="2106"/>
      <c r="AX30" s="2106"/>
      <c r="AY30" s="2106"/>
      <c r="AZ30" s="2106"/>
      <c r="BA30" s="2106"/>
      <c r="BB30" s="2106"/>
      <c r="BC30" s="2106">
        <f>BC29+BI29</f>
        <v>0</v>
      </c>
      <c r="BD30" s="2106"/>
      <c r="BE30" s="2106"/>
      <c r="BF30" s="2106"/>
      <c r="BG30" s="2106"/>
      <c r="BH30" s="2106"/>
      <c r="BI30" s="2106"/>
      <c r="BJ30" s="2106"/>
      <c r="BK30" s="2106"/>
      <c r="BL30" s="2106">
        <f>BL29+BR29</f>
        <v>0</v>
      </c>
      <c r="BM30" s="2106"/>
      <c r="BN30" s="2106"/>
      <c r="BO30" s="2106"/>
      <c r="BP30" s="2106"/>
      <c r="BQ30" s="2106"/>
      <c r="BR30" s="2106"/>
      <c r="BS30" s="2106"/>
      <c r="BT30" s="2107"/>
      <c r="BU30" s="310"/>
      <c r="BV30" s="310"/>
      <c r="BW30" s="310"/>
      <c r="BX30" s="311"/>
      <c r="BY30" s="311"/>
    </row>
    <row r="31" spans="7:80" ht="13.9" customHeight="1">
      <c r="G31" s="312"/>
      <c r="H31" s="312"/>
      <c r="I31" s="312"/>
      <c r="J31" s="312"/>
      <c r="K31" s="312"/>
      <c r="L31" s="312"/>
      <c r="M31" s="311"/>
      <c r="N31" s="311"/>
      <c r="O31" s="311"/>
      <c r="P31" s="311"/>
      <c r="Q31" s="311"/>
      <c r="R31" s="311"/>
      <c r="S31" s="310"/>
      <c r="T31" s="310"/>
      <c r="U31" s="310"/>
      <c r="V31" s="310"/>
      <c r="W31" s="310"/>
      <c r="X31" s="310"/>
      <c r="Y31" s="310"/>
      <c r="Z31" s="310"/>
      <c r="AA31" s="310"/>
      <c r="AB31" s="310"/>
      <c r="AC31" s="310"/>
      <c r="AD31" s="310"/>
      <c r="AE31" s="310"/>
      <c r="AF31" s="310"/>
      <c r="AG31" s="310"/>
      <c r="AH31" s="310"/>
      <c r="AI31" s="310"/>
      <c r="AJ31" s="310"/>
      <c r="AK31" s="310"/>
      <c r="AL31" s="310"/>
      <c r="AM31" s="310"/>
      <c r="AN31" s="310"/>
      <c r="AO31" s="310"/>
      <c r="AP31" s="310"/>
      <c r="AQ31" s="310"/>
      <c r="AR31" s="310"/>
      <c r="AS31" s="310"/>
      <c r="AT31" s="310"/>
      <c r="AU31" s="310"/>
      <c r="AV31" s="310"/>
      <c r="AW31" s="310"/>
      <c r="AX31" s="310"/>
      <c r="AY31" s="310"/>
      <c r="AZ31" s="310"/>
      <c r="BA31" s="310"/>
      <c r="BB31" s="310"/>
      <c r="BC31" s="310"/>
      <c r="BD31" s="310"/>
      <c r="BE31" s="310"/>
      <c r="BF31" s="310"/>
      <c r="BG31" s="310"/>
      <c r="BH31" s="310"/>
      <c r="BI31" s="310"/>
      <c r="BJ31" s="310"/>
      <c r="BK31" s="310"/>
      <c r="BL31" s="310"/>
      <c r="BM31" s="310"/>
      <c r="BN31" s="310"/>
      <c r="BO31" s="310"/>
      <c r="BP31" s="310"/>
      <c r="BQ31" s="310"/>
      <c r="BR31" s="310"/>
      <c r="BS31" s="310"/>
      <c r="BT31" s="310"/>
      <c r="BU31" s="310"/>
      <c r="BV31" s="310"/>
      <c r="BW31" s="310"/>
      <c r="BX31" s="311"/>
      <c r="BY31" s="311"/>
    </row>
    <row r="32" spans="7:80" ht="13.9" customHeight="1">
      <c r="G32" s="313" t="s">
        <v>508</v>
      </c>
      <c r="H32" s="314"/>
      <c r="I32" s="314"/>
      <c r="J32" s="314"/>
      <c r="K32" s="314"/>
      <c r="L32" s="314"/>
      <c r="M32" s="314"/>
      <c r="N32" s="314"/>
      <c r="O32" s="314"/>
      <c r="P32" s="314"/>
      <c r="Q32" s="314"/>
      <c r="R32" s="314"/>
      <c r="S32" s="314"/>
      <c r="T32" s="314"/>
      <c r="U32" s="314"/>
      <c r="V32" s="314"/>
      <c r="W32" s="314"/>
      <c r="X32" s="301"/>
      <c r="Y32" s="301"/>
      <c r="Z32" s="301"/>
      <c r="AA32" s="301"/>
      <c r="AB32" s="301"/>
      <c r="AC32" s="301"/>
      <c r="AD32" s="301"/>
      <c r="AE32" s="301"/>
      <c r="AF32" s="301"/>
      <c r="AG32" s="301"/>
      <c r="AH32" s="301"/>
      <c r="AI32" s="301"/>
      <c r="AJ32" s="301"/>
      <c r="AK32" s="301"/>
      <c r="AL32" s="301"/>
      <c r="AM32" s="301"/>
      <c r="AN32" s="301"/>
      <c r="AO32" s="301"/>
      <c r="AP32" s="301"/>
      <c r="AQ32" s="301"/>
      <c r="AR32" s="301"/>
      <c r="AS32" s="301"/>
      <c r="AT32" s="301"/>
      <c r="AU32" s="301"/>
      <c r="AV32" s="301"/>
      <c r="AW32" s="301"/>
      <c r="AX32" s="301"/>
      <c r="AY32" s="301"/>
      <c r="AZ32" s="301"/>
      <c r="BA32" s="301"/>
      <c r="BB32" s="301"/>
      <c r="BC32" s="301"/>
      <c r="BD32" s="301"/>
      <c r="BE32" s="301"/>
      <c r="BF32" s="301"/>
      <c r="BG32" s="301"/>
      <c r="BH32" s="301"/>
      <c r="BI32" s="301"/>
      <c r="BJ32" s="301"/>
      <c r="BK32" s="301"/>
      <c r="BL32" s="301"/>
      <c r="BM32" s="301"/>
      <c r="BN32" s="301"/>
      <c r="BO32" s="301"/>
      <c r="BP32" s="301"/>
      <c r="BQ32" s="301"/>
      <c r="BR32" s="301"/>
      <c r="BS32" s="301"/>
      <c r="BT32" s="301"/>
      <c r="BU32" s="301"/>
      <c r="BV32" s="301"/>
      <c r="BW32" s="301"/>
      <c r="BX32" s="301"/>
      <c r="BY32" s="315" t="str">
        <f>IFERROR(IF(BU29&gt;#REF!,"「１　事業者名等」の定員数を超過しています。",""),"")</f>
        <v/>
      </c>
    </row>
    <row r="33" spans="7:77" ht="13.9" customHeight="1">
      <c r="G33" s="313" t="s">
        <v>509</v>
      </c>
      <c r="H33" s="314"/>
      <c r="I33" s="314"/>
      <c r="J33" s="314"/>
      <c r="K33" s="314"/>
      <c r="L33" s="314"/>
      <c r="M33" s="314"/>
      <c r="N33" s="314"/>
      <c r="O33" s="314"/>
      <c r="P33" s="314"/>
      <c r="Q33" s="314"/>
      <c r="R33" s="314"/>
      <c r="S33" s="314"/>
      <c r="T33" s="314"/>
      <c r="U33" s="314"/>
      <c r="V33" s="314"/>
      <c r="W33" s="314"/>
      <c r="X33" s="301"/>
      <c r="Y33" s="301"/>
      <c r="Z33" s="301"/>
      <c r="AA33" s="301"/>
      <c r="AB33" s="301"/>
      <c r="AC33" s="301"/>
      <c r="AD33" s="301"/>
      <c r="AE33" s="301"/>
      <c r="AF33" s="301"/>
      <c r="AG33" s="301"/>
      <c r="AH33" s="301"/>
      <c r="AI33" s="301"/>
      <c r="AJ33" s="301"/>
      <c r="AK33" s="301"/>
      <c r="AL33" s="301"/>
      <c r="AM33" s="301"/>
      <c r="AN33" s="301"/>
      <c r="AO33" s="301"/>
      <c r="AP33" s="301"/>
      <c r="AQ33" s="301"/>
      <c r="AR33" s="301"/>
      <c r="AS33" s="301"/>
      <c r="AT33" s="301"/>
      <c r="AU33" s="301"/>
      <c r="AV33" s="301"/>
      <c r="AW33" s="301"/>
      <c r="AX33" s="301"/>
      <c r="AY33" s="301"/>
      <c r="AZ33" s="301"/>
      <c r="BA33" s="301"/>
      <c r="BB33" s="301"/>
      <c r="BC33" s="301"/>
      <c r="BD33" s="301"/>
      <c r="BE33" s="301"/>
      <c r="BF33" s="301"/>
      <c r="BG33" s="301"/>
      <c r="BH33" s="301"/>
      <c r="BI33" s="301"/>
      <c r="BJ33" s="301"/>
      <c r="BK33" s="301"/>
      <c r="BL33" s="301"/>
      <c r="BM33" s="301"/>
      <c r="BN33" s="301"/>
      <c r="BO33" s="301"/>
      <c r="BP33" s="301"/>
      <c r="BQ33" s="301"/>
      <c r="BR33" s="301"/>
      <c r="BS33" s="301"/>
      <c r="BT33" s="301"/>
      <c r="BU33" s="301"/>
      <c r="BV33" s="301"/>
      <c r="BW33" s="301"/>
      <c r="BX33" s="301"/>
      <c r="BY33" s="301"/>
    </row>
    <row r="34" spans="7:77" ht="13.9" customHeight="1">
      <c r="G34" s="313" t="s">
        <v>510</v>
      </c>
      <c r="H34" s="314"/>
      <c r="I34" s="314"/>
      <c r="J34" s="314"/>
      <c r="K34" s="314"/>
      <c r="L34" s="314"/>
      <c r="M34" s="314"/>
      <c r="N34" s="314"/>
      <c r="O34" s="314"/>
      <c r="P34" s="314"/>
      <c r="Q34" s="314"/>
      <c r="R34" s="314"/>
      <c r="S34" s="314"/>
      <c r="T34" s="314"/>
      <c r="U34" s="314"/>
      <c r="V34" s="314"/>
      <c r="W34" s="314"/>
      <c r="X34" s="301"/>
      <c r="Y34" s="301"/>
      <c r="Z34" s="301"/>
      <c r="AA34" s="301"/>
      <c r="AB34" s="301"/>
      <c r="AC34" s="301"/>
      <c r="AD34" s="301"/>
      <c r="AE34" s="301"/>
      <c r="AF34" s="301"/>
      <c r="AG34" s="301"/>
      <c r="AH34" s="301"/>
      <c r="AI34" s="301"/>
      <c r="AJ34" s="301"/>
      <c r="AK34" s="301"/>
      <c r="AL34" s="301"/>
      <c r="AM34" s="301"/>
      <c r="AN34" s="301"/>
      <c r="AO34" s="301"/>
      <c r="AP34" s="301"/>
      <c r="AQ34" s="301"/>
      <c r="AR34" s="301"/>
      <c r="AS34" s="301"/>
      <c r="AT34" s="301"/>
      <c r="AU34" s="301"/>
      <c r="AV34" s="301"/>
      <c r="AW34" s="301"/>
      <c r="AX34" s="301"/>
      <c r="AY34" s="301"/>
      <c r="AZ34" s="301"/>
      <c r="BA34" s="301"/>
      <c r="BB34" s="301"/>
      <c r="BC34" s="301"/>
      <c r="BD34" s="301"/>
      <c r="BE34" s="301"/>
      <c r="BF34" s="301"/>
      <c r="BG34" s="301"/>
      <c r="BH34" s="301"/>
      <c r="BI34" s="301"/>
      <c r="BJ34" s="301"/>
      <c r="BK34" s="301"/>
      <c r="BL34" s="301"/>
      <c r="BM34" s="301"/>
      <c r="BN34" s="301"/>
      <c r="BO34" s="301"/>
      <c r="BP34" s="301"/>
      <c r="BQ34" s="301"/>
      <c r="BR34" s="301"/>
      <c r="BS34" s="301"/>
      <c r="BT34" s="301"/>
      <c r="BU34" s="301"/>
      <c r="BV34" s="301"/>
      <c r="BW34" s="301"/>
      <c r="BX34" s="301"/>
      <c r="BY34" s="301"/>
    </row>
    <row r="35" spans="7:77" ht="13.9" customHeight="1">
      <c r="G35" s="313" t="s">
        <v>511</v>
      </c>
      <c r="H35" s="314"/>
      <c r="I35" s="314"/>
      <c r="J35" s="314"/>
      <c r="K35" s="314"/>
      <c r="L35" s="314"/>
      <c r="M35" s="314"/>
      <c r="N35" s="314"/>
      <c r="O35" s="314"/>
      <c r="P35" s="314"/>
      <c r="Q35" s="314"/>
      <c r="R35" s="314"/>
      <c r="S35" s="314"/>
      <c r="T35" s="314"/>
      <c r="U35" s="314"/>
      <c r="V35" s="314"/>
      <c r="W35" s="314"/>
      <c r="X35" s="301"/>
      <c r="Y35" s="301"/>
      <c r="Z35" s="301"/>
      <c r="AA35" s="301"/>
      <c r="AB35" s="301"/>
      <c r="AC35" s="301"/>
      <c r="AD35" s="301"/>
      <c r="AE35" s="301"/>
      <c r="AF35" s="301"/>
      <c r="AG35" s="301"/>
      <c r="AH35" s="301"/>
      <c r="AI35" s="301"/>
      <c r="AJ35" s="301"/>
      <c r="AK35" s="301"/>
      <c r="AL35" s="301"/>
      <c r="AM35" s="301"/>
      <c r="AN35" s="301"/>
      <c r="AO35" s="301"/>
      <c r="AP35" s="301"/>
      <c r="AQ35" s="301"/>
      <c r="AR35" s="301"/>
      <c r="AS35" s="301"/>
      <c r="AT35" s="301"/>
      <c r="AU35" s="301"/>
      <c r="AV35" s="301"/>
      <c r="AW35" s="301"/>
      <c r="AX35" s="301"/>
      <c r="AY35" s="301"/>
      <c r="AZ35" s="301"/>
      <c r="BA35" s="301"/>
      <c r="BB35" s="301"/>
      <c r="BC35" s="301"/>
      <c r="BD35" s="301"/>
      <c r="BE35" s="301"/>
      <c r="BF35" s="301"/>
      <c r="BG35" s="301"/>
      <c r="BH35" s="301"/>
      <c r="BI35" s="301"/>
      <c r="BJ35" s="301"/>
      <c r="BK35" s="301"/>
      <c r="BL35" s="301"/>
      <c r="BM35" s="301"/>
      <c r="BN35" s="301"/>
      <c r="BO35" s="301"/>
      <c r="BP35" s="301"/>
      <c r="BQ35" s="301"/>
      <c r="BR35" s="301"/>
      <c r="BS35" s="301"/>
      <c r="BT35" s="301"/>
      <c r="BU35" s="301"/>
      <c r="BV35" s="301"/>
      <c r="BW35" s="301"/>
      <c r="BX35" s="301"/>
      <c r="BY35" s="301"/>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14:L15"/>
    <mergeCell ref="M14:R15"/>
    <mergeCell ref="S14:X14"/>
    <mergeCell ref="Y14:AA15"/>
    <mergeCell ref="AB14:AG14"/>
    <mergeCell ref="AH14:AJ15"/>
    <mergeCell ref="S15:U15"/>
    <mergeCell ref="V15:X15"/>
    <mergeCell ref="AB15:AD15"/>
    <mergeCell ref="AE15:AG15"/>
    <mergeCell ref="Q16:R16"/>
    <mergeCell ref="S16:U16"/>
    <mergeCell ref="V16:X16"/>
    <mergeCell ref="Y16:AA16"/>
    <mergeCell ref="AK15:AM15"/>
    <mergeCell ref="AN15:AP15"/>
    <mergeCell ref="AT15:AV15"/>
    <mergeCell ref="AW15:AY15"/>
    <mergeCell ref="BC15:BE15"/>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AZ27:BB27"/>
    <mergeCell ref="BC27:BE27"/>
    <mergeCell ref="BF27:BH27"/>
    <mergeCell ref="Y27:AA27"/>
    <mergeCell ref="AB27:AD27"/>
    <mergeCell ref="AE27:AG27"/>
    <mergeCell ref="AH27:AJ27"/>
    <mergeCell ref="AK27:AM27"/>
    <mergeCell ref="AN27:AP27"/>
    <mergeCell ref="BI27:BK27"/>
    <mergeCell ref="BL27:BN27"/>
    <mergeCell ref="BO27:BQ27"/>
    <mergeCell ref="BR27:BT27"/>
    <mergeCell ref="BU27:BW27"/>
    <mergeCell ref="BL28:BN28"/>
    <mergeCell ref="BO28:BQ28"/>
    <mergeCell ref="BR28:BT28"/>
    <mergeCell ref="BU28:BW28"/>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s>
  <phoneticPr fontId="2"/>
  <dataValidations count="4">
    <dataValidation type="list" allowBlank="1" showInputMessage="1" showErrorMessage="1" sqref="BE2:BK2 BO8:BQ10 CG10 AZ7:BB9" xr:uid="{704388F5-569B-41B9-A4FA-46A81EF00803}">
      <formula1>$T$3:$T$4</formula1>
    </dataValidation>
    <dataValidation type="whole" allowBlank="1" showInputMessage="1" showErrorMessage="1" error="入力月の月日数を超過しています" sqref="M16:P16 M18:P18 M21:P21 M23:P23" xr:uid="{3B98C386-9EA8-4BBA-9AD4-5EDEF1D650CD}">
      <formula1>0</formula1>
      <formula2>30</formula2>
    </dataValidation>
    <dataValidation type="whole" allowBlank="1" showInputMessage="1" showErrorMessage="1" error="入力月の月日数を超過しています" sqref="M26:P26" xr:uid="{B84896E7-AC93-4419-A9C4-CFB136166F88}">
      <formula1>0</formula1>
      <formula2>29</formula2>
    </dataValidation>
    <dataValidation type="whole" allowBlank="1" showInputMessage="1" showErrorMessage="1" error="入力月の月日数を超過しています" sqref="M17:P17 M19:P20 M22:P22 M24:P25 M27:P27" xr:uid="{FC76A6FC-0EFB-41B2-A426-9C09C1D85EEB}">
      <formula1>0</formula1>
      <formula2>31</formula2>
    </dataValidation>
  </dataValidations>
  <printOptions horizontalCentered="1" verticalCentered="1"/>
  <pageMargins left="0.25" right="0.25" top="0.75" bottom="0.75" header="0.3" footer="0.3"/>
  <pageSetup paperSize="9" scale="79"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A04A7-CEF4-4FF1-BFCB-0E64CEFF93DA}">
  <sheetPr>
    <tabColor rgb="FF92D050"/>
  </sheetPr>
  <dimension ref="A1:L27"/>
  <sheetViews>
    <sheetView view="pageBreakPreview" zoomScaleNormal="100" zoomScaleSheetLayoutView="100" workbookViewId="0"/>
  </sheetViews>
  <sheetFormatPr defaultRowHeight="13.5"/>
  <cols>
    <col min="1" max="1" width="8.5" style="523" customWidth="1"/>
    <col min="2" max="2" width="15.625" style="523" customWidth="1"/>
    <col min="3" max="3" width="9.75" style="523" customWidth="1"/>
    <col min="4" max="4" width="15.25" style="523" customWidth="1"/>
    <col min="5" max="5" width="17.5" style="523" customWidth="1"/>
    <col min="6" max="6" width="12.75" style="523" customWidth="1"/>
    <col min="7" max="7" width="11" style="523" customWidth="1"/>
    <col min="8" max="8" width="5" style="523" customWidth="1"/>
    <col min="9" max="9" width="3.625" style="523" customWidth="1"/>
    <col min="10" max="10" width="8.375" style="523" customWidth="1"/>
    <col min="11" max="11" width="1" style="523" customWidth="1"/>
    <col min="12" max="12" width="2.5" style="523" customWidth="1"/>
    <col min="13" max="259" width="9" style="523"/>
    <col min="260" max="260" width="1.125" style="523" customWidth="1"/>
    <col min="261" max="262" width="15.625" style="523" customWidth="1"/>
    <col min="263" max="263" width="15.25" style="523" customWidth="1"/>
    <col min="264" max="264" width="17.5" style="523" customWidth="1"/>
    <col min="265" max="265" width="15.125" style="523" customWidth="1"/>
    <col min="266" max="266" width="15.25" style="523" customWidth="1"/>
    <col min="267" max="267" width="3.75" style="523" customWidth="1"/>
    <col min="268" max="268" width="2.5" style="523" customWidth="1"/>
    <col min="269" max="515" width="9" style="523"/>
    <col min="516" max="516" width="1.125" style="523" customWidth="1"/>
    <col min="517" max="518" width="15.625" style="523" customWidth="1"/>
    <col min="519" max="519" width="15.25" style="523" customWidth="1"/>
    <col min="520" max="520" width="17.5" style="523" customWidth="1"/>
    <col min="521" max="521" width="15.125" style="523" customWidth="1"/>
    <col min="522" max="522" width="15.25" style="523" customWidth="1"/>
    <col min="523" max="523" width="3.75" style="523" customWidth="1"/>
    <col min="524" max="524" width="2.5" style="523" customWidth="1"/>
    <col min="525" max="771" width="9" style="523"/>
    <col min="772" max="772" width="1.125" style="523" customWidth="1"/>
    <col min="773" max="774" width="15.625" style="523" customWidth="1"/>
    <col min="775" max="775" width="15.25" style="523" customWidth="1"/>
    <col min="776" max="776" width="17.5" style="523" customWidth="1"/>
    <col min="777" max="777" width="15.125" style="523" customWidth="1"/>
    <col min="778" max="778" width="15.25" style="523" customWidth="1"/>
    <col min="779" max="779" width="3.75" style="523" customWidth="1"/>
    <col min="780" max="780" width="2.5" style="523" customWidth="1"/>
    <col min="781" max="1027" width="9" style="523"/>
    <col min="1028" max="1028" width="1.125" style="523" customWidth="1"/>
    <col min="1029" max="1030" width="15.625" style="523" customWidth="1"/>
    <col min="1031" max="1031" width="15.25" style="523" customWidth="1"/>
    <col min="1032" max="1032" width="17.5" style="523" customWidth="1"/>
    <col min="1033" max="1033" width="15.125" style="523" customWidth="1"/>
    <col min="1034" max="1034" width="15.25" style="523" customWidth="1"/>
    <col min="1035" max="1035" width="3.75" style="523" customWidth="1"/>
    <col min="1036" max="1036" width="2.5" style="523" customWidth="1"/>
    <col min="1037" max="1283" width="9" style="523"/>
    <col min="1284" max="1284" width="1.125" style="523" customWidth="1"/>
    <col min="1285" max="1286" width="15.625" style="523" customWidth="1"/>
    <col min="1287" max="1287" width="15.25" style="523" customWidth="1"/>
    <col min="1288" max="1288" width="17.5" style="523" customWidth="1"/>
    <col min="1289" max="1289" width="15.125" style="523" customWidth="1"/>
    <col min="1290" max="1290" width="15.25" style="523" customWidth="1"/>
    <col min="1291" max="1291" width="3.75" style="523" customWidth="1"/>
    <col min="1292" max="1292" width="2.5" style="523" customWidth="1"/>
    <col min="1293" max="1539" width="9" style="523"/>
    <col min="1540" max="1540" width="1.125" style="523" customWidth="1"/>
    <col min="1541" max="1542" width="15.625" style="523" customWidth="1"/>
    <col min="1543" max="1543" width="15.25" style="523" customWidth="1"/>
    <col min="1544" max="1544" width="17.5" style="523" customWidth="1"/>
    <col min="1545" max="1545" width="15.125" style="523" customWidth="1"/>
    <col min="1546" max="1546" width="15.25" style="523" customWidth="1"/>
    <col min="1547" max="1547" width="3.75" style="523" customWidth="1"/>
    <col min="1548" max="1548" width="2.5" style="523" customWidth="1"/>
    <col min="1549" max="1795" width="9" style="523"/>
    <col min="1796" max="1796" width="1.125" style="523" customWidth="1"/>
    <col min="1797" max="1798" width="15.625" style="523" customWidth="1"/>
    <col min="1799" max="1799" width="15.25" style="523" customWidth="1"/>
    <col min="1800" max="1800" width="17.5" style="523" customWidth="1"/>
    <col min="1801" max="1801" width="15.125" style="523" customWidth="1"/>
    <col min="1802" max="1802" width="15.25" style="523" customWidth="1"/>
    <col min="1803" max="1803" width="3.75" style="523" customWidth="1"/>
    <col min="1804" max="1804" width="2.5" style="523" customWidth="1"/>
    <col min="1805" max="2051" width="9" style="523"/>
    <col min="2052" max="2052" width="1.125" style="523" customWidth="1"/>
    <col min="2053" max="2054" width="15.625" style="523" customWidth="1"/>
    <col min="2055" max="2055" width="15.25" style="523" customWidth="1"/>
    <col min="2056" max="2056" width="17.5" style="523" customWidth="1"/>
    <col min="2057" max="2057" width="15.125" style="523" customWidth="1"/>
    <col min="2058" max="2058" width="15.25" style="523" customWidth="1"/>
    <col min="2059" max="2059" width="3.75" style="523" customWidth="1"/>
    <col min="2060" max="2060" width="2.5" style="523" customWidth="1"/>
    <col min="2061" max="2307" width="9" style="523"/>
    <col min="2308" max="2308" width="1.125" style="523" customWidth="1"/>
    <col min="2309" max="2310" width="15.625" style="523" customWidth="1"/>
    <col min="2311" max="2311" width="15.25" style="523" customWidth="1"/>
    <col min="2312" max="2312" width="17.5" style="523" customWidth="1"/>
    <col min="2313" max="2313" width="15.125" style="523" customWidth="1"/>
    <col min="2314" max="2314" width="15.25" style="523" customWidth="1"/>
    <col min="2315" max="2315" width="3.75" style="523" customWidth="1"/>
    <col min="2316" max="2316" width="2.5" style="523" customWidth="1"/>
    <col min="2317" max="2563" width="9" style="523"/>
    <col min="2564" max="2564" width="1.125" style="523" customWidth="1"/>
    <col min="2565" max="2566" width="15.625" style="523" customWidth="1"/>
    <col min="2567" max="2567" width="15.25" style="523" customWidth="1"/>
    <col min="2568" max="2568" width="17.5" style="523" customWidth="1"/>
    <col min="2569" max="2569" width="15.125" style="523" customWidth="1"/>
    <col min="2570" max="2570" width="15.25" style="523" customWidth="1"/>
    <col min="2571" max="2571" width="3.75" style="523" customWidth="1"/>
    <col min="2572" max="2572" width="2.5" style="523" customWidth="1"/>
    <col min="2573" max="2819" width="9" style="523"/>
    <col min="2820" max="2820" width="1.125" style="523" customWidth="1"/>
    <col min="2821" max="2822" width="15.625" style="523" customWidth="1"/>
    <col min="2823" max="2823" width="15.25" style="523" customWidth="1"/>
    <col min="2824" max="2824" width="17.5" style="523" customWidth="1"/>
    <col min="2825" max="2825" width="15.125" style="523" customWidth="1"/>
    <col min="2826" max="2826" width="15.25" style="523" customWidth="1"/>
    <col min="2827" max="2827" width="3.75" style="523" customWidth="1"/>
    <col min="2828" max="2828" width="2.5" style="523" customWidth="1"/>
    <col min="2829" max="3075" width="9" style="523"/>
    <col min="3076" max="3076" width="1.125" style="523" customWidth="1"/>
    <col min="3077" max="3078" width="15.625" style="523" customWidth="1"/>
    <col min="3079" max="3079" width="15.25" style="523" customWidth="1"/>
    <col min="3080" max="3080" width="17.5" style="523" customWidth="1"/>
    <col min="3081" max="3081" width="15.125" style="523" customWidth="1"/>
    <col min="3082" max="3082" width="15.25" style="523" customWidth="1"/>
    <col min="3083" max="3083" width="3.75" style="523" customWidth="1"/>
    <col min="3084" max="3084" width="2.5" style="523" customWidth="1"/>
    <col min="3085" max="3331" width="9" style="523"/>
    <col min="3332" max="3332" width="1.125" style="523" customWidth="1"/>
    <col min="3333" max="3334" width="15.625" style="523" customWidth="1"/>
    <col min="3335" max="3335" width="15.25" style="523" customWidth="1"/>
    <col min="3336" max="3336" width="17.5" style="523" customWidth="1"/>
    <col min="3337" max="3337" width="15.125" style="523" customWidth="1"/>
    <col min="3338" max="3338" width="15.25" style="523" customWidth="1"/>
    <col min="3339" max="3339" width="3.75" style="523" customWidth="1"/>
    <col min="3340" max="3340" width="2.5" style="523" customWidth="1"/>
    <col min="3341" max="3587" width="9" style="523"/>
    <col min="3588" max="3588" width="1.125" style="523" customWidth="1"/>
    <col min="3589" max="3590" width="15.625" style="523" customWidth="1"/>
    <col min="3591" max="3591" width="15.25" style="523" customWidth="1"/>
    <col min="3592" max="3592" width="17.5" style="523" customWidth="1"/>
    <col min="3593" max="3593" width="15.125" style="523" customWidth="1"/>
    <col min="3594" max="3594" width="15.25" style="523" customWidth="1"/>
    <col min="3595" max="3595" width="3.75" style="523" customWidth="1"/>
    <col min="3596" max="3596" width="2.5" style="523" customWidth="1"/>
    <col min="3597" max="3843" width="9" style="523"/>
    <col min="3844" max="3844" width="1.125" style="523" customWidth="1"/>
    <col min="3845" max="3846" width="15.625" style="523" customWidth="1"/>
    <col min="3847" max="3847" width="15.25" style="523" customWidth="1"/>
    <col min="3848" max="3848" width="17.5" style="523" customWidth="1"/>
    <col min="3849" max="3849" width="15.125" style="523" customWidth="1"/>
    <col min="3850" max="3850" width="15.25" style="523" customWidth="1"/>
    <col min="3851" max="3851" width="3.75" style="523" customWidth="1"/>
    <col min="3852" max="3852" width="2.5" style="523" customWidth="1"/>
    <col min="3853" max="4099" width="9" style="523"/>
    <col min="4100" max="4100" width="1.125" style="523" customWidth="1"/>
    <col min="4101" max="4102" width="15.625" style="523" customWidth="1"/>
    <col min="4103" max="4103" width="15.25" style="523" customWidth="1"/>
    <col min="4104" max="4104" width="17.5" style="523" customWidth="1"/>
    <col min="4105" max="4105" width="15.125" style="523" customWidth="1"/>
    <col min="4106" max="4106" width="15.25" style="523" customWidth="1"/>
    <col min="4107" max="4107" width="3.75" style="523" customWidth="1"/>
    <col min="4108" max="4108" width="2.5" style="523" customWidth="1"/>
    <col min="4109" max="4355" width="9" style="523"/>
    <col min="4356" max="4356" width="1.125" style="523" customWidth="1"/>
    <col min="4357" max="4358" width="15.625" style="523" customWidth="1"/>
    <col min="4359" max="4359" width="15.25" style="523" customWidth="1"/>
    <col min="4360" max="4360" width="17.5" style="523" customWidth="1"/>
    <col min="4361" max="4361" width="15.125" style="523" customWidth="1"/>
    <col min="4362" max="4362" width="15.25" style="523" customWidth="1"/>
    <col min="4363" max="4363" width="3.75" style="523" customWidth="1"/>
    <col min="4364" max="4364" width="2.5" style="523" customWidth="1"/>
    <col min="4365" max="4611" width="9" style="523"/>
    <col min="4612" max="4612" width="1.125" style="523" customWidth="1"/>
    <col min="4613" max="4614" width="15.625" style="523" customWidth="1"/>
    <col min="4615" max="4615" width="15.25" style="523" customWidth="1"/>
    <col min="4616" max="4616" width="17.5" style="523" customWidth="1"/>
    <col min="4617" max="4617" width="15.125" style="523" customWidth="1"/>
    <col min="4618" max="4618" width="15.25" style="523" customWidth="1"/>
    <col min="4619" max="4619" width="3.75" style="523" customWidth="1"/>
    <col min="4620" max="4620" width="2.5" style="523" customWidth="1"/>
    <col min="4621" max="4867" width="9" style="523"/>
    <col min="4868" max="4868" width="1.125" style="523" customWidth="1"/>
    <col min="4869" max="4870" width="15.625" style="523" customWidth="1"/>
    <col min="4871" max="4871" width="15.25" style="523" customWidth="1"/>
    <col min="4872" max="4872" width="17.5" style="523" customWidth="1"/>
    <col min="4873" max="4873" width="15.125" style="523" customWidth="1"/>
    <col min="4874" max="4874" width="15.25" style="523" customWidth="1"/>
    <col min="4875" max="4875" width="3.75" style="523" customWidth="1"/>
    <col min="4876" max="4876" width="2.5" style="523" customWidth="1"/>
    <col min="4877" max="5123" width="9" style="523"/>
    <col min="5124" max="5124" width="1.125" style="523" customWidth="1"/>
    <col min="5125" max="5126" width="15.625" style="523" customWidth="1"/>
    <col min="5127" max="5127" width="15.25" style="523" customWidth="1"/>
    <col min="5128" max="5128" width="17.5" style="523" customWidth="1"/>
    <col min="5129" max="5129" width="15.125" style="523" customWidth="1"/>
    <col min="5130" max="5130" width="15.25" style="523" customWidth="1"/>
    <col min="5131" max="5131" width="3.75" style="523" customWidth="1"/>
    <col min="5132" max="5132" width="2.5" style="523" customWidth="1"/>
    <col min="5133" max="5379" width="9" style="523"/>
    <col min="5380" max="5380" width="1.125" style="523" customWidth="1"/>
    <col min="5381" max="5382" width="15.625" style="523" customWidth="1"/>
    <col min="5383" max="5383" width="15.25" style="523" customWidth="1"/>
    <col min="5384" max="5384" width="17.5" style="523" customWidth="1"/>
    <col min="5385" max="5385" width="15.125" style="523" customWidth="1"/>
    <col min="5386" max="5386" width="15.25" style="523" customWidth="1"/>
    <col min="5387" max="5387" width="3.75" style="523" customWidth="1"/>
    <col min="5388" max="5388" width="2.5" style="523" customWidth="1"/>
    <col min="5389" max="5635" width="9" style="523"/>
    <col min="5636" max="5636" width="1.125" style="523" customWidth="1"/>
    <col min="5637" max="5638" width="15.625" style="523" customWidth="1"/>
    <col min="5639" max="5639" width="15.25" style="523" customWidth="1"/>
    <col min="5640" max="5640" width="17.5" style="523" customWidth="1"/>
    <col min="5641" max="5641" width="15.125" style="523" customWidth="1"/>
    <col min="5642" max="5642" width="15.25" style="523" customWidth="1"/>
    <col min="5643" max="5643" width="3.75" style="523" customWidth="1"/>
    <col min="5644" max="5644" width="2.5" style="523" customWidth="1"/>
    <col min="5645" max="5891" width="9" style="523"/>
    <col min="5892" max="5892" width="1.125" style="523" customWidth="1"/>
    <col min="5893" max="5894" width="15.625" style="523" customWidth="1"/>
    <col min="5895" max="5895" width="15.25" style="523" customWidth="1"/>
    <col min="5896" max="5896" width="17.5" style="523" customWidth="1"/>
    <col min="5897" max="5897" width="15.125" style="523" customWidth="1"/>
    <col min="5898" max="5898" width="15.25" style="523" customWidth="1"/>
    <col min="5899" max="5899" width="3.75" style="523" customWidth="1"/>
    <col min="5900" max="5900" width="2.5" style="523" customWidth="1"/>
    <col min="5901" max="6147" width="9" style="523"/>
    <col min="6148" max="6148" width="1.125" style="523" customWidth="1"/>
    <col min="6149" max="6150" width="15.625" style="523" customWidth="1"/>
    <col min="6151" max="6151" width="15.25" style="523" customWidth="1"/>
    <col min="6152" max="6152" width="17.5" style="523" customWidth="1"/>
    <col min="6153" max="6153" width="15.125" style="523" customWidth="1"/>
    <col min="6154" max="6154" width="15.25" style="523" customWidth="1"/>
    <col min="6155" max="6155" width="3.75" style="523" customWidth="1"/>
    <col min="6156" max="6156" width="2.5" style="523" customWidth="1"/>
    <col min="6157" max="6403" width="9" style="523"/>
    <col min="6404" max="6404" width="1.125" style="523" customWidth="1"/>
    <col min="6405" max="6406" width="15.625" style="523" customWidth="1"/>
    <col min="6407" max="6407" width="15.25" style="523" customWidth="1"/>
    <col min="6408" max="6408" width="17.5" style="523" customWidth="1"/>
    <col min="6409" max="6409" width="15.125" style="523" customWidth="1"/>
    <col min="6410" max="6410" width="15.25" style="523" customWidth="1"/>
    <col min="6411" max="6411" width="3.75" style="523" customWidth="1"/>
    <col min="6412" max="6412" width="2.5" style="523" customWidth="1"/>
    <col min="6413" max="6659" width="9" style="523"/>
    <col min="6660" max="6660" width="1.125" style="523" customWidth="1"/>
    <col min="6661" max="6662" width="15.625" style="523" customWidth="1"/>
    <col min="6663" max="6663" width="15.25" style="523" customWidth="1"/>
    <col min="6664" max="6664" width="17.5" style="523" customWidth="1"/>
    <col min="6665" max="6665" width="15.125" style="523" customWidth="1"/>
    <col min="6666" max="6666" width="15.25" style="523" customWidth="1"/>
    <col min="6667" max="6667" width="3.75" style="523" customWidth="1"/>
    <col min="6668" max="6668" width="2.5" style="523" customWidth="1"/>
    <col min="6669" max="6915" width="9" style="523"/>
    <col min="6916" max="6916" width="1.125" style="523" customWidth="1"/>
    <col min="6917" max="6918" width="15.625" style="523" customWidth="1"/>
    <col min="6919" max="6919" width="15.25" style="523" customWidth="1"/>
    <col min="6920" max="6920" width="17.5" style="523" customWidth="1"/>
    <col min="6921" max="6921" width="15.125" style="523" customWidth="1"/>
    <col min="6922" max="6922" width="15.25" style="523" customWidth="1"/>
    <col min="6923" max="6923" width="3.75" style="523" customWidth="1"/>
    <col min="6924" max="6924" width="2.5" style="523" customWidth="1"/>
    <col min="6925" max="7171" width="9" style="523"/>
    <col min="7172" max="7172" width="1.125" style="523" customWidth="1"/>
    <col min="7173" max="7174" width="15.625" style="523" customWidth="1"/>
    <col min="7175" max="7175" width="15.25" style="523" customWidth="1"/>
    <col min="7176" max="7176" width="17.5" style="523" customWidth="1"/>
    <col min="7177" max="7177" width="15.125" style="523" customWidth="1"/>
    <col min="7178" max="7178" width="15.25" style="523" customWidth="1"/>
    <col min="7179" max="7179" width="3.75" style="523" customWidth="1"/>
    <col min="7180" max="7180" width="2.5" style="523" customWidth="1"/>
    <col min="7181" max="7427" width="9" style="523"/>
    <col min="7428" max="7428" width="1.125" style="523" customWidth="1"/>
    <col min="7429" max="7430" width="15.625" style="523" customWidth="1"/>
    <col min="7431" max="7431" width="15.25" style="523" customWidth="1"/>
    <col min="7432" max="7432" width="17.5" style="523" customWidth="1"/>
    <col min="7433" max="7433" width="15.125" style="523" customWidth="1"/>
    <col min="7434" max="7434" width="15.25" style="523" customWidth="1"/>
    <col min="7435" max="7435" width="3.75" style="523" customWidth="1"/>
    <col min="7436" max="7436" width="2.5" style="523" customWidth="1"/>
    <col min="7437" max="7683" width="9" style="523"/>
    <col min="7684" max="7684" width="1.125" style="523" customWidth="1"/>
    <col min="7685" max="7686" width="15.625" style="523" customWidth="1"/>
    <col min="7687" max="7687" width="15.25" style="523" customWidth="1"/>
    <col min="7688" max="7688" width="17.5" style="523" customWidth="1"/>
    <col min="7689" max="7689" width="15.125" style="523" customWidth="1"/>
    <col min="7690" max="7690" width="15.25" style="523" customWidth="1"/>
    <col min="7691" max="7691" width="3.75" style="523" customWidth="1"/>
    <col min="7692" max="7692" width="2.5" style="523" customWidth="1"/>
    <col min="7693" max="7939" width="9" style="523"/>
    <col min="7940" max="7940" width="1.125" style="523" customWidth="1"/>
    <col min="7941" max="7942" width="15.625" style="523" customWidth="1"/>
    <col min="7943" max="7943" width="15.25" style="523" customWidth="1"/>
    <col min="7944" max="7944" width="17.5" style="523" customWidth="1"/>
    <col min="7945" max="7945" width="15.125" style="523" customWidth="1"/>
    <col min="7946" max="7946" width="15.25" style="523" customWidth="1"/>
    <col min="7947" max="7947" width="3.75" style="523" customWidth="1"/>
    <col min="7948" max="7948" width="2.5" style="523" customWidth="1"/>
    <col min="7949" max="8195" width="9" style="523"/>
    <col min="8196" max="8196" width="1.125" style="523" customWidth="1"/>
    <col min="8197" max="8198" width="15.625" style="523" customWidth="1"/>
    <col min="8199" max="8199" width="15.25" style="523" customWidth="1"/>
    <col min="8200" max="8200" width="17.5" style="523" customWidth="1"/>
    <col min="8201" max="8201" width="15.125" style="523" customWidth="1"/>
    <col min="8202" max="8202" width="15.25" style="523" customWidth="1"/>
    <col min="8203" max="8203" width="3.75" style="523" customWidth="1"/>
    <col min="8204" max="8204" width="2.5" style="523" customWidth="1"/>
    <col min="8205" max="8451" width="9" style="523"/>
    <col min="8452" max="8452" width="1.125" style="523" customWidth="1"/>
    <col min="8453" max="8454" width="15.625" style="523" customWidth="1"/>
    <col min="8455" max="8455" width="15.25" style="523" customWidth="1"/>
    <col min="8456" max="8456" width="17.5" style="523" customWidth="1"/>
    <col min="8457" max="8457" width="15.125" style="523" customWidth="1"/>
    <col min="8458" max="8458" width="15.25" style="523" customWidth="1"/>
    <col min="8459" max="8459" width="3.75" style="523" customWidth="1"/>
    <col min="8460" max="8460" width="2.5" style="523" customWidth="1"/>
    <col min="8461" max="8707" width="9" style="523"/>
    <col min="8708" max="8708" width="1.125" style="523" customWidth="1"/>
    <col min="8709" max="8710" width="15.625" style="523" customWidth="1"/>
    <col min="8711" max="8711" width="15.25" style="523" customWidth="1"/>
    <col min="8712" max="8712" width="17.5" style="523" customWidth="1"/>
    <col min="8713" max="8713" width="15.125" style="523" customWidth="1"/>
    <col min="8714" max="8714" width="15.25" style="523" customWidth="1"/>
    <col min="8715" max="8715" width="3.75" style="523" customWidth="1"/>
    <col min="8716" max="8716" width="2.5" style="523" customWidth="1"/>
    <col min="8717" max="8963" width="9" style="523"/>
    <col min="8964" max="8964" width="1.125" style="523" customWidth="1"/>
    <col min="8965" max="8966" width="15.625" style="523" customWidth="1"/>
    <col min="8967" max="8967" width="15.25" style="523" customWidth="1"/>
    <col min="8968" max="8968" width="17.5" style="523" customWidth="1"/>
    <col min="8969" max="8969" width="15.125" style="523" customWidth="1"/>
    <col min="8970" max="8970" width="15.25" style="523" customWidth="1"/>
    <col min="8971" max="8971" width="3.75" style="523" customWidth="1"/>
    <col min="8972" max="8972" width="2.5" style="523" customWidth="1"/>
    <col min="8973" max="9219" width="9" style="523"/>
    <col min="9220" max="9220" width="1.125" style="523" customWidth="1"/>
    <col min="9221" max="9222" width="15.625" style="523" customWidth="1"/>
    <col min="9223" max="9223" width="15.25" style="523" customWidth="1"/>
    <col min="9224" max="9224" width="17.5" style="523" customWidth="1"/>
    <col min="9225" max="9225" width="15.125" style="523" customWidth="1"/>
    <col min="9226" max="9226" width="15.25" style="523" customWidth="1"/>
    <col min="9227" max="9227" width="3.75" style="523" customWidth="1"/>
    <col min="9228" max="9228" width="2.5" style="523" customWidth="1"/>
    <col min="9229" max="9475" width="9" style="523"/>
    <col min="9476" max="9476" width="1.125" style="523" customWidth="1"/>
    <col min="9477" max="9478" width="15.625" style="523" customWidth="1"/>
    <col min="9479" max="9479" width="15.25" style="523" customWidth="1"/>
    <col min="9480" max="9480" width="17.5" style="523" customWidth="1"/>
    <col min="9481" max="9481" width="15.125" style="523" customWidth="1"/>
    <col min="9482" max="9482" width="15.25" style="523" customWidth="1"/>
    <col min="9483" max="9483" width="3.75" style="523" customWidth="1"/>
    <col min="9484" max="9484" width="2.5" style="523" customWidth="1"/>
    <col min="9485" max="9731" width="9" style="523"/>
    <col min="9732" max="9732" width="1.125" style="523" customWidth="1"/>
    <col min="9733" max="9734" width="15.625" style="523" customWidth="1"/>
    <col min="9735" max="9735" width="15.25" style="523" customWidth="1"/>
    <col min="9736" max="9736" width="17.5" style="523" customWidth="1"/>
    <col min="9737" max="9737" width="15.125" style="523" customWidth="1"/>
    <col min="9738" max="9738" width="15.25" style="523" customWidth="1"/>
    <col min="9739" max="9739" width="3.75" style="523" customWidth="1"/>
    <col min="9740" max="9740" width="2.5" style="523" customWidth="1"/>
    <col min="9741" max="9987" width="9" style="523"/>
    <col min="9988" max="9988" width="1.125" style="523" customWidth="1"/>
    <col min="9989" max="9990" width="15.625" style="523" customWidth="1"/>
    <col min="9991" max="9991" width="15.25" style="523" customWidth="1"/>
    <col min="9992" max="9992" width="17.5" style="523" customWidth="1"/>
    <col min="9993" max="9993" width="15.125" style="523" customWidth="1"/>
    <col min="9994" max="9994" width="15.25" style="523" customWidth="1"/>
    <col min="9995" max="9995" width="3.75" style="523" customWidth="1"/>
    <col min="9996" max="9996" width="2.5" style="523" customWidth="1"/>
    <col min="9997" max="10243" width="9" style="523"/>
    <col min="10244" max="10244" width="1.125" style="523" customWidth="1"/>
    <col min="10245" max="10246" width="15.625" style="523" customWidth="1"/>
    <col min="10247" max="10247" width="15.25" style="523" customWidth="1"/>
    <col min="10248" max="10248" width="17.5" style="523" customWidth="1"/>
    <col min="10249" max="10249" width="15.125" style="523" customWidth="1"/>
    <col min="10250" max="10250" width="15.25" style="523" customWidth="1"/>
    <col min="10251" max="10251" width="3.75" style="523" customWidth="1"/>
    <col min="10252" max="10252" width="2.5" style="523" customWidth="1"/>
    <col min="10253" max="10499" width="9" style="523"/>
    <col min="10500" max="10500" width="1.125" style="523" customWidth="1"/>
    <col min="10501" max="10502" width="15.625" style="523" customWidth="1"/>
    <col min="10503" max="10503" width="15.25" style="523" customWidth="1"/>
    <col min="10504" max="10504" width="17.5" style="523" customWidth="1"/>
    <col min="10505" max="10505" width="15.125" style="523" customWidth="1"/>
    <col min="10506" max="10506" width="15.25" style="523" customWidth="1"/>
    <col min="10507" max="10507" width="3.75" style="523" customWidth="1"/>
    <col min="10508" max="10508" width="2.5" style="523" customWidth="1"/>
    <col min="10509" max="10755" width="9" style="523"/>
    <col min="10756" max="10756" width="1.125" style="523" customWidth="1"/>
    <col min="10757" max="10758" width="15.625" style="523" customWidth="1"/>
    <col min="10759" max="10759" width="15.25" style="523" customWidth="1"/>
    <col min="10760" max="10760" width="17.5" style="523" customWidth="1"/>
    <col min="10761" max="10761" width="15.125" style="523" customWidth="1"/>
    <col min="10762" max="10762" width="15.25" style="523" customWidth="1"/>
    <col min="10763" max="10763" width="3.75" style="523" customWidth="1"/>
    <col min="10764" max="10764" width="2.5" style="523" customWidth="1"/>
    <col min="10765" max="11011" width="9" style="523"/>
    <col min="11012" max="11012" width="1.125" style="523" customWidth="1"/>
    <col min="11013" max="11014" width="15.625" style="523" customWidth="1"/>
    <col min="11015" max="11015" width="15.25" style="523" customWidth="1"/>
    <col min="11016" max="11016" width="17.5" style="523" customWidth="1"/>
    <col min="11017" max="11017" width="15.125" style="523" customWidth="1"/>
    <col min="11018" max="11018" width="15.25" style="523" customWidth="1"/>
    <col min="11019" max="11019" width="3.75" style="523" customWidth="1"/>
    <col min="11020" max="11020" width="2.5" style="523" customWidth="1"/>
    <col min="11021" max="11267" width="9" style="523"/>
    <col min="11268" max="11268" width="1.125" style="523" customWidth="1"/>
    <col min="11269" max="11270" width="15.625" style="523" customWidth="1"/>
    <col min="11271" max="11271" width="15.25" style="523" customWidth="1"/>
    <col min="11272" max="11272" width="17.5" style="523" customWidth="1"/>
    <col min="11273" max="11273" width="15.125" style="523" customWidth="1"/>
    <col min="11274" max="11274" width="15.25" style="523" customWidth="1"/>
    <col min="11275" max="11275" width="3.75" style="523" customWidth="1"/>
    <col min="11276" max="11276" width="2.5" style="523" customWidth="1"/>
    <col min="11277" max="11523" width="9" style="523"/>
    <col min="11524" max="11524" width="1.125" style="523" customWidth="1"/>
    <col min="11525" max="11526" width="15.625" style="523" customWidth="1"/>
    <col min="11527" max="11527" width="15.25" style="523" customWidth="1"/>
    <col min="11528" max="11528" width="17.5" style="523" customWidth="1"/>
    <col min="11529" max="11529" width="15.125" style="523" customWidth="1"/>
    <col min="11530" max="11530" width="15.25" style="523" customWidth="1"/>
    <col min="11531" max="11531" width="3.75" style="523" customWidth="1"/>
    <col min="11532" max="11532" width="2.5" style="523" customWidth="1"/>
    <col min="11533" max="11779" width="9" style="523"/>
    <col min="11780" max="11780" width="1.125" style="523" customWidth="1"/>
    <col min="11781" max="11782" width="15.625" style="523" customWidth="1"/>
    <col min="11783" max="11783" width="15.25" style="523" customWidth="1"/>
    <col min="11784" max="11784" width="17.5" style="523" customWidth="1"/>
    <col min="11785" max="11785" width="15.125" style="523" customWidth="1"/>
    <col min="11786" max="11786" width="15.25" style="523" customWidth="1"/>
    <col min="11787" max="11787" width="3.75" style="523" customWidth="1"/>
    <col min="11788" max="11788" width="2.5" style="523" customWidth="1"/>
    <col min="11789" max="12035" width="9" style="523"/>
    <col min="12036" max="12036" width="1.125" style="523" customWidth="1"/>
    <col min="12037" max="12038" width="15.625" style="523" customWidth="1"/>
    <col min="12039" max="12039" width="15.25" style="523" customWidth="1"/>
    <col min="12040" max="12040" width="17.5" style="523" customWidth="1"/>
    <col min="12041" max="12041" width="15.125" style="523" customWidth="1"/>
    <col min="12042" max="12042" width="15.25" style="523" customWidth="1"/>
    <col min="12043" max="12043" width="3.75" style="523" customWidth="1"/>
    <col min="12044" max="12044" width="2.5" style="523" customWidth="1"/>
    <col min="12045" max="12291" width="9" style="523"/>
    <col min="12292" max="12292" width="1.125" style="523" customWidth="1"/>
    <col min="12293" max="12294" width="15.625" style="523" customWidth="1"/>
    <col min="12295" max="12295" width="15.25" style="523" customWidth="1"/>
    <col min="12296" max="12296" width="17.5" style="523" customWidth="1"/>
    <col min="12297" max="12297" width="15.125" style="523" customWidth="1"/>
    <col min="12298" max="12298" width="15.25" style="523" customWidth="1"/>
    <col min="12299" max="12299" width="3.75" style="523" customWidth="1"/>
    <col min="12300" max="12300" width="2.5" style="523" customWidth="1"/>
    <col min="12301" max="12547" width="9" style="523"/>
    <col min="12548" max="12548" width="1.125" style="523" customWidth="1"/>
    <col min="12549" max="12550" width="15.625" style="523" customWidth="1"/>
    <col min="12551" max="12551" width="15.25" style="523" customWidth="1"/>
    <col min="12552" max="12552" width="17.5" style="523" customWidth="1"/>
    <col min="12553" max="12553" width="15.125" style="523" customWidth="1"/>
    <col min="12554" max="12554" width="15.25" style="523" customWidth="1"/>
    <col min="12555" max="12555" width="3.75" style="523" customWidth="1"/>
    <col min="12556" max="12556" width="2.5" style="523" customWidth="1"/>
    <col min="12557" max="12803" width="9" style="523"/>
    <col min="12804" max="12804" width="1.125" style="523" customWidth="1"/>
    <col min="12805" max="12806" width="15.625" style="523" customWidth="1"/>
    <col min="12807" max="12807" width="15.25" style="523" customWidth="1"/>
    <col min="12808" max="12808" width="17.5" style="523" customWidth="1"/>
    <col min="12809" max="12809" width="15.125" style="523" customWidth="1"/>
    <col min="12810" max="12810" width="15.25" style="523" customWidth="1"/>
    <col min="12811" max="12811" width="3.75" style="523" customWidth="1"/>
    <col min="12812" max="12812" width="2.5" style="523" customWidth="1"/>
    <col min="12813" max="13059" width="9" style="523"/>
    <col min="13060" max="13060" width="1.125" style="523" customWidth="1"/>
    <col min="13061" max="13062" width="15.625" style="523" customWidth="1"/>
    <col min="13063" max="13063" width="15.25" style="523" customWidth="1"/>
    <col min="13064" max="13064" width="17.5" style="523" customWidth="1"/>
    <col min="13065" max="13065" width="15.125" style="523" customWidth="1"/>
    <col min="13066" max="13066" width="15.25" style="523" customWidth="1"/>
    <col min="13067" max="13067" width="3.75" style="523" customWidth="1"/>
    <col min="13068" max="13068" width="2.5" style="523" customWidth="1"/>
    <col min="13069" max="13315" width="9" style="523"/>
    <col min="13316" max="13316" width="1.125" style="523" customWidth="1"/>
    <col min="13317" max="13318" width="15.625" style="523" customWidth="1"/>
    <col min="13319" max="13319" width="15.25" style="523" customWidth="1"/>
    <col min="13320" max="13320" width="17.5" style="523" customWidth="1"/>
    <col min="13321" max="13321" width="15.125" style="523" customWidth="1"/>
    <col min="13322" max="13322" width="15.25" style="523" customWidth="1"/>
    <col min="13323" max="13323" width="3.75" style="523" customWidth="1"/>
    <col min="13324" max="13324" width="2.5" style="523" customWidth="1"/>
    <col min="13325" max="13571" width="9" style="523"/>
    <col min="13572" max="13572" width="1.125" style="523" customWidth="1"/>
    <col min="13573" max="13574" width="15.625" style="523" customWidth="1"/>
    <col min="13575" max="13575" width="15.25" style="523" customWidth="1"/>
    <col min="13576" max="13576" width="17.5" style="523" customWidth="1"/>
    <col min="13577" max="13577" width="15.125" style="523" customWidth="1"/>
    <col min="13578" max="13578" width="15.25" style="523" customWidth="1"/>
    <col min="13579" max="13579" width="3.75" style="523" customWidth="1"/>
    <col min="13580" max="13580" width="2.5" style="523" customWidth="1"/>
    <col min="13581" max="13827" width="9" style="523"/>
    <col min="13828" max="13828" width="1.125" style="523" customWidth="1"/>
    <col min="13829" max="13830" width="15.625" style="523" customWidth="1"/>
    <col min="13831" max="13831" width="15.25" style="523" customWidth="1"/>
    <col min="13832" max="13832" width="17.5" style="523" customWidth="1"/>
    <col min="13833" max="13833" width="15.125" style="523" customWidth="1"/>
    <col min="13834" max="13834" width="15.25" style="523" customWidth="1"/>
    <col min="13835" max="13835" width="3.75" style="523" customWidth="1"/>
    <col min="13836" max="13836" width="2.5" style="523" customWidth="1"/>
    <col min="13837" max="14083" width="9" style="523"/>
    <col min="14084" max="14084" width="1.125" style="523" customWidth="1"/>
    <col min="14085" max="14086" width="15.625" style="523" customWidth="1"/>
    <col min="14087" max="14087" width="15.25" style="523" customWidth="1"/>
    <col min="14088" max="14088" width="17.5" style="523" customWidth="1"/>
    <col min="14089" max="14089" width="15.125" style="523" customWidth="1"/>
    <col min="14090" max="14090" width="15.25" style="523" customWidth="1"/>
    <col min="14091" max="14091" width="3.75" style="523" customWidth="1"/>
    <col min="14092" max="14092" width="2.5" style="523" customWidth="1"/>
    <col min="14093" max="14339" width="9" style="523"/>
    <col min="14340" max="14340" width="1.125" style="523" customWidth="1"/>
    <col min="14341" max="14342" width="15.625" style="523" customWidth="1"/>
    <col min="14343" max="14343" width="15.25" style="523" customWidth="1"/>
    <col min="14344" max="14344" width="17.5" style="523" customWidth="1"/>
    <col min="14345" max="14345" width="15.125" style="523" customWidth="1"/>
    <col min="14346" max="14346" width="15.25" style="523" customWidth="1"/>
    <col min="14347" max="14347" width="3.75" style="523" customWidth="1"/>
    <col min="14348" max="14348" width="2.5" style="523" customWidth="1"/>
    <col min="14349" max="14595" width="9" style="523"/>
    <col min="14596" max="14596" width="1.125" style="523" customWidth="1"/>
    <col min="14597" max="14598" width="15.625" style="523" customWidth="1"/>
    <col min="14599" max="14599" width="15.25" style="523" customWidth="1"/>
    <col min="14600" max="14600" width="17.5" style="523" customWidth="1"/>
    <col min="14601" max="14601" width="15.125" style="523" customWidth="1"/>
    <col min="14602" max="14602" width="15.25" style="523" customWidth="1"/>
    <col min="14603" max="14603" width="3.75" style="523" customWidth="1"/>
    <col min="14604" max="14604" width="2.5" style="523" customWidth="1"/>
    <col min="14605" max="14851" width="9" style="523"/>
    <col min="14852" max="14852" width="1.125" style="523" customWidth="1"/>
    <col min="14853" max="14854" width="15.625" style="523" customWidth="1"/>
    <col min="14855" max="14855" width="15.25" style="523" customWidth="1"/>
    <col min="14856" max="14856" width="17.5" style="523" customWidth="1"/>
    <col min="14857" max="14857" width="15.125" style="523" customWidth="1"/>
    <col min="14858" max="14858" width="15.25" style="523" customWidth="1"/>
    <col min="14859" max="14859" width="3.75" style="523" customWidth="1"/>
    <col min="14860" max="14860" width="2.5" style="523" customWidth="1"/>
    <col min="14861" max="15107" width="9" style="523"/>
    <col min="15108" max="15108" width="1.125" style="523" customWidth="1"/>
    <col min="15109" max="15110" width="15.625" style="523" customWidth="1"/>
    <col min="15111" max="15111" width="15.25" style="523" customWidth="1"/>
    <col min="15112" max="15112" width="17.5" style="523" customWidth="1"/>
    <col min="15113" max="15113" width="15.125" style="523" customWidth="1"/>
    <col min="15114" max="15114" width="15.25" style="523" customWidth="1"/>
    <col min="15115" max="15115" width="3.75" style="523" customWidth="1"/>
    <col min="15116" max="15116" width="2.5" style="523" customWidth="1"/>
    <col min="15117" max="15363" width="9" style="523"/>
    <col min="15364" max="15364" width="1.125" style="523" customWidth="1"/>
    <col min="15365" max="15366" width="15.625" style="523" customWidth="1"/>
    <col min="15367" max="15367" width="15.25" style="523" customWidth="1"/>
    <col min="15368" max="15368" width="17.5" style="523" customWidth="1"/>
    <col min="15369" max="15369" width="15.125" style="523" customWidth="1"/>
    <col min="15370" max="15370" width="15.25" style="523" customWidth="1"/>
    <col min="15371" max="15371" width="3.75" style="523" customWidth="1"/>
    <col min="15372" max="15372" width="2.5" style="523" customWidth="1"/>
    <col min="15373" max="15619" width="9" style="523"/>
    <col min="15620" max="15620" width="1.125" style="523" customWidth="1"/>
    <col min="15621" max="15622" width="15.625" style="523" customWidth="1"/>
    <col min="15623" max="15623" width="15.25" style="523" customWidth="1"/>
    <col min="15624" max="15624" width="17.5" style="523" customWidth="1"/>
    <col min="15625" max="15625" width="15.125" style="523" customWidth="1"/>
    <col min="15626" max="15626" width="15.25" style="523" customWidth="1"/>
    <col min="15627" max="15627" width="3.75" style="523" customWidth="1"/>
    <col min="15628" max="15628" width="2.5" style="523" customWidth="1"/>
    <col min="15629" max="15875" width="9" style="523"/>
    <col min="15876" max="15876" width="1.125" style="523" customWidth="1"/>
    <col min="15877" max="15878" width="15.625" style="523" customWidth="1"/>
    <col min="15879" max="15879" width="15.25" style="523" customWidth="1"/>
    <col min="15880" max="15880" width="17.5" style="523" customWidth="1"/>
    <col min="15881" max="15881" width="15.125" style="523" customWidth="1"/>
    <col min="15882" max="15882" width="15.25" style="523" customWidth="1"/>
    <col min="15883" max="15883" width="3.75" style="523" customWidth="1"/>
    <col min="15884" max="15884" width="2.5" style="523" customWidth="1"/>
    <col min="15885" max="16131" width="9" style="523"/>
    <col min="16132" max="16132" width="1.125" style="523" customWidth="1"/>
    <col min="16133" max="16134" width="15.625" style="523" customWidth="1"/>
    <col min="16135" max="16135" width="15.25" style="523" customWidth="1"/>
    <col min="16136" max="16136" width="17.5" style="523" customWidth="1"/>
    <col min="16137" max="16137" width="15.125" style="523" customWidth="1"/>
    <col min="16138" max="16138" width="15.25" style="523" customWidth="1"/>
    <col min="16139" max="16139" width="3.75" style="523" customWidth="1"/>
    <col min="16140" max="16140" width="2.5" style="523" customWidth="1"/>
    <col min="16141" max="16384" width="9" style="523"/>
  </cols>
  <sheetData>
    <row r="1" spans="1:11" ht="20.100000000000001" customHeight="1">
      <c r="A1" s="520"/>
      <c r="B1" s="521"/>
      <c r="C1" s="522"/>
      <c r="D1" s="522"/>
      <c r="E1" s="522"/>
      <c r="F1" s="522"/>
      <c r="G1" s="522"/>
      <c r="H1" s="522"/>
      <c r="I1" s="522"/>
      <c r="J1" s="522"/>
    </row>
    <row r="2" spans="1:11" ht="20.100000000000001" customHeight="1">
      <c r="A2" s="520"/>
      <c r="B2" s="521" t="s">
        <v>776</v>
      </c>
      <c r="C2" s="522"/>
      <c r="D2" s="522"/>
      <c r="E2" s="522"/>
      <c r="F2" s="522"/>
      <c r="G2" s="522"/>
      <c r="H2" s="522"/>
      <c r="I2" s="522"/>
      <c r="J2" s="524" t="s">
        <v>340</v>
      </c>
    </row>
    <row r="3" spans="1:11" ht="20.100000000000001" customHeight="1">
      <c r="A3" s="2226" t="s">
        <v>777</v>
      </c>
      <c r="B3" s="2226"/>
      <c r="C3" s="2226"/>
      <c r="D3" s="2226"/>
      <c r="E3" s="2226"/>
      <c r="F3" s="2226"/>
      <c r="G3" s="2226"/>
      <c r="H3" s="2226"/>
      <c r="I3" s="2226"/>
      <c r="J3" s="2226"/>
    </row>
    <row r="4" spans="1:11" ht="20.100000000000001" customHeight="1">
      <c r="A4" s="525"/>
      <c r="B4" s="525"/>
      <c r="C4" s="525"/>
      <c r="D4" s="525"/>
      <c r="E4" s="525"/>
      <c r="F4" s="525"/>
      <c r="G4" s="525"/>
      <c r="H4" s="525"/>
      <c r="I4" s="525"/>
      <c r="J4" s="525"/>
    </row>
    <row r="5" spans="1:11" ht="43.5" customHeight="1">
      <c r="A5" s="525"/>
      <c r="B5" s="526" t="s">
        <v>778</v>
      </c>
      <c r="C5" s="2211"/>
      <c r="D5" s="2212"/>
      <c r="E5" s="2212"/>
      <c r="F5" s="2212"/>
      <c r="G5" s="2212"/>
      <c r="H5" s="2212"/>
      <c r="I5" s="2212"/>
      <c r="J5" s="2213"/>
    </row>
    <row r="6" spans="1:11" ht="43.5" customHeight="1">
      <c r="A6" s="522"/>
      <c r="B6" s="527" t="s">
        <v>343</v>
      </c>
      <c r="C6" s="2221" t="s">
        <v>779</v>
      </c>
      <c r="D6" s="2221"/>
      <c r="E6" s="2221"/>
      <c r="F6" s="2221"/>
      <c r="G6" s="2221"/>
      <c r="H6" s="2221"/>
      <c r="I6" s="2221"/>
      <c r="J6" s="2221"/>
      <c r="K6" s="528"/>
    </row>
    <row r="7" spans="1:11" ht="18.75" customHeight="1">
      <c r="A7" s="522"/>
      <c r="B7" s="2227" t="s">
        <v>780</v>
      </c>
      <c r="C7" s="2220" t="s">
        <v>781</v>
      </c>
      <c r="D7" s="2221"/>
      <c r="E7" s="2221"/>
      <c r="F7" s="2221"/>
      <c r="G7" s="2229"/>
      <c r="H7" s="2211" t="s">
        <v>771</v>
      </c>
      <c r="I7" s="2212"/>
      <c r="J7" s="2213"/>
      <c r="K7" s="528"/>
    </row>
    <row r="8" spans="1:11" ht="43.5" customHeight="1">
      <c r="A8" s="522"/>
      <c r="B8" s="2228"/>
      <c r="C8" s="2223"/>
      <c r="D8" s="2224"/>
      <c r="E8" s="2224"/>
      <c r="F8" s="2224"/>
      <c r="G8" s="2225"/>
      <c r="H8" s="2211"/>
      <c r="I8" s="2212"/>
      <c r="J8" s="2213"/>
      <c r="K8" s="528"/>
    </row>
    <row r="9" spans="1:11" ht="19.5" customHeight="1">
      <c r="A9" s="522"/>
      <c r="B9" s="2217" t="s">
        <v>782</v>
      </c>
      <c r="C9" s="2220" t="s">
        <v>783</v>
      </c>
      <c r="D9" s="2221"/>
      <c r="E9" s="2221"/>
      <c r="F9" s="2221"/>
      <c r="G9" s="2221"/>
      <c r="H9" s="2221"/>
      <c r="I9" s="2221"/>
      <c r="J9" s="2221"/>
      <c r="K9" s="528"/>
    </row>
    <row r="10" spans="1:11" ht="40.5" customHeight="1">
      <c r="A10" s="522"/>
      <c r="B10" s="2218"/>
      <c r="C10" s="529" t="s">
        <v>432</v>
      </c>
      <c r="D10" s="529" t="s">
        <v>434</v>
      </c>
      <c r="E10" s="2202" t="s">
        <v>784</v>
      </c>
      <c r="F10" s="2202"/>
      <c r="G10" s="2202"/>
      <c r="H10" s="2222" t="s">
        <v>767</v>
      </c>
      <c r="I10" s="2222"/>
      <c r="J10" s="530" t="s">
        <v>768</v>
      </c>
    </row>
    <row r="11" spans="1:11" ht="19.5" customHeight="1">
      <c r="A11" s="522"/>
      <c r="B11" s="2218"/>
      <c r="C11" s="531"/>
      <c r="D11" s="531"/>
      <c r="E11" s="2202"/>
      <c r="F11" s="2202"/>
      <c r="G11" s="2202"/>
      <c r="H11" s="532"/>
      <c r="I11" s="533" t="s">
        <v>769</v>
      </c>
      <c r="J11" s="532"/>
    </row>
    <row r="12" spans="1:11" ht="19.5" customHeight="1">
      <c r="A12" s="522"/>
      <c r="B12" s="2218"/>
      <c r="C12" s="531"/>
      <c r="D12" s="531"/>
      <c r="E12" s="2202"/>
      <c r="F12" s="2202"/>
      <c r="G12" s="2202"/>
      <c r="H12" s="532"/>
      <c r="I12" s="533" t="s">
        <v>769</v>
      </c>
      <c r="J12" s="532"/>
    </row>
    <row r="13" spans="1:11" ht="19.5" customHeight="1">
      <c r="A13" s="522"/>
      <c r="B13" s="2218"/>
      <c r="C13" s="531"/>
      <c r="D13" s="531"/>
      <c r="E13" s="2202"/>
      <c r="F13" s="2202"/>
      <c r="G13" s="2202"/>
      <c r="H13" s="532"/>
      <c r="I13" s="533" t="s">
        <v>769</v>
      </c>
      <c r="J13" s="532"/>
    </row>
    <row r="14" spans="1:11" ht="19.5" customHeight="1">
      <c r="A14" s="522"/>
      <c r="B14" s="2218"/>
      <c r="C14" s="2223" t="s">
        <v>785</v>
      </c>
      <c r="D14" s="2224"/>
      <c r="E14" s="2224"/>
      <c r="F14" s="2224"/>
      <c r="G14" s="2224"/>
      <c r="H14" s="2224"/>
      <c r="I14" s="2224"/>
      <c r="J14" s="2225"/>
    </row>
    <row r="15" spans="1:11" ht="40.5" customHeight="1">
      <c r="A15" s="522"/>
      <c r="B15" s="2218"/>
      <c r="C15" s="529" t="s">
        <v>432</v>
      </c>
      <c r="D15" s="529" t="s">
        <v>434</v>
      </c>
      <c r="E15" s="2202" t="s">
        <v>784</v>
      </c>
      <c r="F15" s="2202"/>
      <c r="G15" s="2202"/>
      <c r="H15" s="2222" t="s">
        <v>767</v>
      </c>
      <c r="I15" s="2222"/>
      <c r="J15" s="530" t="s">
        <v>768</v>
      </c>
    </row>
    <row r="16" spans="1:11" ht="19.5" customHeight="1">
      <c r="A16" s="522"/>
      <c r="B16" s="2218"/>
      <c r="C16" s="531"/>
      <c r="D16" s="531"/>
      <c r="E16" s="2202"/>
      <c r="F16" s="2202"/>
      <c r="G16" s="2202"/>
      <c r="H16" s="532"/>
      <c r="I16" s="533" t="s">
        <v>769</v>
      </c>
      <c r="J16" s="532"/>
      <c r="K16" s="528"/>
    </row>
    <row r="17" spans="1:12" ht="19.5" customHeight="1">
      <c r="A17" s="522"/>
      <c r="B17" s="2218"/>
      <c r="C17" s="531"/>
      <c r="D17" s="531"/>
      <c r="E17" s="2202"/>
      <c r="F17" s="2202"/>
      <c r="G17" s="2202"/>
      <c r="H17" s="532"/>
      <c r="I17" s="533" t="s">
        <v>769</v>
      </c>
      <c r="J17" s="532"/>
    </row>
    <row r="18" spans="1:12" ht="19.5" customHeight="1">
      <c r="A18" s="522"/>
      <c r="B18" s="2219"/>
      <c r="C18" s="531"/>
      <c r="D18" s="531"/>
      <c r="E18" s="2202"/>
      <c r="F18" s="2202"/>
      <c r="G18" s="2202"/>
      <c r="H18" s="532"/>
      <c r="I18" s="533" t="s">
        <v>769</v>
      </c>
      <c r="J18" s="532"/>
    </row>
    <row r="19" spans="1:12" ht="19.5" customHeight="1">
      <c r="A19" s="522"/>
      <c r="B19" s="2203" t="s">
        <v>786</v>
      </c>
      <c r="C19" s="2205" t="s">
        <v>787</v>
      </c>
      <c r="D19" s="2206"/>
      <c r="E19" s="2206"/>
      <c r="F19" s="2206"/>
      <c r="G19" s="2207"/>
      <c r="H19" s="2211" t="s">
        <v>788</v>
      </c>
      <c r="I19" s="2212"/>
      <c r="J19" s="2213"/>
    </row>
    <row r="20" spans="1:12" ht="27.75" customHeight="1">
      <c r="A20" s="522"/>
      <c r="B20" s="2204"/>
      <c r="C20" s="2208"/>
      <c r="D20" s="2209"/>
      <c r="E20" s="2209"/>
      <c r="F20" s="2209"/>
      <c r="G20" s="2210"/>
      <c r="H20" s="2214"/>
      <c r="I20" s="2215"/>
      <c r="J20" s="2216"/>
    </row>
    <row r="21" spans="1:12" ht="6" customHeight="1">
      <c r="A21" s="522"/>
      <c r="B21" s="522"/>
      <c r="C21" s="522"/>
      <c r="D21" s="522"/>
      <c r="E21" s="522"/>
      <c r="F21" s="522"/>
      <c r="G21" s="522"/>
      <c r="H21" s="522"/>
      <c r="I21" s="522"/>
      <c r="J21" s="522"/>
    </row>
    <row r="22" spans="1:12" ht="16.5" customHeight="1">
      <c r="A22" s="522"/>
      <c r="B22" s="522" t="s">
        <v>656</v>
      </c>
      <c r="C22" s="522"/>
      <c r="D22" s="522"/>
      <c r="E22" s="522"/>
      <c r="F22" s="522"/>
      <c r="G22" s="522"/>
      <c r="H22" s="522"/>
      <c r="I22" s="522"/>
      <c r="J22" s="522"/>
      <c r="K22" s="405"/>
      <c r="L22" s="405"/>
    </row>
    <row r="23" spans="1:12" ht="57" customHeight="1">
      <c r="A23" s="522"/>
      <c r="B23" s="2199" t="s">
        <v>789</v>
      </c>
      <c r="C23" s="2199"/>
      <c r="D23" s="2199"/>
      <c r="E23" s="2199"/>
      <c r="F23" s="2199"/>
      <c r="G23" s="2199"/>
      <c r="H23" s="2199"/>
      <c r="I23" s="2199"/>
      <c r="J23" s="2199"/>
      <c r="K23" s="405"/>
      <c r="L23" s="405"/>
    </row>
    <row r="24" spans="1:12" ht="36" customHeight="1">
      <c r="A24" s="522"/>
      <c r="B24" s="2199" t="s">
        <v>790</v>
      </c>
      <c r="C24" s="2199"/>
      <c r="D24" s="2199"/>
      <c r="E24" s="2199"/>
      <c r="F24" s="2199"/>
      <c r="G24" s="2199"/>
      <c r="H24" s="2199"/>
      <c r="I24" s="2199"/>
      <c r="J24" s="2199"/>
      <c r="K24" s="405"/>
      <c r="L24" s="405"/>
    </row>
    <row r="25" spans="1:12" ht="30" customHeight="1">
      <c r="A25" s="522"/>
      <c r="B25" s="2200" t="s">
        <v>791</v>
      </c>
      <c r="C25" s="2200"/>
      <c r="D25" s="2200"/>
      <c r="E25" s="2200"/>
      <c r="F25" s="2200"/>
      <c r="G25" s="2200"/>
      <c r="H25" s="2200"/>
      <c r="I25" s="2200"/>
      <c r="J25" s="2200"/>
      <c r="K25" s="405"/>
      <c r="L25" s="405"/>
    </row>
    <row r="26" spans="1:12" ht="7.5" customHeight="1">
      <c r="B26" s="2201"/>
      <c r="C26" s="2201"/>
      <c r="D26" s="2201"/>
      <c r="E26" s="2201"/>
      <c r="F26" s="2201"/>
      <c r="G26" s="2201"/>
      <c r="H26" s="2201"/>
      <c r="I26" s="2201"/>
      <c r="J26" s="2201"/>
    </row>
    <row r="27" spans="1:12">
      <c r="B27" s="405"/>
    </row>
  </sheetData>
  <mergeCells count="28">
    <mergeCell ref="A3:J3"/>
    <mergeCell ref="C5:J5"/>
    <mergeCell ref="C6:J6"/>
    <mergeCell ref="B7:B8"/>
    <mergeCell ref="C7:G8"/>
    <mergeCell ref="H7:J7"/>
    <mergeCell ref="H8:J8"/>
    <mergeCell ref="E12:G12"/>
    <mergeCell ref="E13:G13"/>
    <mergeCell ref="C14:J14"/>
    <mergeCell ref="E15:G15"/>
    <mergeCell ref="H15:I15"/>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s>
  <phoneticPr fontId="2"/>
  <pageMargins left="0.70866141732283472" right="0.70866141732283472" top="0.74803149606299213" bottom="0.74803149606299213" header="0.31496062992125984" footer="0.31496062992125984"/>
  <pageSetup paperSize="9" scale="71"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2A912-10FC-4812-96BE-9C5F8A91B192}">
  <sheetPr>
    <tabColor rgb="FFFFC000"/>
  </sheetPr>
  <dimension ref="A1:L25"/>
  <sheetViews>
    <sheetView view="pageBreakPreview" zoomScaleNormal="100" zoomScaleSheetLayoutView="100" workbookViewId="0"/>
  </sheetViews>
  <sheetFormatPr defaultRowHeight="13.5"/>
  <cols>
    <col min="1" max="1" width="8.5" style="523" customWidth="1"/>
    <col min="2" max="2" width="15.625" style="523" customWidth="1"/>
    <col min="3" max="3" width="9.75" style="523" customWidth="1"/>
    <col min="4" max="4" width="15.25" style="523" customWidth="1"/>
    <col min="5" max="5" width="17.5" style="523" customWidth="1"/>
    <col min="6" max="6" width="12.75" style="523" customWidth="1"/>
    <col min="7" max="7" width="11" style="523" customWidth="1"/>
    <col min="8" max="8" width="5" style="523" customWidth="1"/>
    <col min="9" max="9" width="3.625" style="523" customWidth="1"/>
    <col min="10" max="10" width="8.375" style="523" customWidth="1"/>
    <col min="11" max="11" width="1" style="523" customWidth="1"/>
    <col min="12" max="12" width="2.5" style="523" customWidth="1"/>
    <col min="13" max="259" width="9" style="523"/>
    <col min="260" max="260" width="1.125" style="523" customWidth="1"/>
    <col min="261" max="262" width="15.625" style="523" customWidth="1"/>
    <col min="263" max="263" width="15.25" style="523" customWidth="1"/>
    <col min="264" max="264" width="17.5" style="523" customWidth="1"/>
    <col min="265" max="265" width="15.125" style="523" customWidth="1"/>
    <col min="266" max="266" width="15.25" style="523" customWidth="1"/>
    <col min="267" max="267" width="3.75" style="523" customWidth="1"/>
    <col min="268" max="268" width="2.5" style="523" customWidth="1"/>
    <col min="269" max="515" width="9" style="523"/>
    <col min="516" max="516" width="1.125" style="523" customWidth="1"/>
    <col min="517" max="518" width="15.625" style="523" customWidth="1"/>
    <col min="519" max="519" width="15.25" style="523" customWidth="1"/>
    <col min="520" max="520" width="17.5" style="523" customWidth="1"/>
    <col min="521" max="521" width="15.125" style="523" customWidth="1"/>
    <col min="522" max="522" width="15.25" style="523" customWidth="1"/>
    <col min="523" max="523" width="3.75" style="523" customWidth="1"/>
    <col min="524" max="524" width="2.5" style="523" customWidth="1"/>
    <col min="525" max="771" width="9" style="523"/>
    <col min="772" max="772" width="1.125" style="523" customWidth="1"/>
    <col min="773" max="774" width="15.625" style="523" customWidth="1"/>
    <col min="775" max="775" width="15.25" style="523" customWidth="1"/>
    <col min="776" max="776" width="17.5" style="523" customWidth="1"/>
    <col min="777" max="777" width="15.125" style="523" customWidth="1"/>
    <col min="778" max="778" width="15.25" style="523" customWidth="1"/>
    <col min="779" max="779" width="3.75" style="523" customWidth="1"/>
    <col min="780" max="780" width="2.5" style="523" customWidth="1"/>
    <col min="781" max="1027" width="9" style="523"/>
    <col min="1028" max="1028" width="1.125" style="523" customWidth="1"/>
    <col min="1029" max="1030" width="15.625" style="523" customWidth="1"/>
    <col min="1031" max="1031" width="15.25" style="523" customWidth="1"/>
    <col min="1032" max="1032" width="17.5" style="523" customWidth="1"/>
    <col min="1033" max="1033" width="15.125" style="523" customWidth="1"/>
    <col min="1034" max="1034" width="15.25" style="523" customWidth="1"/>
    <col min="1035" max="1035" width="3.75" style="523" customWidth="1"/>
    <col min="1036" max="1036" width="2.5" style="523" customWidth="1"/>
    <col min="1037" max="1283" width="9" style="523"/>
    <col min="1284" max="1284" width="1.125" style="523" customWidth="1"/>
    <col min="1285" max="1286" width="15.625" style="523" customWidth="1"/>
    <col min="1287" max="1287" width="15.25" style="523" customWidth="1"/>
    <col min="1288" max="1288" width="17.5" style="523" customWidth="1"/>
    <col min="1289" max="1289" width="15.125" style="523" customWidth="1"/>
    <col min="1290" max="1290" width="15.25" style="523" customWidth="1"/>
    <col min="1291" max="1291" width="3.75" style="523" customWidth="1"/>
    <col min="1292" max="1292" width="2.5" style="523" customWidth="1"/>
    <col min="1293" max="1539" width="9" style="523"/>
    <col min="1540" max="1540" width="1.125" style="523" customWidth="1"/>
    <col min="1541" max="1542" width="15.625" style="523" customWidth="1"/>
    <col min="1543" max="1543" width="15.25" style="523" customWidth="1"/>
    <col min="1544" max="1544" width="17.5" style="523" customWidth="1"/>
    <col min="1545" max="1545" width="15.125" style="523" customWidth="1"/>
    <col min="1546" max="1546" width="15.25" style="523" customWidth="1"/>
    <col min="1547" max="1547" width="3.75" style="523" customWidth="1"/>
    <col min="1548" max="1548" width="2.5" style="523" customWidth="1"/>
    <col min="1549" max="1795" width="9" style="523"/>
    <col min="1796" max="1796" width="1.125" style="523" customWidth="1"/>
    <col min="1797" max="1798" width="15.625" style="523" customWidth="1"/>
    <col min="1799" max="1799" width="15.25" style="523" customWidth="1"/>
    <col min="1800" max="1800" width="17.5" style="523" customWidth="1"/>
    <col min="1801" max="1801" width="15.125" style="523" customWidth="1"/>
    <col min="1802" max="1802" width="15.25" style="523" customWidth="1"/>
    <col min="1803" max="1803" width="3.75" style="523" customWidth="1"/>
    <col min="1804" max="1804" width="2.5" style="523" customWidth="1"/>
    <col min="1805" max="2051" width="9" style="523"/>
    <col min="2052" max="2052" width="1.125" style="523" customWidth="1"/>
    <col min="2053" max="2054" width="15.625" style="523" customWidth="1"/>
    <col min="2055" max="2055" width="15.25" style="523" customWidth="1"/>
    <col min="2056" max="2056" width="17.5" style="523" customWidth="1"/>
    <col min="2057" max="2057" width="15.125" style="523" customWidth="1"/>
    <col min="2058" max="2058" width="15.25" style="523" customWidth="1"/>
    <col min="2059" max="2059" width="3.75" style="523" customWidth="1"/>
    <col min="2060" max="2060" width="2.5" style="523" customWidth="1"/>
    <col min="2061" max="2307" width="9" style="523"/>
    <col min="2308" max="2308" width="1.125" style="523" customWidth="1"/>
    <col min="2309" max="2310" width="15.625" style="523" customWidth="1"/>
    <col min="2311" max="2311" width="15.25" style="523" customWidth="1"/>
    <col min="2312" max="2312" width="17.5" style="523" customWidth="1"/>
    <col min="2313" max="2313" width="15.125" style="523" customWidth="1"/>
    <col min="2314" max="2314" width="15.25" style="523" customWidth="1"/>
    <col min="2315" max="2315" width="3.75" style="523" customWidth="1"/>
    <col min="2316" max="2316" width="2.5" style="523" customWidth="1"/>
    <col min="2317" max="2563" width="9" style="523"/>
    <col min="2564" max="2564" width="1.125" style="523" customWidth="1"/>
    <col min="2565" max="2566" width="15.625" style="523" customWidth="1"/>
    <col min="2567" max="2567" width="15.25" style="523" customWidth="1"/>
    <col min="2568" max="2568" width="17.5" style="523" customWidth="1"/>
    <col min="2569" max="2569" width="15.125" style="523" customWidth="1"/>
    <col min="2570" max="2570" width="15.25" style="523" customWidth="1"/>
    <col min="2571" max="2571" width="3.75" style="523" customWidth="1"/>
    <col min="2572" max="2572" width="2.5" style="523" customWidth="1"/>
    <col min="2573" max="2819" width="9" style="523"/>
    <col min="2820" max="2820" width="1.125" style="523" customWidth="1"/>
    <col min="2821" max="2822" width="15.625" style="523" customWidth="1"/>
    <col min="2823" max="2823" width="15.25" style="523" customWidth="1"/>
    <col min="2824" max="2824" width="17.5" style="523" customWidth="1"/>
    <col min="2825" max="2825" width="15.125" style="523" customWidth="1"/>
    <col min="2826" max="2826" width="15.25" style="523" customWidth="1"/>
    <col min="2827" max="2827" width="3.75" style="523" customWidth="1"/>
    <col min="2828" max="2828" width="2.5" style="523" customWidth="1"/>
    <col min="2829" max="3075" width="9" style="523"/>
    <col min="3076" max="3076" width="1.125" style="523" customWidth="1"/>
    <col min="3077" max="3078" width="15.625" style="523" customWidth="1"/>
    <col min="3079" max="3079" width="15.25" style="523" customWidth="1"/>
    <col min="3080" max="3080" width="17.5" style="523" customWidth="1"/>
    <col min="3081" max="3081" width="15.125" style="523" customWidth="1"/>
    <col min="3082" max="3082" width="15.25" style="523" customWidth="1"/>
    <col min="3083" max="3083" width="3.75" style="523" customWidth="1"/>
    <col min="3084" max="3084" width="2.5" style="523" customWidth="1"/>
    <col min="3085" max="3331" width="9" style="523"/>
    <col min="3332" max="3332" width="1.125" style="523" customWidth="1"/>
    <col min="3333" max="3334" width="15.625" style="523" customWidth="1"/>
    <col min="3335" max="3335" width="15.25" style="523" customWidth="1"/>
    <col min="3336" max="3336" width="17.5" style="523" customWidth="1"/>
    <col min="3337" max="3337" width="15.125" style="523" customWidth="1"/>
    <col min="3338" max="3338" width="15.25" style="523" customWidth="1"/>
    <col min="3339" max="3339" width="3.75" style="523" customWidth="1"/>
    <col min="3340" max="3340" width="2.5" style="523" customWidth="1"/>
    <col min="3341" max="3587" width="9" style="523"/>
    <col min="3588" max="3588" width="1.125" style="523" customWidth="1"/>
    <col min="3589" max="3590" width="15.625" style="523" customWidth="1"/>
    <col min="3591" max="3591" width="15.25" style="523" customWidth="1"/>
    <col min="3592" max="3592" width="17.5" style="523" customWidth="1"/>
    <col min="3593" max="3593" width="15.125" style="523" customWidth="1"/>
    <col min="3594" max="3594" width="15.25" style="523" customWidth="1"/>
    <col min="3595" max="3595" width="3.75" style="523" customWidth="1"/>
    <col min="3596" max="3596" width="2.5" style="523" customWidth="1"/>
    <col min="3597" max="3843" width="9" style="523"/>
    <col min="3844" max="3844" width="1.125" style="523" customWidth="1"/>
    <col min="3845" max="3846" width="15.625" style="523" customWidth="1"/>
    <col min="3847" max="3847" width="15.25" style="523" customWidth="1"/>
    <col min="3848" max="3848" width="17.5" style="523" customWidth="1"/>
    <col min="3849" max="3849" width="15.125" style="523" customWidth="1"/>
    <col min="3850" max="3850" width="15.25" style="523" customWidth="1"/>
    <col min="3851" max="3851" width="3.75" style="523" customWidth="1"/>
    <col min="3852" max="3852" width="2.5" style="523" customWidth="1"/>
    <col min="3853" max="4099" width="9" style="523"/>
    <col min="4100" max="4100" width="1.125" style="523" customWidth="1"/>
    <col min="4101" max="4102" width="15.625" style="523" customWidth="1"/>
    <col min="4103" max="4103" width="15.25" style="523" customWidth="1"/>
    <col min="4104" max="4104" width="17.5" style="523" customWidth="1"/>
    <col min="4105" max="4105" width="15.125" style="523" customWidth="1"/>
    <col min="4106" max="4106" width="15.25" style="523" customWidth="1"/>
    <col min="4107" max="4107" width="3.75" style="523" customWidth="1"/>
    <col min="4108" max="4108" width="2.5" style="523" customWidth="1"/>
    <col min="4109" max="4355" width="9" style="523"/>
    <col min="4356" max="4356" width="1.125" style="523" customWidth="1"/>
    <col min="4357" max="4358" width="15.625" style="523" customWidth="1"/>
    <col min="4359" max="4359" width="15.25" style="523" customWidth="1"/>
    <col min="4360" max="4360" width="17.5" style="523" customWidth="1"/>
    <col min="4361" max="4361" width="15.125" style="523" customWidth="1"/>
    <col min="4362" max="4362" width="15.25" style="523" customWidth="1"/>
    <col min="4363" max="4363" width="3.75" style="523" customWidth="1"/>
    <col min="4364" max="4364" width="2.5" style="523" customWidth="1"/>
    <col min="4365" max="4611" width="9" style="523"/>
    <col min="4612" max="4612" width="1.125" style="523" customWidth="1"/>
    <col min="4613" max="4614" width="15.625" style="523" customWidth="1"/>
    <col min="4615" max="4615" width="15.25" style="523" customWidth="1"/>
    <col min="4616" max="4616" width="17.5" style="523" customWidth="1"/>
    <col min="4617" max="4617" width="15.125" style="523" customWidth="1"/>
    <col min="4618" max="4618" width="15.25" style="523" customWidth="1"/>
    <col min="4619" max="4619" width="3.75" style="523" customWidth="1"/>
    <col min="4620" max="4620" width="2.5" style="523" customWidth="1"/>
    <col min="4621" max="4867" width="9" style="523"/>
    <col min="4868" max="4868" width="1.125" style="523" customWidth="1"/>
    <col min="4869" max="4870" width="15.625" style="523" customWidth="1"/>
    <col min="4871" max="4871" width="15.25" style="523" customWidth="1"/>
    <col min="4872" max="4872" width="17.5" style="523" customWidth="1"/>
    <col min="4873" max="4873" width="15.125" style="523" customWidth="1"/>
    <col min="4874" max="4874" width="15.25" style="523" customWidth="1"/>
    <col min="4875" max="4875" width="3.75" style="523" customWidth="1"/>
    <col min="4876" max="4876" width="2.5" style="523" customWidth="1"/>
    <col min="4877" max="5123" width="9" style="523"/>
    <col min="5124" max="5124" width="1.125" style="523" customWidth="1"/>
    <col min="5125" max="5126" width="15.625" style="523" customWidth="1"/>
    <col min="5127" max="5127" width="15.25" style="523" customWidth="1"/>
    <col min="5128" max="5128" width="17.5" style="523" customWidth="1"/>
    <col min="5129" max="5129" width="15.125" style="523" customWidth="1"/>
    <col min="5130" max="5130" width="15.25" style="523" customWidth="1"/>
    <col min="5131" max="5131" width="3.75" style="523" customWidth="1"/>
    <col min="5132" max="5132" width="2.5" style="523" customWidth="1"/>
    <col min="5133" max="5379" width="9" style="523"/>
    <col min="5380" max="5380" width="1.125" style="523" customWidth="1"/>
    <col min="5381" max="5382" width="15.625" style="523" customWidth="1"/>
    <col min="5383" max="5383" width="15.25" style="523" customWidth="1"/>
    <col min="5384" max="5384" width="17.5" style="523" customWidth="1"/>
    <col min="5385" max="5385" width="15.125" style="523" customWidth="1"/>
    <col min="5386" max="5386" width="15.25" style="523" customWidth="1"/>
    <col min="5387" max="5387" width="3.75" style="523" customWidth="1"/>
    <col min="5388" max="5388" width="2.5" style="523" customWidth="1"/>
    <col min="5389" max="5635" width="9" style="523"/>
    <col min="5636" max="5636" width="1.125" style="523" customWidth="1"/>
    <col min="5637" max="5638" width="15.625" style="523" customWidth="1"/>
    <col min="5639" max="5639" width="15.25" style="523" customWidth="1"/>
    <col min="5640" max="5640" width="17.5" style="523" customWidth="1"/>
    <col min="5641" max="5641" width="15.125" style="523" customWidth="1"/>
    <col min="5642" max="5642" width="15.25" style="523" customWidth="1"/>
    <col min="5643" max="5643" width="3.75" style="523" customWidth="1"/>
    <col min="5644" max="5644" width="2.5" style="523" customWidth="1"/>
    <col min="5645" max="5891" width="9" style="523"/>
    <col min="5892" max="5892" width="1.125" style="523" customWidth="1"/>
    <col min="5893" max="5894" width="15.625" style="523" customWidth="1"/>
    <col min="5895" max="5895" width="15.25" style="523" customWidth="1"/>
    <col min="5896" max="5896" width="17.5" style="523" customWidth="1"/>
    <col min="5897" max="5897" width="15.125" style="523" customWidth="1"/>
    <col min="5898" max="5898" width="15.25" style="523" customWidth="1"/>
    <col min="5899" max="5899" width="3.75" style="523" customWidth="1"/>
    <col min="5900" max="5900" width="2.5" style="523" customWidth="1"/>
    <col min="5901" max="6147" width="9" style="523"/>
    <col min="6148" max="6148" width="1.125" style="523" customWidth="1"/>
    <col min="6149" max="6150" width="15.625" style="523" customWidth="1"/>
    <col min="6151" max="6151" width="15.25" style="523" customWidth="1"/>
    <col min="6152" max="6152" width="17.5" style="523" customWidth="1"/>
    <col min="6153" max="6153" width="15.125" style="523" customWidth="1"/>
    <col min="6154" max="6154" width="15.25" style="523" customWidth="1"/>
    <col min="6155" max="6155" width="3.75" style="523" customWidth="1"/>
    <col min="6156" max="6156" width="2.5" style="523" customWidth="1"/>
    <col min="6157" max="6403" width="9" style="523"/>
    <col min="6404" max="6404" width="1.125" style="523" customWidth="1"/>
    <col min="6405" max="6406" width="15.625" style="523" customWidth="1"/>
    <col min="6407" max="6407" width="15.25" style="523" customWidth="1"/>
    <col min="6408" max="6408" width="17.5" style="523" customWidth="1"/>
    <col min="6409" max="6409" width="15.125" style="523" customWidth="1"/>
    <col min="6410" max="6410" width="15.25" style="523" customWidth="1"/>
    <col min="6411" max="6411" width="3.75" style="523" customWidth="1"/>
    <col min="6412" max="6412" width="2.5" style="523" customWidth="1"/>
    <col min="6413" max="6659" width="9" style="523"/>
    <col min="6660" max="6660" width="1.125" style="523" customWidth="1"/>
    <col min="6661" max="6662" width="15.625" style="523" customWidth="1"/>
    <col min="6663" max="6663" width="15.25" style="523" customWidth="1"/>
    <col min="6664" max="6664" width="17.5" style="523" customWidth="1"/>
    <col min="6665" max="6665" width="15.125" style="523" customWidth="1"/>
    <col min="6666" max="6666" width="15.25" style="523" customWidth="1"/>
    <col min="6667" max="6667" width="3.75" style="523" customWidth="1"/>
    <col min="6668" max="6668" width="2.5" style="523" customWidth="1"/>
    <col min="6669" max="6915" width="9" style="523"/>
    <col min="6916" max="6916" width="1.125" style="523" customWidth="1"/>
    <col min="6917" max="6918" width="15.625" style="523" customWidth="1"/>
    <col min="6919" max="6919" width="15.25" style="523" customWidth="1"/>
    <col min="6920" max="6920" width="17.5" style="523" customWidth="1"/>
    <col min="6921" max="6921" width="15.125" style="523" customWidth="1"/>
    <col min="6922" max="6922" width="15.25" style="523" customWidth="1"/>
    <col min="6923" max="6923" width="3.75" style="523" customWidth="1"/>
    <col min="6924" max="6924" width="2.5" style="523" customWidth="1"/>
    <col min="6925" max="7171" width="9" style="523"/>
    <col min="7172" max="7172" width="1.125" style="523" customWidth="1"/>
    <col min="7173" max="7174" width="15.625" style="523" customWidth="1"/>
    <col min="7175" max="7175" width="15.25" style="523" customWidth="1"/>
    <col min="7176" max="7176" width="17.5" style="523" customWidth="1"/>
    <col min="7177" max="7177" width="15.125" style="523" customWidth="1"/>
    <col min="7178" max="7178" width="15.25" style="523" customWidth="1"/>
    <col min="7179" max="7179" width="3.75" style="523" customWidth="1"/>
    <col min="7180" max="7180" width="2.5" style="523" customWidth="1"/>
    <col min="7181" max="7427" width="9" style="523"/>
    <col min="7428" max="7428" width="1.125" style="523" customWidth="1"/>
    <col min="7429" max="7430" width="15.625" style="523" customWidth="1"/>
    <col min="7431" max="7431" width="15.25" style="523" customWidth="1"/>
    <col min="7432" max="7432" width="17.5" style="523" customWidth="1"/>
    <col min="7433" max="7433" width="15.125" style="523" customWidth="1"/>
    <col min="7434" max="7434" width="15.25" style="523" customWidth="1"/>
    <col min="7435" max="7435" width="3.75" style="523" customWidth="1"/>
    <col min="7436" max="7436" width="2.5" style="523" customWidth="1"/>
    <col min="7437" max="7683" width="9" style="523"/>
    <col min="7684" max="7684" width="1.125" style="523" customWidth="1"/>
    <col min="7685" max="7686" width="15.625" style="523" customWidth="1"/>
    <col min="7687" max="7687" width="15.25" style="523" customWidth="1"/>
    <col min="7688" max="7688" width="17.5" style="523" customWidth="1"/>
    <col min="7689" max="7689" width="15.125" style="523" customWidth="1"/>
    <col min="7690" max="7690" width="15.25" style="523" customWidth="1"/>
    <col min="7691" max="7691" width="3.75" style="523" customWidth="1"/>
    <col min="7692" max="7692" width="2.5" style="523" customWidth="1"/>
    <col min="7693" max="7939" width="9" style="523"/>
    <col min="7940" max="7940" width="1.125" style="523" customWidth="1"/>
    <col min="7941" max="7942" width="15.625" style="523" customWidth="1"/>
    <col min="7943" max="7943" width="15.25" style="523" customWidth="1"/>
    <col min="7944" max="7944" width="17.5" style="523" customWidth="1"/>
    <col min="7945" max="7945" width="15.125" style="523" customWidth="1"/>
    <col min="7946" max="7946" width="15.25" style="523" customWidth="1"/>
    <col min="7947" max="7947" width="3.75" style="523" customWidth="1"/>
    <col min="7948" max="7948" width="2.5" style="523" customWidth="1"/>
    <col min="7949" max="8195" width="9" style="523"/>
    <col min="8196" max="8196" width="1.125" style="523" customWidth="1"/>
    <col min="8197" max="8198" width="15.625" style="523" customWidth="1"/>
    <col min="8199" max="8199" width="15.25" style="523" customWidth="1"/>
    <col min="8200" max="8200" width="17.5" style="523" customWidth="1"/>
    <col min="8201" max="8201" width="15.125" style="523" customWidth="1"/>
    <col min="8202" max="8202" width="15.25" style="523" customWidth="1"/>
    <col min="8203" max="8203" width="3.75" style="523" customWidth="1"/>
    <col min="8204" max="8204" width="2.5" style="523" customWidth="1"/>
    <col min="8205" max="8451" width="9" style="523"/>
    <col min="8452" max="8452" width="1.125" style="523" customWidth="1"/>
    <col min="8453" max="8454" width="15.625" style="523" customWidth="1"/>
    <col min="8455" max="8455" width="15.25" style="523" customWidth="1"/>
    <col min="8456" max="8456" width="17.5" style="523" customWidth="1"/>
    <col min="8457" max="8457" width="15.125" style="523" customWidth="1"/>
    <col min="8458" max="8458" width="15.25" style="523" customWidth="1"/>
    <col min="8459" max="8459" width="3.75" style="523" customWidth="1"/>
    <col min="8460" max="8460" width="2.5" style="523" customWidth="1"/>
    <col min="8461" max="8707" width="9" style="523"/>
    <col min="8708" max="8708" width="1.125" style="523" customWidth="1"/>
    <col min="8709" max="8710" width="15.625" style="523" customWidth="1"/>
    <col min="8711" max="8711" width="15.25" style="523" customWidth="1"/>
    <col min="8712" max="8712" width="17.5" style="523" customWidth="1"/>
    <col min="8713" max="8713" width="15.125" style="523" customWidth="1"/>
    <col min="8714" max="8714" width="15.25" style="523" customWidth="1"/>
    <col min="8715" max="8715" width="3.75" style="523" customWidth="1"/>
    <col min="8716" max="8716" width="2.5" style="523" customWidth="1"/>
    <col min="8717" max="8963" width="9" style="523"/>
    <col min="8964" max="8964" width="1.125" style="523" customWidth="1"/>
    <col min="8965" max="8966" width="15.625" style="523" customWidth="1"/>
    <col min="8967" max="8967" width="15.25" style="523" customWidth="1"/>
    <col min="8968" max="8968" width="17.5" style="523" customWidth="1"/>
    <col min="8969" max="8969" width="15.125" style="523" customWidth="1"/>
    <col min="8970" max="8970" width="15.25" style="523" customWidth="1"/>
    <col min="8971" max="8971" width="3.75" style="523" customWidth="1"/>
    <col min="8972" max="8972" width="2.5" style="523" customWidth="1"/>
    <col min="8973" max="9219" width="9" style="523"/>
    <col min="9220" max="9220" width="1.125" style="523" customWidth="1"/>
    <col min="9221" max="9222" width="15.625" style="523" customWidth="1"/>
    <col min="9223" max="9223" width="15.25" style="523" customWidth="1"/>
    <col min="9224" max="9224" width="17.5" style="523" customWidth="1"/>
    <col min="9225" max="9225" width="15.125" style="523" customWidth="1"/>
    <col min="9226" max="9226" width="15.25" style="523" customWidth="1"/>
    <col min="9227" max="9227" width="3.75" style="523" customWidth="1"/>
    <col min="9228" max="9228" width="2.5" style="523" customWidth="1"/>
    <col min="9229" max="9475" width="9" style="523"/>
    <col min="9476" max="9476" width="1.125" style="523" customWidth="1"/>
    <col min="9477" max="9478" width="15.625" style="523" customWidth="1"/>
    <col min="9479" max="9479" width="15.25" style="523" customWidth="1"/>
    <col min="9480" max="9480" width="17.5" style="523" customWidth="1"/>
    <col min="9481" max="9481" width="15.125" style="523" customWidth="1"/>
    <col min="9482" max="9482" width="15.25" style="523" customWidth="1"/>
    <col min="9483" max="9483" width="3.75" style="523" customWidth="1"/>
    <col min="9484" max="9484" width="2.5" style="523" customWidth="1"/>
    <col min="9485" max="9731" width="9" style="523"/>
    <col min="9732" max="9732" width="1.125" style="523" customWidth="1"/>
    <col min="9733" max="9734" width="15.625" style="523" customWidth="1"/>
    <col min="9735" max="9735" width="15.25" style="523" customWidth="1"/>
    <col min="9736" max="9736" width="17.5" style="523" customWidth="1"/>
    <col min="9737" max="9737" width="15.125" style="523" customWidth="1"/>
    <col min="9738" max="9738" width="15.25" style="523" customWidth="1"/>
    <col min="9739" max="9739" width="3.75" style="523" customWidth="1"/>
    <col min="9740" max="9740" width="2.5" style="523" customWidth="1"/>
    <col min="9741" max="9987" width="9" style="523"/>
    <col min="9988" max="9988" width="1.125" style="523" customWidth="1"/>
    <col min="9989" max="9990" width="15.625" style="523" customWidth="1"/>
    <col min="9991" max="9991" width="15.25" style="523" customWidth="1"/>
    <col min="9992" max="9992" width="17.5" style="523" customWidth="1"/>
    <col min="9993" max="9993" width="15.125" style="523" customWidth="1"/>
    <col min="9994" max="9994" width="15.25" style="523" customWidth="1"/>
    <col min="9995" max="9995" width="3.75" style="523" customWidth="1"/>
    <col min="9996" max="9996" width="2.5" style="523" customWidth="1"/>
    <col min="9997" max="10243" width="9" style="523"/>
    <col min="10244" max="10244" width="1.125" style="523" customWidth="1"/>
    <col min="10245" max="10246" width="15.625" style="523" customWidth="1"/>
    <col min="10247" max="10247" width="15.25" style="523" customWidth="1"/>
    <col min="10248" max="10248" width="17.5" style="523" customWidth="1"/>
    <col min="10249" max="10249" width="15.125" style="523" customWidth="1"/>
    <col min="10250" max="10250" width="15.25" style="523" customWidth="1"/>
    <col min="10251" max="10251" width="3.75" style="523" customWidth="1"/>
    <col min="10252" max="10252" width="2.5" style="523" customWidth="1"/>
    <col min="10253" max="10499" width="9" style="523"/>
    <col min="10500" max="10500" width="1.125" style="523" customWidth="1"/>
    <col min="10501" max="10502" width="15.625" style="523" customWidth="1"/>
    <col min="10503" max="10503" width="15.25" style="523" customWidth="1"/>
    <col min="10504" max="10504" width="17.5" style="523" customWidth="1"/>
    <col min="10505" max="10505" width="15.125" style="523" customWidth="1"/>
    <col min="10506" max="10506" width="15.25" style="523" customWidth="1"/>
    <col min="10507" max="10507" width="3.75" style="523" customWidth="1"/>
    <col min="10508" max="10508" width="2.5" style="523" customWidth="1"/>
    <col min="10509" max="10755" width="9" style="523"/>
    <col min="10756" max="10756" width="1.125" style="523" customWidth="1"/>
    <col min="10757" max="10758" width="15.625" style="523" customWidth="1"/>
    <col min="10759" max="10759" width="15.25" style="523" customWidth="1"/>
    <col min="10760" max="10760" width="17.5" style="523" customWidth="1"/>
    <col min="10761" max="10761" width="15.125" style="523" customWidth="1"/>
    <col min="10762" max="10762" width="15.25" style="523" customWidth="1"/>
    <col min="10763" max="10763" width="3.75" style="523" customWidth="1"/>
    <col min="10764" max="10764" width="2.5" style="523" customWidth="1"/>
    <col min="10765" max="11011" width="9" style="523"/>
    <col min="11012" max="11012" width="1.125" style="523" customWidth="1"/>
    <col min="11013" max="11014" width="15.625" style="523" customWidth="1"/>
    <col min="11015" max="11015" width="15.25" style="523" customWidth="1"/>
    <col min="11016" max="11016" width="17.5" style="523" customWidth="1"/>
    <col min="11017" max="11017" width="15.125" style="523" customWidth="1"/>
    <col min="11018" max="11018" width="15.25" style="523" customWidth="1"/>
    <col min="11019" max="11019" width="3.75" style="523" customWidth="1"/>
    <col min="11020" max="11020" width="2.5" style="523" customWidth="1"/>
    <col min="11021" max="11267" width="9" style="523"/>
    <col min="11268" max="11268" width="1.125" style="523" customWidth="1"/>
    <col min="11269" max="11270" width="15.625" style="523" customWidth="1"/>
    <col min="11271" max="11271" width="15.25" style="523" customWidth="1"/>
    <col min="11272" max="11272" width="17.5" style="523" customWidth="1"/>
    <col min="11273" max="11273" width="15.125" style="523" customWidth="1"/>
    <col min="11274" max="11274" width="15.25" style="523" customWidth="1"/>
    <col min="11275" max="11275" width="3.75" style="523" customWidth="1"/>
    <col min="11276" max="11276" width="2.5" style="523" customWidth="1"/>
    <col min="11277" max="11523" width="9" style="523"/>
    <col min="11524" max="11524" width="1.125" style="523" customWidth="1"/>
    <col min="11525" max="11526" width="15.625" style="523" customWidth="1"/>
    <col min="11527" max="11527" width="15.25" style="523" customWidth="1"/>
    <col min="11528" max="11528" width="17.5" style="523" customWidth="1"/>
    <col min="11529" max="11529" width="15.125" style="523" customWidth="1"/>
    <col min="11530" max="11530" width="15.25" style="523" customWidth="1"/>
    <col min="11531" max="11531" width="3.75" style="523" customWidth="1"/>
    <col min="11532" max="11532" width="2.5" style="523" customWidth="1"/>
    <col min="11533" max="11779" width="9" style="523"/>
    <col min="11780" max="11780" width="1.125" style="523" customWidth="1"/>
    <col min="11781" max="11782" width="15.625" style="523" customWidth="1"/>
    <col min="11783" max="11783" width="15.25" style="523" customWidth="1"/>
    <col min="11784" max="11784" width="17.5" style="523" customWidth="1"/>
    <col min="11785" max="11785" width="15.125" style="523" customWidth="1"/>
    <col min="11786" max="11786" width="15.25" style="523" customWidth="1"/>
    <col min="11787" max="11787" width="3.75" style="523" customWidth="1"/>
    <col min="11788" max="11788" width="2.5" style="523" customWidth="1"/>
    <col min="11789" max="12035" width="9" style="523"/>
    <col min="12036" max="12036" width="1.125" style="523" customWidth="1"/>
    <col min="12037" max="12038" width="15.625" style="523" customWidth="1"/>
    <col min="12039" max="12039" width="15.25" style="523" customWidth="1"/>
    <col min="12040" max="12040" width="17.5" style="523" customWidth="1"/>
    <col min="12041" max="12041" width="15.125" style="523" customWidth="1"/>
    <col min="12042" max="12042" width="15.25" style="523" customWidth="1"/>
    <col min="12043" max="12043" width="3.75" style="523" customWidth="1"/>
    <col min="12044" max="12044" width="2.5" style="523" customWidth="1"/>
    <col min="12045" max="12291" width="9" style="523"/>
    <col min="12292" max="12292" width="1.125" style="523" customWidth="1"/>
    <col min="12293" max="12294" width="15.625" style="523" customWidth="1"/>
    <col min="12295" max="12295" width="15.25" style="523" customWidth="1"/>
    <col min="12296" max="12296" width="17.5" style="523" customWidth="1"/>
    <col min="12297" max="12297" width="15.125" style="523" customWidth="1"/>
    <col min="12298" max="12298" width="15.25" style="523" customWidth="1"/>
    <col min="12299" max="12299" width="3.75" style="523" customWidth="1"/>
    <col min="12300" max="12300" width="2.5" style="523" customWidth="1"/>
    <col min="12301" max="12547" width="9" style="523"/>
    <col min="12548" max="12548" width="1.125" style="523" customWidth="1"/>
    <col min="12549" max="12550" width="15.625" style="523" customWidth="1"/>
    <col min="12551" max="12551" width="15.25" style="523" customWidth="1"/>
    <col min="12552" max="12552" width="17.5" style="523" customWidth="1"/>
    <col min="12553" max="12553" width="15.125" style="523" customWidth="1"/>
    <col min="12554" max="12554" width="15.25" style="523" customWidth="1"/>
    <col min="12555" max="12555" width="3.75" style="523" customWidth="1"/>
    <col min="12556" max="12556" width="2.5" style="523" customWidth="1"/>
    <col min="12557" max="12803" width="9" style="523"/>
    <col min="12804" max="12804" width="1.125" style="523" customWidth="1"/>
    <col min="12805" max="12806" width="15.625" style="523" customWidth="1"/>
    <col min="12807" max="12807" width="15.25" style="523" customWidth="1"/>
    <col min="12808" max="12808" width="17.5" style="523" customWidth="1"/>
    <col min="12809" max="12809" width="15.125" style="523" customWidth="1"/>
    <col min="12810" max="12810" width="15.25" style="523" customWidth="1"/>
    <col min="12811" max="12811" width="3.75" style="523" customWidth="1"/>
    <col min="12812" max="12812" width="2.5" style="523" customWidth="1"/>
    <col min="12813" max="13059" width="9" style="523"/>
    <col min="13060" max="13060" width="1.125" style="523" customWidth="1"/>
    <col min="13061" max="13062" width="15.625" style="523" customWidth="1"/>
    <col min="13063" max="13063" width="15.25" style="523" customWidth="1"/>
    <col min="13064" max="13064" width="17.5" style="523" customWidth="1"/>
    <col min="13065" max="13065" width="15.125" style="523" customWidth="1"/>
    <col min="13066" max="13066" width="15.25" style="523" customWidth="1"/>
    <col min="13067" max="13067" width="3.75" style="523" customWidth="1"/>
    <col min="13068" max="13068" width="2.5" style="523" customWidth="1"/>
    <col min="13069" max="13315" width="9" style="523"/>
    <col min="13316" max="13316" width="1.125" style="523" customWidth="1"/>
    <col min="13317" max="13318" width="15.625" style="523" customWidth="1"/>
    <col min="13319" max="13319" width="15.25" style="523" customWidth="1"/>
    <col min="13320" max="13320" width="17.5" style="523" customWidth="1"/>
    <col min="13321" max="13321" width="15.125" style="523" customWidth="1"/>
    <col min="13322" max="13322" width="15.25" style="523" customWidth="1"/>
    <col min="13323" max="13323" width="3.75" style="523" customWidth="1"/>
    <col min="13324" max="13324" width="2.5" style="523" customWidth="1"/>
    <col min="13325" max="13571" width="9" style="523"/>
    <col min="13572" max="13572" width="1.125" style="523" customWidth="1"/>
    <col min="13573" max="13574" width="15.625" style="523" customWidth="1"/>
    <col min="13575" max="13575" width="15.25" style="523" customWidth="1"/>
    <col min="13576" max="13576" width="17.5" style="523" customWidth="1"/>
    <col min="13577" max="13577" width="15.125" style="523" customWidth="1"/>
    <col min="13578" max="13578" width="15.25" style="523" customWidth="1"/>
    <col min="13579" max="13579" width="3.75" style="523" customWidth="1"/>
    <col min="13580" max="13580" width="2.5" style="523" customWidth="1"/>
    <col min="13581" max="13827" width="9" style="523"/>
    <col min="13828" max="13828" width="1.125" style="523" customWidth="1"/>
    <col min="13829" max="13830" width="15.625" style="523" customWidth="1"/>
    <col min="13831" max="13831" width="15.25" style="523" customWidth="1"/>
    <col min="13832" max="13832" width="17.5" style="523" customWidth="1"/>
    <col min="13833" max="13833" width="15.125" style="523" customWidth="1"/>
    <col min="13834" max="13834" width="15.25" style="523" customWidth="1"/>
    <col min="13835" max="13835" width="3.75" style="523" customWidth="1"/>
    <col min="13836" max="13836" width="2.5" style="523" customWidth="1"/>
    <col min="13837" max="14083" width="9" style="523"/>
    <col min="14084" max="14084" width="1.125" style="523" customWidth="1"/>
    <col min="14085" max="14086" width="15.625" style="523" customWidth="1"/>
    <col min="14087" max="14087" width="15.25" style="523" customWidth="1"/>
    <col min="14088" max="14088" width="17.5" style="523" customWidth="1"/>
    <col min="14089" max="14089" width="15.125" style="523" customWidth="1"/>
    <col min="14090" max="14090" width="15.25" style="523" customWidth="1"/>
    <col min="14091" max="14091" width="3.75" style="523" customWidth="1"/>
    <col min="14092" max="14092" width="2.5" style="523" customWidth="1"/>
    <col min="14093" max="14339" width="9" style="523"/>
    <col min="14340" max="14340" width="1.125" style="523" customWidth="1"/>
    <col min="14341" max="14342" width="15.625" style="523" customWidth="1"/>
    <col min="14343" max="14343" width="15.25" style="523" customWidth="1"/>
    <col min="14344" max="14344" width="17.5" style="523" customWidth="1"/>
    <col min="14345" max="14345" width="15.125" style="523" customWidth="1"/>
    <col min="14346" max="14346" width="15.25" style="523" customWidth="1"/>
    <col min="14347" max="14347" width="3.75" style="523" customWidth="1"/>
    <col min="14348" max="14348" width="2.5" style="523" customWidth="1"/>
    <col min="14349" max="14595" width="9" style="523"/>
    <col min="14596" max="14596" width="1.125" style="523" customWidth="1"/>
    <col min="14597" max="14598" width="15.625" style="523" customWidth="1"/>
    <col min="14599" max="14599" width="15.25" style="523" customWidth="1"/>
    <col min="14600" max="14600" width="17.5" style="523" customWidth="1"/>
    <col min="14601" max="14601" width="15.125" style="523" customWidth="1"/>
    <col min="14602" max="14602" width="15.25" style="523" customWidth="1"/>
    <col min="14603" max="14603" width="3.75" style="523" customWidth="1"/>
    <col min="14604" max="14604" width="2.5" style="523" customWidth="1"/>
    <col min="14605" max="14851" width="9" style="523"/>
    <col min="14852" max="14852" width="1.125" style="523" customWidth="1"/>
    <col min="14853" max="14854" width="15.625" style="523" customWidth="1"/>
    <col min="14855" max="14855" width="15.25" style="523" customWidth="1"/>
    <col min="14856" max="14856" width="17.5" style="523" customWidth="1"/>
    <col min="14857" max="14857" width="15.125" style="523" customWidth="1"/>
    <col min="14858" max="14858" width="15.25" style="523" customWidth="1"/>
    <col min="14859" max="14859" width="3.75" style="523" customWidth="1"/>
    <col min="14860" max="14860" width="2.5" style="523" customWidth="1"/>
    <col min="14861" max="15107" width="9" style="523"/>
    <col min="15108" max="15108" width="1.125" style="523" customWidth="1"/>
    <col min="15109" max="15110" width="15.625" style="523" customWidth="1"/>
    <col min="15111" max="15111" width="15.25" style="523" customWidth="1"/>
    <col min="15112" max="15112" width="17.5" style="523" customWidth="1"/>
    <col min="15113" max="15113" width="15.125" style="523" customWidth="1"/>
    <col min="15114" max="15114" width="15.25" style="523" customWidth="1"/>
    <col min="15115" max="15115" width="3.75" style="523" customWidth="1"/>
    <col min="15116" max="15116" width="2.5" style="523" customWidth="1"/>
    <col min="15117" max="15363" width="9" style="523"/>
    <col min="15364" max="15364" width="1.125" style="523" customWidth="1"/>
    <col min="15365" max="15366" width="15.625" style="523" customWidth="1"/>
    <col min="15367" max="15367" width="15.25" style="523" customWidth="1"/>
    <col min="15368" max="15368" width="17.5" style="523" customWidth="1"/>
    <col min="15369" max="15369" width="15.125" style="523" customWidth="1"/>
    <col min="15370" max="15370" width="15.25" style="523" customWidth="1"/>
    <col min="15371" max="15371" width="3.75" style="523" customWidth="1"/>
    <col min="15372" max="15372" width="2.5" style="523" customWidth="1"/>
    <col min="15373" max="15619" width="9" style="523"/>
    <col min="15620" max="15620" width="1.125" style="523" customWidth="1"/>
    <col min="15621" max="15622" width="15.625" style="523" customWidth="1"/>
    <col min="15623" max="15623" width="15.25" style="523" customWidth="1"/>
    <col min="15624" max="15624" width="17.5" style="523" customWidth="1"/>
    <col min="15625" max="15625" width="15.125" style="523" customWidth="1"/>
    <col min="15626" max="15626" width="15.25" style="523" customWidth="1"/>
    <col min="15627" max="15627" width="3.75" style="523" customWidth="1"/>
    <col min="15628" max="15628" width="2.5" style="523" customWidth="1"/>
    <col min="15629" max="15875" width="9" style="523"/>
    <col min="15876" max="15876" width="1.125" style="523" customWidth="1"/>
    <col min="15877" max="15878" width="15.625" style="523" customWidth="1"/>
    <col min="15879" max="15879" width="15.25" style="523" customWidth="1"/>
    <col min="15880" max="15880" width="17.5" style="523" customWidth="1"/>
    <col min="15881" max="15881" width="15.125" style="523" customWidth="1"/>
    <col min="15882" max="15882" width="15.25" style="523" customWidth="1"/>
    <col min="15883" max="15883" width="3.75" style="523" customWidth="1"/>
    <col min="15884" max="15884" width="2.5" style="523" customWidth="1"/>
    <col min="15885" max="16131" width="9" style="523"/>
    <col min="16132" max="16132" width="1.125" style="523" customWidth="1"/>
    <col min="16133" max="16134" width="15.625" style="523" customWidth="1"/>
    <col min="16135" max="16135" width="15.25" style="523" customWidth="1"/>
    <col min="16136" max="16136" width="17.5" style="523" customWidth="1"/>
    <col min="16137" max="16137" width="15.125" style="523" customWidth="1"/>
    <col min="16138" max="16138" width="15.25" style="523" customWidth="1"/>
    <col min="16139" max="16139" width="3.75" style="523" customWidth="1"/>
    <col min="16140" max="16140" width="2.5" style="523" customWidth="1"/>
    <col min="16141" max="16384" width="9" style="523"/>
  </cols>
  <sheetData>
    <row r="1" spans="1:11" ht="20.100000000000001" customHeight="1">
      <c r="A1" s="520"/>
      <c r="B1" s="534"/>
      <c r="C1" s="534"/>
      <c r="D1" s="534"/>
      <c r="E1" s="534"/>
      <c r="F1" s="534"/>
      <c r="G1" s="534"/>
      <c r="H1" s="534"/>
      <c r="I1" s="534"/>
      <c r="J1" s="534"/>
    </row>
    <row r="2" spans="1:11" ht="20.100000000000001" customHeight="1">
      <c r="A2" s="520"/>
      <c r="B2" s="521" t="s">
        <v>792</v>
      </c>
      <c r="C2" s="522"/>
      <c r="D2" s="522"/>
      <c r="E2" s="522"/>
      <c r="F2" s="522"/>
      <c r="G2" s="522"/>
      <c r="H2" s="522"/>
      <c r="I2" s="522"/>
      <c r="J2" s="524" t="s">
        <v>340</v>
      </c>
    </row>
    <row r="3" spans="1:11" ht="20.100000000000001" customHeight="1">
      <c r="A3" s="2226" t="s">
        <v>793</v>
      </c>
      <c r="B3" s="2226"/>
      <c r="C3" s="2226"/>
      <c r="D3" s="2226"/>
      <c r="E3" s="2226"/>
      <c r="F3" s="2226"/>
      <c r="G3" s="2226"/>
      <c r="H3" s="2226"/>
      <c r="I3" s="2226"/>
      <c r="J3" s="2226"/>
    </row>
    <row r="4" spans="1:11" ht="20.100000000000001" customHeight="1">
      <c r="A4" s="525"/>
      <c r="B4" s="525"/>
      <c r="C4" s="525"/>
      <c r="D4" s="525"/>
      <c r="E4" s="525"/>
      <c r="F4" s="525"/>
      <c r="G4" s="525"/>
      <c r="H4" s="525"/>
      <c r="I4" s="525"/>
      <c r="J4" s="525"/>
    </row>
    <row r="5" spans="1:11" ht="43.5" customHeight="1">
      <c r="A5" s="525"/>
      <c r="B5" s="535" t="s">
        <v>778</v>
      </c>
      <c r="C5" s="2211"/>
      <c r="D5" s="2212"/>
      <c r="E5" s="2212"/>
      <c r="F5" s="2212"/>
      <c r="G5" s="2212"/>
      <c r="H5" s="2212"/>
      <c r="I5" s="2212"/>
      <c r="J5" s="2213"/>
    </row>
    <row r="6" spans="1:11" ht="43.5" customHeight="1">
      <c r="A6" s="522"/>
      <c r="B6" s="527" t="s">
        <v>343</v>
      </c>
      <c r="C6" s="2221" t="s">
        <v>779</v>
      </c>
      <c r="D6" s="2221"/>
      <c r="E6" s="2221"/>
      <c r="F6" s="2221"/>
      <c r="G6" s="2221"/>
      <c r="H6" s="2221"/>
      <c r="I6" s="2221"/>
      <c r="J6" s="2221"/>
      <c r="K6" s="528"/>
    </row>
    <row r="7" spans="1:11" ht="19.5" customHeight="1">
      <c r="A7" s="522"/>
      <c r="B7" s="2217" t="s">
        <v>794</v>
      </c>
      <c r="C7" s="2220" t="s">
        <v>783</v>
      </c>
      <c r="D7" s="2221"/>
      <c r="E7" s="2221"/>
      <c r="F7" s="2221"/>
      <c r="G7" s="2221"/>
      <c r="H7" s="2221"/>
      <c r="I7" s="2221"/>
      <c r="J7" s="2221"/>
      <c r="K7" s="528"/>
    </row>
    <row r="8" spans="1:11" ht="40.5" customHeight="1">
      <c r="A8" s="522"/>
      <c r="B8" s="2218"/>
      <c r="C8" s="2230" t="s">
        <v>434</v>
      </c>
      <c r="D8" s="2230"/>
      <c r="E8" s="2202" t="s">
        <v>784</v>
      </c>
      <c r="F8" s="2202"/>
      <c r="G8" s="2202"/>
      <c r="H8" s="2222" t="s">
        <v>767</v>
      </c>
      <c r="I8" s="2222"/>
      <c r="J8" s="530" t="s">
        <v>768</v>
      </c>
    </row>
    <row r="9" spans="1:11" ht="19.5" customHeight="1">
      <c r="A9" s="522"/>
      <c r="B9" s="2218"/>
      <c r="C9" s="2230"/>
      <c r="D9" s="2230"/>
      <c r="E9" s="2202"/>
      <c r="F9" s="2202"/>
      <c r="G9" s="2202"/>
      <c r="H9" s="532"/>
      <c r="I9" s="533" t="s">
        <v>769</v>
      </c>
      <c r="J9" s="532"/>
    </row>
    <row r="10" spans="1:11" ht="19.5" customHeight="1">
      <c r="A10" s="522"/>
      <c r="B10" s="2218"/>
      <c r="C10" s="2230"/>
      <c r="D10" s="2230"/>
      <c r="E10" s="2202"/>
      <c r="F10" s="2202"/>
      <c r="G10" s="2202"/>
      <c r="H10" s="532"/>
      <c r="I10" s="533" t="s">
        <v>769</v>
      </c>
      <c r="J10" s="532"/>
    </row>
    <row r="11" spans="1:11" ht="19.5" customHeight="1">
      <c r="A11" s="522"/>
      <c r="B11" s="2218"/>
      <c r="C11" s="2230"/>
      <c r="D11" s="2230"/>
      <c r="E11" s="2202"/>
      <c r="F11" s="2202"/>
      <c r="G11" s="2202"/>
      <c r="H11" s="532"/>
      <c r="I11" s="533" t="s">
        <v>769</v>
      </c>
      <c r="J11" s="532"/>
    </row>
    <row r="12" spans="1:11" ht="19.5" customHeight="1">
      <c r="A12" s="522"/>
      <c r="B12" s="2218"/>
      <c r="C12" s="2223" t="s">
        <v>785</v>
      </c>
      <c r="D12" s="2224"/>
      <c r="E12" s="2224"/>
      <c r="F12" s="2224"/>
      <c r="G12" s="2224"/>
      <c r="H12" s="2224"/>
      <c r="I12" s="2224"/>
      <c r="J12" s="2225"/>
    </row>
    <row r="13" spans="1:11" ht="40.5" customHeight="1">
      <c r="A13" s="522"/>
      <c r="B13" s="2218"/>
      <c r="C13" s="2230" t="s">
        <v>434</v>
      </c>
      <c r="D13" s="2230"/>
      <c r="E13" s="2202" t="s">
        <v>784</v>
      </c>
      <c r="F13" s="2202"/>
      <c r="G13" s="2202"/>
      <c r="H13" s="2222" t="s">
        <v>767</v>
      </c>
      <c r="I13" s="2222"/>
      <c r="J13" s="530" t="s">
        <v>768</v>
      </c>
    </row>
    <row r="14" spans="1:11" ht="19.5" customHeight="1">
      <c r="A14" s="522"/>
      <c r="B14" s="2218"/>
      <c r="C14" s="2230"/>
      <c r="D14" s="2230"/>
      <c r="E14" s="2202"/>
      <c r="F14" s="2202"/>
      <c r="G14" s="2202"/>
      <c r="H14" s="532"/>
      <c r="I14" s="533" t="s">
        <v>769</v>
      </c>
      <c r="J14" s="532"/>
      <c r="K14" s="528"/>
    </row>
    <row r="15" spans="1:11" ht="19.5" customHeight="1">
      <c r="A15" s="522"/>
      <c r="B15" s="2218"/>
      <c r="C15" s="2230"/>
      <c r="D15" s="2230"/>
      <c r="E15" s="2202"/>
      <c r="F15" s="2202"/>
      <c r="G15" s="2202"/>
      <c r="H15" s="532"/>
      <c r="I15" s="533" t="s">
        <v>769</v>
      </c>
      <c r="J15" s="532"/>
    </row>
    <row r="16" spans="1:11" ht="19.5" customHeight="1">
      <c r="A16" s="522"/>
      <c r="B16" s="2219"/>
      <c r="C16" s="2230"/>
      <c r="D16" s="2230"/>
      <c r="E16" s="2202"/>
      <c r="F16" s="2202"/>
      <c r="G16" s="2202"/>
      <c r="H16" s="532"/>
      <c r="I16" s="533" t="s">
        <v>769</v>
      </c>
      <c r="J16" s="532"/>
    </row>
    <row r="17" spans="1:12" ht="19.5" customHeight="1">
      <c r="A17" s="522"/>
      <c r="B17" s="2231" t="s">
        <v>795</v>
      </c>
      <c r="C17" s="2205" t="s">
        <v>787</v>
      </c>
      <c r="D17" s="2206"/>
      <c r="E17" s="2206"/>
      <c r="F17" s="2206"/>
      <c r="G17" s="2207"/>
      <c r="H17" s="2211" t="s">
        <v>788</v>
      </c>
      <c r="I17" s="2212"/>
      <c r="J17" s="2213"/>
    </row>
    <row r="18" spans="1:12" ht="27" customHeight="1">
      <c r="A18" s="522"/>
      <c r="B18" s="2232"/>
      <c r="C18" s="2208"/>
      <c r="D18" s="2209"/>
      <c r="E18" s="2209"/>
      <c r="F18" s="2209"/>
      <c r="G18" s="2210"/>
      <c r="H18" s="2214"/>
      <c r="I18" s="2215"/>
      <c r="J18" s="2216"/>
    </row>
    <row r="19" spans="1:12" ht="6" customHeight="1">
      <c r="A19" s="522"/>
      <c r="B19" s="522"/>
      <c r="C19" s="522"/>
      <c r="D19" s="522"/>
      <c r="E19" s="522"/>
      <c r="F19" s="522"/>
      <c r="G19" s="522"/>
      <c r="H19" s="522"/>
      <c r="I19" s="522"/>
      <c r="J19" s="522"/>
    </row>
    <row r="20" spans="1:12" ht="19.5" customHeight="1">
      <c r="A20" s="522"/>
      <c r="B20" s="522" t="s">
        <v>656</v>
      </c>
      <c r="C20" s="522"/>
      <c r="D20" s="522"/>
      <c r="E20" s="522"/>
      <c r="F20" s="522"/>
      <c r="G20" s="522"/>
      <c r="H20" s="522"/>
      <c r="I20" s="522"/>
      <c r="J20" s="522"/>
      <c r="K20" s="405"/>
      <c r="L20" s="405"/>
    </row>
    <row r="21" spans="1:12" ht="53.25" customHeight="1">
      <c r="A21" s="522"/>
      <c r="B21" s="2199" t="s">
        <v>796</v>
      </c>
      <c r="C21" s="2199"/>
      <c r="D21" s="2199"/>
      <c r="E21" s="2199"/>
      <c r="F21" s="2199"/>
      <c r="G21" s="2199"/>
      <c r="H21" s="2199"/>
      <c r="I21" s="2199"/>
      <c r="J21" s="2199"/>
      <c r="K21" s="405"/>
      <c r="L21" s="405"/>
    </row>
    <row r="22" spans="1:12" ht="33.75" customHeight="1">
      <c r="A22" s="522"/>
      <c r="B22" s="2199" t="s">
        <v>790</v>
      </c>
      <c r="C22" s="2199"/>
      <c r="D22" s="2199"/>
      <c r="E22" s="2199"/>
      <c r="F22" s="2199"/>
      <c r="G22" s="2199"/>
      <c r="H22" s="2199"/>
      <c r="I22" s="2199"/>
      <c r="J22" s="2199"/>
      <c r="K22" s="405"/>
      <c r="L22" s="405"/>
    </row>
    <row r="23" spans="1:12" ht="32.25" customHeight="1">
      <c r="A23" s="522"/>
      <c r="B23" s="2200" t="s">
        <v>791</v>
      </c>
      <c r="C23" s="2200"/>
      <c r="D23" s="2200"/>
      <c r="E23" s="2200"/>
      <c r="F23" s="2200"/>
      <c r="G23" s="2200"/>
      <c r="H23" s="2200"/>
      <c r="I23" s="2200"/>
      <c r="J23" s="2200"/>
      <c r="K23" s="405"/>
      <c r="L23" s="405"/>
    </row>
    <row r="24" spans="1:12" ht="7.5" customHeight="1">
      <c r="A24" s="534"/>
      <c r="B24" s="2199"/>
      <c r="C24" s="2199"/>
      <c r="D24" s="2199"/>
      <c r="E24" s="2199"/>
      <c r="F24" s="2199"/>
      <c r="G24" s="2199"/>
      <c r="H24" s="2199"/>
      <c r="I24" s="2199"/>
      <c r="J24" s="2199"/>
    </row>
    <row r="25" spans="1:12">
      <c r="B25" s="405"/>
    </row>
  </sheetData>
  <mergeCells count="3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 ref="E14:G14"/>
    <mergeCell ref="C15:D15"/>
    <mergeCell ref="E15:G15"/>
    <mergeCell ref="C13:D13"/>
    <mergeCell ref="E13:G13"/>
    <mergeCell ref="H13:I13"/>
    <mergeCell ref="C16:D16"/>
    <mergeCell ref="E16:G16"/>
    <mergeCell ref="B23:J23"/>
    <mergeCell ref="B24:J24"/>
    <mergeCell ref="B17:B18"/>
    <mergeCell ref="C17:G18"/>
    <mergeCell ref="H17:J17"/>
    <mergeCell ref="H18:J18"/>
    <mergeCell ref="B21:J21"/>
    <mergeCell ref="B22:J22"/>
  </mergeCells>
  <phoneticPr fontId="2"/>
  <pageMargins left="0.70866141732283472" right="0.70866141732283472" top="0.74803149606299213" bottom="0.74803149606299213" header="0.31496062992125984" footer="0.31496062992125984"/>
  <pageSetup paperSize="9" scale="71"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EF490-2AD0-4B7A-B7F3-6FB81B8DBDD2}">
  <sheetPr>
    <tabColor rgb="FF92D050"/>
    <pageSetUpPr fitToPage="1"/>
  </sheetPr>
  <dimension ref="A1:Y43"/>
  <sheetViews>
    <sheetView view="pageBreakPreview" zoomScale="70" zoomScaleNormal="86" zoomScaleSheetLayoutView="70" workbookViewId="0"/>
  </sheetViews>
  <sheetFormatPr defaultRowHeight="13.5"/>
  <cols>
    <col min="1" max="1" width="2.5" style="618" customWidth="1"/>
    <col min="2" max="2" width="18.25" style="618" customWidth="1"/>
    <col min="3" max="3" width="17.25" style="618" customWidth="1"/>
    <col min="4" max="4" width="18" style="618" customWidth="1"/>
    <col min="5" max="5" width="29.5" style="618" customWidth="1"/>
    <col min="6" max="6" width="5.125" style="618" customWidth="1"/>
    <col min="7" max="7" width="8.75" style="618" customWidth="1"/>
    <col min="8" max="8" width="16.375" style="618" customWidth="1"/>
    <col min="9" max="10" width="16.125" style="618" customWidth="1"/>
    <col min="11" max="11" width="2.125" style="618" customWidth="1"/>
    <col min="12" max="260" width="9" style="618"/>
    <col min="261" max="261" width="20.125" style="618" customWidth="1"/>
    <col min="262" max="262" width="18.875" style="618" customWidth="1"/>
    <col min="263" max="263" width="8.875" style="618" customWidth="1"/>
    <col min="264" max="264" width="18.875" style="618" customWidth="1"/>
    <col min="265" max="265" width="12.625" style="618" customWidth="1"/>
    <col min="266" max="266" width="22.875" style="618" customWidth="1"/>
    <col min="267" max="516" width="9" style="618"/>
    <col min="517" max="517" width="20.125" style="618" customWidth="1"/>
    <col min="518" max="518" width="18.875" style="618" customWidth="1"/>
    <col min="519" max="519" width="8.875" style="618" customWidth="1"/>
    <col min="520" max="520" width="18.875" style="618" customWidth="1"/>
    <col min="521" max="521" width="12.625" style="618" customWidth="1"/>
    <col min="522" max="522" width="22.875" style="618" customWidth="1"/>
    <col min="523" max="772" width="9" style="618"/>
    <col min="773" max="773" width="20.125" style="618" customWidth="1"/>
    <col min="774" max="774" width="18.875" style="618" customWidth="1"/>
    <col min="775" max="775" width="8.875" style="618" customWidth="1"/>
    <col min="776" max="776" width="18.875" style="618" customWidth="1"/>
    <col min="777" max="777" width="12.625" style="618" customWidth="1"/>
    <col min="778" max="778" width="22.875" style="618" customWidth="1"/>
    <col min="779" max="1028" width="9" style="618"/>
    <col min="1029" max="1029" width="20.125" style="618" customWidth="1"/>
    <col min="1030" max="1030" width="18.875" style="618" customWidth="1"/>
    <col min="1031" max="1031" width="8.875" style="618" customWidth="1"/>
    <col min="1032" max="1032" width="18.875" style="618" customWidth="1"/>
    <col min="1033" max="1033" width="12.625" style="618" customWidth="1"/>
    <col min="1034" max="1034" width="22.875" style="618" customWidth="1"/>
    <col min="1035" max="1284" width="9" style="618"/>
    <col min="1285" max="1285" width="20.125" style="618" customWidth="1"/>
    <col min="1286" max="1286" width="18.875" style="618" customWidth="1"/>
    <col min="1287" max="1287" width="8.875" style="618" customWidth="1"/>
    <col min="1288" max="1288" width="18.875" style="618" customWidth="1"/>
    <col min="1289" max="1289" width="12.625" style="618" customWidth="1"/>
    <col min="1290" max="1290" width="22.875" style="618" customWidth="1"/>
    <col min="1291" max="1540" width="9" style="618"/>
    <col min="1541" max="1541" width="20.125" style="618" customWidth="1"/>
    <col min="1542" max="1542" width="18.875" style="618" customWidth="1"/>
    <col min="1543" max="1543" width="8.875" style="618" customWidth="1"/>
    <col min="1544" max="1544" width="18.875" style="618" customWidth="1"/>
    <col min="1545" max="1545" width="12.625" style="618" customWidth="1"/>
    <col min="1546" max="1546" width="22.875" style="618" customWidth="1"/>
    <col min="1547" max="1796" width="9" style="618"/>
    <col min="1797" max="1797" width="20.125" style="618" customWidth="1"/>
    <col min="1798" max="1798" width="18.875" style="618" customWidth="1"/>
    <col min="1799" max="1799" width="8.875" style="618" customWidth="1"/>
    <col min="1800" max="1800" width="18.875" style="618" customWidth="1"/>
    <col min="1801" max="1801" width="12.625" style="618" customWidth="1"/>
    <col min="1802" max="1802" width="22.875" style="618" customWidth="1"/>
    <col min="1803" max="2052" width="9" style="618"/>
    <col min="2053" max="2053" width="20.125" style="618" customWidth="1"/>
    <col min="2054" max="2054" width="18.875" style="618" customWidth="1"/>
    <col min="2055" max="2055" width="8.875" style="618" customWidth="1"/>
    <col min="2056" max="2056" width="18.875" style="618" customWidth="1"/>
    <col min="2057" max="2057" width="12.625" style="618" customWidth="1"/>
    <col min="2058" max="2058" width="22.875" style="618" customWidth="1"/>
    <col min="2059" max="2308" width="9" style="618"/>
    <col min="2309" max="2309" width="20.125" style="618" customWidth="1"/>
    <col min="2310" max="2310" width="18.875" style="618" customWidth="1"/>
    <col min="2311" max="2311" width="8.875" style="618" customWidth="1"/>
    <col min="2312" max="2312" width="18.875" style="618" customWidth="1"/>
    <col min="2313" max="2313" width="12.625" style="618" customWidth="1"/>
    <col min="2314" max="2314" width="22.875" style="618" customWidth="1"/>
    <col min="2315" max="2564" width="9" style="618"/>
    <col min="2565" max="2565" width="20.125" style="618" customWidth="1"/>
    <col min="2566" max="2566" width="18.875" style="618" customWidth="1"/>
    <col min="2567" max="2567" width="8.875" style="618" customWidth="1"/>
    <col min="2568" max="2568" width="18.875" style="618" customWidth="1"/>
    <col min="2569" max="2569" width="12.625" style="618" customWidth="1"/>
    <col min="2570" max="2570" width="22.875" style="618" customWidth="1"/>
    <col min="2571" max="2820" width="9" style="618"/>
    <col min="2821" max="2821" width="20.125" style="618" customWidth="1"/>
    <col min="2822" max="2822" width="18.875" style="618" customWidth="1"/>
    <col min="2823" max="2823" width="8.875" style="618" customWidth="1"/>
    <col min="2824" max="2824" width="18.875" style="618" customWidth="1"/>
    <col min="2825" max="2825" width="12.625" style="618" customWidth="1"/>
    <col min="2826" max="2826" width="22.875" style="618" customWidth="1"/>
    <col min="2827" max="3076" width="9" style="618"/>
    <col min="3077" max="3077" width="20.125" style="618" customWidth="1"/>
    <col min="3078" max="3078" width="18.875" style="618" customWidth="1"/>
    <col min="3079" max="3079" width="8.875" style="618" customWidth="1"/>
    <col min="3080" max="3080" width="18.875" style="618" customWidth="1"/>
    <col min="3081" max="3081" width="12.625" style="618" customWidth="1"/>
    <col min="3082" max="3082" width="22.875" style="618" customWidth="1"/>
    <col min="3083" max="3332" width="9" style="618"/>
    <col min="3333" max="3333" width="20.125" style="618" customWidth="1"/>
    <col min="3334" max="3334" width="18.875" style="618" customWidth="1"/>
    <col min="3335" max="3335" width="8.875" style="618" customWidth="1"/>
    <col min="3336" max="3336" width="18.875" style="618" customWidth="1"/>
    <col min="3337" max="3337" width="12.625" style="618" customWidth="1"/>
    <col min="3338" max="3338" width="22.875" style="618" customWidth="1"/>
    <col min="3339" max="3588" width="9" style="618"/>
    <col min="3589" max="3589" width="20.125" style="618" customWidth="1"/>
    <col min="3590" max="3590" width="18.875" style="618" customWidth="1"/>
    <col min="3591" max="3591" width="8.875" style="618" customWidth="1"/>
    <col min="3592" max="3592" width="18.875" style="618" customWidth="1"/>
    <col min="3593" max="3593" width="12.625" style="618" customWidth="1"/>
    <col min="3594" max="3594" width="22.875" style="618" customWidth="1"/>
    <col min="3595" max="3844" width="9" style="618"/>
    <col min="3845" max="3845" width="20.125" style="618" customWidth="1"/>
    <col min="3846" max="3846" width="18.875" style="618" customWidth="1"/>
    <col min="3847" max="3847" width="8.875" style="618" customWidth="1"/>
    <col min="3848" max="3848" width="18.875" style="618" customWidth="1"/>
    <col min="3849" max="3849" width="12.625" style="618" customWidth="1"/>
    <col min="3850" max="3850" width="22.875" style="618" customWidth="1"/>
    <col min="3851" max="4100" width="9" style="618"/>
    <col min="4101" max="4101" width="20.125" style="618" customWidth="1"/>
    <col min="4102" max="4102" width="18.875" style="618" customWidth="1"/>
    <col min="4103" max="4103" width="8.875" style="618" customWidth="1"/>
    <col min="4104" max="4104" width="18.875" style="618" customWidth="1"/>
    <col min="4105" max="4105" width="12.625" style="618" customWidth="1"/>
    <col min="4106" max="4106" width="22.875" style="618" customWidth="1"/>
    <col min="4107" max="4356" width="9" style="618"/>
    <col min="4357" max="4357" width="20.125" style="618" customWidth="1"/>
    <col min="4358" max="4358" width="18.875" style="618" customWidth="1"/>
    <col min="4359" max="4359" width="8.875" style="618" customWidth="1"/>
    <col min="4360" max="4360" width="18.875" style="618" customWidth="1"/>
    <col min="4361" max="4361" width="12.625" style="618" customWidth="1"/>
    <col min="4362" max="4362" width="22.875" style="618" customWidth="1"/>
    <col min="4363" max="4612" width="9" style="618"/>
    <col min="4613" max="4613" width="20.125" style="618" customWidth="1"/>
    <col min="4614" max="4614" width="18.875" style="618" customWidth="1"/>
    <col min="4615" max="4615" width="8.875" style="618" customWidth="1"/>
    <col min="4616" max="4616" width="18.875" style="618" customWidth="1"/>
    <col min="4617" max="4617" width="12.625" style="618" customWidth="1"/>
    <col min="4618" max="4618" width="22.875" style="618" customWidth="1"/>
    <col min="4619" max="4868" width="9" style="618"/>
    <col min="4869" max="4869" width="20.125" style="618" customWidth="1"/>
    <col min="4870" max="4870" width="18.875" style="618" customWidth="1"/>
    <col min="4871" max="4871" width="8.875" style="618" customWidth="1"/>
    <col min="4872" max="4872" width="18.875" style="618" customWidth="1"/>
    <col min="4873" max="4873" width="12.625" style="618" customWidth="1"/>
    <col min="4874" max="4874" width="22.875" style="618" customWidth="1"/>
    <col min="4875" max="5124" width="9" style="618"/>
    <col min="5125" max="5125" width="20.125" style="618" customWidth="1"/>
    <col min="5126" max="5126" width="18.875" style="618" customWidth="1"/>
    <col min="5127" max="5127" width="8.875" style="618" customWidth="1"/>
    <col min="5128" max="5128" width="18.875" style="618" customWidth="1"/>
    <col min="5129" max="5129" width="12.625" style="618" customWidth="1"/>
    <col min="5130" max="5130" width="22.875" style="618" customWidth="1"/>
    <col min="5131" max="5380" width="9" style="618"/>
    <col min="5381" max="5381" width="20.125" style="618" customWidth="1"/>
    <col min="5382" max="5382" width="18.875" style="618" customWidth="1"/>
    <col min="5383" max="5383" width="8.875" style="618" customWidth="1"/>
    <col min="5384" max="5384" width="18.875" style="618" customWidth="1"/>
    <col min="5385" max="5385" width="12.625" style="618" customWidth="1"/>
    <col min="5386" max="5386" width="22.875" style="618" customWidth="1"/>
    <col min="5387" max="5636" width="9" style="618"/>
    <col min="5637" max="5637" width="20.125" style="618" customWidth="1"/>
    <col min="5638" max="5638" width="18.875" style="618" customWidth="1"/>
    <col min="5639" max="5639" width="8.875" style="618" customWidth="1"/>
    <col min="5640" max="5640" width="18.875" style="618" customWidth="1"/>
    <col min="5641" max="5641" width="12.625" style="618" customWidth="1"/>
    <col min="5642" max="5642" width="22.875" style="618" customWidth="1"/>
    <col min="5643" max="5892" width="9" style="618"/>
    <col min="5893" max="5893" width="20.125" style="618" customWidth="1"/>
    <col min="5894" max="5894" width="18.875" style="618" customWidth="1"/>
    <col min="5895" max="5895" width="8.875" style="618" customWidth="1"/>
    <col min="5896" max="5896" width="18.875" style="618" customWidth="1"/>
    <col min="5897" max="5897" width="12.625" style="618" customWidth="1"/>
    <col min="5898" max="5898" width="22.875" style="618" customWidth="1"/>
    <col min="5899" max="6148" width="9" style="618"/>
    <col min="6149" max="6149" width="20.125" style="618" customWidth="1"/>
    <col min="6150" max="6150" width="18.875" style="618" customWidth="1"/>
    <col min="6151" max="6151" width="8.875" style="618" customWidth="1"/>
    <col min="6152" max="6152" width="18.875" style="618" customWidth="1"/>
    <col min="6153" max="6153" width="12.625" style="618" customWidth="1"/>
    <col min="6154" max="6154" width="22.875" style="618" customWidth="1"/>
    <col min="6155" max="6404" width="9" style="618"/>
    <col min="6405" max="6405" width="20.125" style="618" customWidth="1"/>
    <col min="6406" max="6406" width="18.875" style="618" customWidth="1"/>
    <col min="6407" max="6407" width="8.875" style="618" customWidth="1"/>
    <col min="6408" max="6408" width="18.875" style="618" customWidth="1"/>
    <col min="6409" max="6409" width="12.625" style="618" customWidth="1"/>
    <col min="6410" max="6410" width="22.875" style="618" customWidth="1"/>
    <col min="6411" max="6660" width="9" style="618"/>
    <col min="6661" max="6661" width="20.125" style="618" customWidth="1"/>
    <col min="6662" max="6662" width="18.875" style="618" customWidth="1"/>
    <col min="6663" max="6663" width="8.875" style="618" customWidth="1"/>
    <col min="6664" max="6664" width="18.875" style="618" customWidth="1"/>
    <col min="6665" max="6665" width="12.625" style="618" customWidth="1"/>
    <col min="6666" max="6666" width="22.875" style="618" customWidth="1"/>
    <col min="6667" max="6916" width="9" style="618"/>
    <col min="6917" max="6917" width="20.125" style="618" customWidth="1"/>
    <col min="6918" max="6918" width="18.875" style="618" customWidth="1"/>
    <col min="6919" max="6919" width="8.875" style="618" customWidth="1"/>
    <col min="6920" max="6920" width="18.875" style="618" customWidth="1"/>
    <col min="6921" max="6921" width="12.625" style="618" customWidth="1"/>
    <col min="6922" max="6922" width="22.875" style="618" customWidth="1"/>
    <col min="6923" max="7172" width="9" style="618"/>
    <col min="7173" max="7173" width="20.125" style="618" customWidth="1"/>
    <col min="7174" max="7174" width="18.875" style="618" customWidth="1"/>
    <col min="7175" max="7175" width="8.875" style="618" customWidth="1"/>
    <col min="7176" max="7176" width="18.875" style="618" customWidth="1"/>
    <col min="7177" max="7177" width="12.625" style="618" customWidth="1"/>
    <col min="7178" max="7178" width="22.875" style="618" customWidth="1"/>
    <col min="7179" max="7428" width="9" style="618"/>
    <col min="7429" max="7429" width="20.125" style="618" customWidth="1"/>
    <col min="7430" max="7430" width="18.875" style="618" customWidth="1"/>
    <col min="7431" max="7431" width="8.875" style="618" customWidth="1"/>
    <col min="7432" max="7432" width="18.875" style="618" customWidth="1"/>
    <col min="7433" max="7433" width="12.625" style="618" customWidth="1"/>
    <col min="7434" max="7434" width="22.875" style="618" customWidth="1"/>
    <col min="7435" max="7684" width="9" style="618"/>
    <col min="7685" max="7685" width="20.125" style="618" customWidth="1"/>
    <col min="7686" max="7686" width="18.875" style="618" customWidth="1"/>
    <col min="7687" max="7687" width="8.875" style="618" customWidth="1"/>
    <col min="7688" max="7688" width="18.875" style="618" customWidth="1"/>
    <col min="7689" max="7689" width="12.625" style="618" customWidth="1"/>
    <col min="7690" max="7690" width="22.875" style="618" customWidth="1"/>
    <col min="7691" max="7940" width="9" style="618"/>
    <col min="7941" max="7941" width="20.125" style="618" customWidth="1"/>
    <col min="7942" max="7942" width="18.875" style="618" customWidth="1"/>
    <col min="7943" max="7943" width="8.875" style="618" customWidth="1"/>
    <col min="7944" max="7944" width="18.875" style="618" customWidth="1"/>
    <col min="7945" max="7945" width="12.625" style="618" customWidth="1"/>
    <col min="7946" max="7946" width="22.875" style="618" customWidth="1"/>
    <col min="7947" max="8196" width="9" style="618"/>
    <col min="8197" max="8197" width="20.125" style="618" customWidth="1"/>
    <col min="8198" max="8198" width="18.875" style="618" customWidth="1"/>
    <col min="8199" max="8199" width="8.875" style="618" customWidth="1"/>
    <col min="8200" max="8200" width="18.875" style="618" customWidth="1"/>
    <col min="8201" max="8201" width="12.625" style="618" customWidth="1"/>
    <col min="8202" max="8202" width="22.875" style="618" customWidth="1"/>
    <col min="8203" max="8452" width="9" style="618"/>
    <col min="8453" max="8453" width="20.125" style="618" customWidth="1"/>
    <col min="8454" max="8454" width="18.875" style="618" customWidth="1"/>
    <col min="8455" max="8455" width="8.875" style="618" customWidth="1"/>
    <col min="8456" max="8456" width="18.875" style="618" customWidth="1"/>
    <col min="8457" max="8457" width="12.625" style="618" customWidth="1"/>
    <col min="8458" max="8458" width="22.875" style="618" customWidth="1"/>
    <col min="8459" max="8708" width="9" style="618"/>
    <col min="8709" max="8709" width="20.125" style="618" customWidth="1"/>
    <col min="8710" max="8710" width="18.875" style="618" customWidth="1"/>
    <col min="8711" max="8711" width="8.875" style="618" customWidth="1"/>
    <col min="8712" max="8712" width="18.875" style="618" customWidth="1"/>
    <col min="8713" max="8713" width="12.625" style="618" customWidth="1"/>
    <col min="8714" max="8714" width="22.875" style="618" customWidth="1"/>
    <col min="8715" max="8964" width="9" style="618"/>
    <col min="8965" max="8965" width="20.125" style="618" customWidth="1"/>
    <col min="8966" max="8966" width="18.875" style="618" customWidth="1"/>
    <col min="8967" max="8967" width="8.875" style="618" customWidth="1"/>
    <col min="8968" max="8968" width="18.875" style="618" customWidth="1"/>
    <col min="8969" max="8969" width="12.625" style="618" customWidth="1"/>
    <col min="8970" max="8970" width="22.875" style="618" customWidth="1"/>
    <col min="8971" max="9220" width="9" style="618"/>
    <col min="9221" max="9221" width="20.125" style="618" customWidth="1"/>
    <col min="9222" max="9222" width="18.875" style="618" customWidth="1"/>
    <col min="9223" max="9223" width="8.875" style="618" customWidth="1"/>
    <col min="9224" max="9224" width="18.875" style="618" customWidth="1"/>
    <col min="9225" max="9225" width="12.625" style="618" customWidth="1"/>
    <col min="9226" max="9226" width="22.875" style="618" customWidth="1"/>
    <col min="9227" max="9476" width="9" style="618"/>
    <col min="9477" max="9477" width="20.125" style="618" customWidth="1"/>
    <col min="9478" max="9478" width="18.875" style="618" customWidth="1"/>
    <col min="9479" max="9479" width="8.875" style="618" customWidth="1"/>
    <col min="9480" max="9480" width="18.875" style="618" customWidth="1"/>
    <col min="9481" max="9481" width="12.625" style="618" customWidth="1"/>
    <col min="9482" max="9482" width="22.875" style="618" customWidth="1"/>
    <col min="9483" max="9732" width="9" style="618"/>
    <col min="9733" max="9733" width="20.125" style="618" customWidth="1"/>
    <col min="9734" max="9734" width="18.875" style="618" customWidth="1"/>
    <col min="9735" max="9735" width="8.875" style="618" customWidth="1"/>
    <col min="9736" max="9736" width="18.875" style="618" customWidth="1"/>
    <col min="9737" max="9737" width="12.625" style="618" customWidth="1"/>
    <col min="9738" max="9738" width="22.875" style="618" customWidth="1"/>
    <col min="9739" max="9988" width="9" style="618"/>
    <col min="9989" max="9989" width="20.125" style="618" customWidth="1"/>
    <col min="9990" max="9990" width="18.875" style="618" customWidth="1"/>
    <col min="9991" max="9991" width="8.875" style="618" customWidth="1"/>
    <col min="9992" max="9992" width="18.875" style="618" customWidth="1"/>
    <col min="9993" max="9993" width="12.625" style="618" customWidth="1"/>
    <col min="9994" max="9994" width="22.875" style="618" customWidth="1"/>
    <col min="9995" max="10244" width="9" style="618"/>
    <col min="10245" max="10245" width="20.125" style="618" customWidth="1"/>
    <col min="10246" max="10246" width="18.875" style="618" customWidth="1"/>
    <col min="10247" max="10247" width="8.875" style="618" customWidth="1"/>
    <col min="10248" max="10248" width="18.875" style="618" customWidth="1"/>
    <col min="10249" max="10249" width="12.625" style="618" customWidth="1"/>
    <col min="10250" max="10250" width="22.875" style="618" customWidth="1"/>
    <col min="10251" max="10500" width="9" style="618"/>
    <col min="10501" max="10501" width="20.125" style="618" customWidth="1"/>
    <col min="10502" max="10502" width="18.875" style="618" customWidth="1"/>
    <col min="10503" max="10503" width="8.875" style="618" customWidth="1"/>
    <col min="10504" max="10504" width="18.875" style="618" customWidth="1"/>
    <col min="10505" max="10505" width="12.625" style="618" customWidth="1"/>
    <col min="10506" max="10506" width="22.875" style="618" customWidth="1"/>
    <col min="10507" max="10756" width="9" style="618"/>
    <col min="10757" max="10757" width="20.125" style="618" customWidth="1"/>
    <col min="10758" max="10758" width="18.875" style="618" customWidth="1"/>
    <col min="10759" max="10759" width="8.875" style="618" customWidth="1"/>
    <col min="10760" max="10760" width="18.875" style="618" customWidth="1"/>
    <col min="10761" max="10761" width="12.625" style="618" customWidth="1"/>
    <col min="10762" max="10762" width="22.875" style="618" customWidth="1"/>
    <col min="10763" max="11012" width="9" style="618"/>
    <col min="11013" max="11013" width="20.125" style="618" customWidth="1"/>
    <col min="11014" max="11014" width="18.875" style="618" customWidth="1"/>
    <col min="11015" max="11015" width="8.875" style="618" customWidth="1"/>
    <col min="11016" max="11016" width="18.875" style="618" customWidth="1"/>
    <col min="11017" max="11017" width="12.625" style="618" customWidth="1"/>
    <col min="11018" max="11018" width="22.875" style="618" customWidth="1"/>
    <col min="11019" max="11268" width="9" style="618"/>
    <col min="11269" max="11269" width="20.125" style="618" customWidth="1"/>
    <col min="11270" max="11270" width="18.875" style="618" customWidth="1"/>
    <col min="11271" max="11271" width="8.875" style="618" customWidth="1"/>
    <col min="11272" max="11272" width="18.875" style="618" customWidth="1"/>
    <col min="11273" max="11273" width="12.625" style="618" customWidth="1"/>
    <col min="11274" max="11274" width="22.875" style="618" customWidth="1"/>
    <col min="11275" max="11524" width="9" style="618"/>
    <col min="11525" max="11525" width="20.125" style="618" customWidth="1"/>
    <col min="11526" max="11526" width="18.875" style="618" customWidth="1"/>
    <col min="11527" max="11527" width="8.875" style="618" customWidth="1"/>
    <col min="11528" max="11528" width="18.875" style="618" customWidth="1"/>
    <col min="11529" max="11529" width="12.625" style="618" customWidth="1"/>
    <col min="11530" max="11530" width="22.875" style="618" customWidth="1"/>
    <col min="11531" max="11780" width="9" style="618"/>
    <col min="11781" max="11781" width="20.125" style="618" customWidth="1"/>
    <col min="11782" max="11782" width="18.875" style="618" customWidth="1"/>
    <col min="11783" max="11783" width="8.875" style="618" customWidth="1"/>
    <col min="11784" max="11784" width="18.875" style="618" customWidth="1"/>
    <col min="11785" max="11785" width="12.625" style="618" customWidth="1"/>
    <col min="11786" max="11786" width="22.875" style="618" customWidth="1"/>
    <col min="11787" max="12036" width="9" style="618"/>
    <col min="12037" max="12037" width="20.125" style="618" customWidth="1"/>
    <col min="12038" max="12038" width="18.875" style="618" customWidth="1"/>
    <col min="12039" max="12039" width="8.875" style="618" customWidth="1"/>
    <col min="12040" max="12040" width="18.875" style="618" customWidth="1"/>
    <col min="12041" max="12041" width="12.625" style="618" customWidth="1"/>
    <col min="12042" max="12042" width="22.875" style="618" customWidth="1"/>
    <col min="12043" max="12292" width="9" style="618"/>
    <col min="12293" max="12293" width="20.125" style="618" customWidth="1"/>
    <col min="12294" max="12294" width="18.875" style="618" customWidth="1"/>
    <col min="12295" max="12295" width="8.875" style="618" customWidth="1"/>
    <col min="12296" max="12296" width="18.875" style="618" customWidth="1"/>
    <col min="12297" max="12297" width="12.625" style="618" customWidth="1"/>
    <col min="12298" max="12298" width="22.875" style="618" customWidth="1"/>
    <col min="12299" max="12548" width="9" style="618"/>
    <col min="12549" max="12549" width="20.125" style="618" customWidth="1"/>
    <col min="12550" max="12550" width="18.875" style="618" customWidth="1"/>
    <col min="12551" max="12551" width="8.875" style="618" customWidth="1"/>
    <col min="12552" max="12552" width="18.875" style="618" customWidth="1"/>
    <col min="12553" max="12553" width="12.625" style="618" customWidth="1"/>
    <col min="12554" max="12554" width="22.875" style="618" customWidth="1"/>
    <col min="12555" max="12804" width="9" style="618"/>
    <col min="12805" max="12805" width="20.125" style="618" customWidth="1"/>
    <col min="12806" max="12806" width="18.875" style="618" customWidth="1"/>
    <col min="12807" max="12807" width="8.875" style="618" customWidth="1"/>
    <col min="12808" max="12808" width="18.875" style="618" customWidth="1"/>
    <col min="12809" max="12809" width="12.625" style="618" customWidth="1"/>
    <col min="12810" max="12810" width="22.875" style="618" customWidth="1"/>
    <col min="12811" max="13060" width="9" style="618"/>
    <col min="13061" max="13061" width="20.125" style="618" customWidth="1"/>
    <col min="13062" max="13062" width="18.875" style="618" customWidth="1"/>
    <col min="13063" max="13063" width="8.875" style="618" customWidth="1"/>
    <col min="13064" max="13064" width="18.875" style="618" customWidth="1"/>
    <col min="13065" max="13065" width="12.625" style="618" customWidth="1"/>
    <col min="13066" max="13066" width="22.875" style="618" customWidth="1"/>
    <col min="13067" max="13316" width="9" style="618"/>
    <col min="13317" max="13317" width="20.125" style="618" customWidth="1"/>
    <col min="13318" max="13318" width="18.875" style="618" customWidth="1"/>
    <col min="13319" max="13319" width="8.875" style="618" customWidth="1"/>
    <col min="13320" max="13320" width="18.875" style="618" customWidth="1"/>
    <col min="13321" max="13321" width="12.625" style="618" customWidth="1"/>
    <col min="13322" max="13322" width="22.875" style="618" customWidth="1"/>
    <col min="13323" max="13572" width="9" style="618"/>
    <col min="13573" max="13573" width="20.125" style="618" customWidth="1"/>
    <col min="13574" max="13574" width="18.875" style="618" customWidth="1"/>
    <col min="13575" max="13575" width="8.875" style="618" customWidth="1"/>
    <col min="13576" max="13576" width="18.875" style="618" customWidth="1"/>
    <col min="13577" max="13577" width="12.625" style="618" customWidth="1"/>
    <col min="13578" max="13578" width="22.875" style="618" customWidth="1"/>
    <col min="13579" max="13828" width="9" style="618"/>
    <col min="13829" max="13829" width="20.125" style="618" customWidth="1"/>
    <col min="13830" max="13830" width="18.875" style="618" customWidth="1"/>
    <col min="13831" max="13831" width="8.875" style="618" customWidth="1"/>
    <col min="13832" max="13832" width="18.875" style="618" customWidth="1"/>
    <col min="13833" max="13833" width="12.625" style="618" customWidth="1"/>
    <col min="13834" max="13834" width="22.875" style="618" customWidth="1"/>
    <col min="13835" max="14084" width="9" style="618"/>
    <col min="14085" max="14085" width="20.125" style="618" customWidth="1"/>
    <col min="14086" max="14086" width="18.875" style="618" customWidth="1"/>
    <col min="14087" max="14087" width="8.875" style="618" customWidth="1"/>
    <col min="14088" max="14088" width="18.875" style="618" customWidth="1"/>
    <col min="14089" max="14089" width="12.625" style="618" customWidth="1"/>
    <col min="14090" max="14090" width="22.875" style="618" customWidth="1"/>
    <col min="14091" max="14340" width="9" style="618"/>
    <col min="14341" max="14341" width="20.125" style="618" customWidth="1"/>
    <col min="14342" max="14342" width="18.875" style="618" customWidth="1"/>
    <col min="14343" max="14343" width="8.875" style="618" customWidth="1"/>
    <col min="14344" max="14344" width="18.875" style="618" customWidth="1"/>
    <col min="14345" max="14345" width="12.625" style="618" customWidth="1"/>
    <col min="14346" max="14346" width="22.875" style="618" customWidth="1"/>
    <col min="14347" max="14596" width="9" style="618"/>
    <col min="14597" max="14597" width="20.125" style="618" customWidth="1"/>
    <col min="14598" max="14598" width="18.875" style="618" customWidth="1"/>
    <col min="14599" max="14599" width="8.875" style="618" customWidth="1"/>
    <col min="14600" max="14600" width="18.875" style="618" customWidth="1"/>
    <col min="14601" max="14601" width="12.625" style="618" customWidth="1"/>
    <col min="14602" max="14602" width="22.875" style="618" customWidth="1"/>
    <col min="14603" max="14852" width="9" style="618"/>
    <col min="14853" max="14853" width="20.125" style="618" customWidth="1"/>
    <col min="14854" max="14854" width="18.875" style="618" customWidth="1"/>
    <col min="14855" max="14855" width="8.875" style="618" customWidth="1"/>
    <col min="14856" max="14856" width="18.875" style="618" customWidth="1"/>
    <col min="14857" max="14857" width="12.625" style="618" customWidth="1"/>
    <col min="14858" max="14858" width="22.875" style="618" customWidth="1"/>
    <col min="14859" max="15108" width="9" style="618"/>
    <col min="15109" max="15109" width="20.125" style="618" customWidth="1"/>
    <col min="15110" max="15110" width="18.875" style="618" customWidth="1"/>
    <col min="15111" max="15111" width="8.875" style="618" customWidth="1"/>
    <col min="15112" max="15112" width="18.875" style="618" customWidth="1"/>
    <col min="15113" max="15113" width="12.625" style="618" customWidth="1"/>
    <col min="15114" max="15114" width="22.875" style="618" customWidth="1"/>
    <col min="15115" max="15364" width="9" style="618"/>
    <col min="15365" max="15365" width="20.125" style="618" customWidth="1"/>
    <col min="15366" max="15366" width="18.875" style="618" customWidth="1"/>
    <col min="15367" max="15367" width="8.875" style="618" customWidth="1"/>
    <col min="15368" max="15368" width="18.875" style="618" customWidth="1"/>
    <col min="15369" max="15369" width="12.625" style="618" customWidth="1"/>
    <col min="15370" max="15370" width="22.875" style="618" customWidth="1"/>
    <col min="15371" max="15620" width="9" style="618"/>
    <col min="15621" max="15621" width="20.125" style="618" customWidth="1"/>
    <col min="15622" max="15622" width="18.875" style="618" customWidth="1"/>
    <col min="15623" max="15623" width="8.875" style="618" customWidth="1"/>
    <col min="15624" max="15624" width="18.875" style="618" customWidth="1"/>
    <col min="15625" max="15625" width="12.625" style="618" customWidth="1"/>
    <col min="15626" max="15626" width="22.875" style="618" customWidth="1"/>
    <col min="15627" max="15876" width="9" style="618"/>
    <col min="15877" max="15877" width="20.125" style="618" customWidth="1"/>
    <col min="15878" max="15878" width="18.875" style="618" customWidth="1"/>
    <col min="15879" max="15879" width="8.875" style="618" customWidth="1"/>
    <col min="15880" max="15880" width="18.875" style="618" customWidth="1"/>
    <col min="15881" max="15881" width="12.625" style="618" customWidth="1"/>
    <col min="15882" max="15882" width="22.875" style="618" customWidth="1"/>
    <col min="15883" max="16132" width="9" style="618"/>
    <col min="16133" max="16133" width="20.125" style="618" customWidth="1"/>
    <col min="16134" max="16134" width="18.875" style="618" customWidth="1"/>
    <col min="16135" max="16135" width="8.875" style="618" customWidth="1"/>
    <col min="16136" max="16136" width="18.875" style="618" customWidth="1"/>
    <col min="16137" max="16137" width="12.625" style="618" customWidth="1"/>
    <col min="16138" max="16138" width="22.875" style="618" customWidth="1"/>
    <col min="16139" max="16384" width="9" style="618"/>
  </cols>
  <sheetData>
    <row r="1" spans="1:25" ht="18.75" customHeight="1">
      <c r="I1" s="2296"/>
      <c r="J1" s="2296"/>
    </row>
    <row r="2" spans="1:25" ht="18.75" customHeight="1">
      <c r="I2" s="2296" t="s">
        <v>947</v>
      </c>
      <c r="J2" s="2296"/>
    </row>
    <row r="3" spans="1:25" s="620" customFormat="1">
      <c r="A3" s="619"/>
      <c r="R3" s="2297"/>
      <c r="S3" s="2297"/>
      <c r="T3" s="2297"/>
      <c r="U3" s="2297"/>
      <c r="V3" s="2297"/>
      <c r="W3" s="2297"/>
      <c r="X3" s="2297"/>
      <c r="Y3" s="2297"/>
    </row>
    <row r="4" spans="1:25" ht="32.25" customHeight="1">
      <c r="B4" s="2298" t="s">
        <v>948</v>
      </c>
      <c r="C4" s="2298"/>
      <c r="D4" s="2298"/>
      <c r="E4" s="2298"/>
      <c r="F4" s="2298"/>
      <c r="G4" s="2298"/>
      <c r="H4" s="2298"/>
      <c r="I4" s="2298"/>
      <c r="J4" s="2298"/>
    </row>
    <row r="5" spans="1:25" ht="15" customHeight="1" thickBot="1"/>
    <row r="6" spans="1:25" ht="36.75" customHeight="1">
      <c r="A6" s="621"/>
      <c r="B6" s="622" t="s">
        <v>599</v>
      </c>
      <c r="C6" s="2299"/>
      <c r="D6" s="2300"/>
      <c r="E6" s="2300"/>
      <c r="F6" s="2300"/>
      <c r="G6" s="2300"/>
      <c r="H6" s="2300"/>
      <c r="I6" s="2300"/>
      <c r="J6" s="2301"/>
    </row>
    <row r="7" spans="1:25" ht="36.75" customHeight="1" thickBot="1">
      <c r="A7" s="621"/>
      <c r="B7" s="623" t="s">
        <v>600</v>
      </c>
      <c r="C7" s="2293" t="s">
        <v>779</v>
      </c>
      <c r="D7" s="2294"/>
      <c r="E7" s="2294"/>
      <c r="F7" s="2294"/>
      <c r="G7" s="2294"/>
      <c r="H7" s="2294"/>
      <c r="I7" s="2294"/>
      <c r="J7" s="2295"/>
    </row>
    <row r="8" spans="1:25" ht="16.5" customHeight="1">
      <c r="A8" s="621"/>
      <c r="B8" s="621"/>
      <c r="C8" s="621"/>
      <c r="D8" s="621"/>
      <c r="E8" s="621"/>
      <c r="F8" s="621"/>
      <c r="G8" s="621"/>
      <c r="H8" s="621"/>
      <c r="I8" s="621"/>
      <c r="J8" s="621"/>
    </row>
    <row r="9" spans="1:25" ht="16.5" customHeight="1" thickBot="1">
      <c r="A9" s="621"/>
      <c r="B9" s="621" t="s">
        <v>949</v>
      </c>
      <c r="C9" s="621"/>
      <c r="D9" s="621"/>
      <c r="E9" s="621"/>
      <c r="F9" s="621"/>
      <c r="G9" s="621"/>
      <c r="H9" s="621"/>
      <c r="I9" s="621"/>
      <c r="J9" s="621"/>
    </row>
    <row r="10" spans="1:25" ht="80.25" customHeight="1">
      <c r="A10" s="621"/>
      <c r="B10" s="2270" t="s">
        <v>950</v>
      </c>
      <c r="C10" s="2271"/>
      <c r="D10" s="2271"/>
      <c r="E10" s="2271"/>
      <c r="F10" s="2271"/>
      <c r="G10" s="2271"/>
      <c r="H10" s="2271"/>
      <c r="I10" s="2271"/>
      <c r="J10" s="2272"/>
    </row>
    <row r="11" spans="1:25" ht="21" customHeight="1">
      <c r="A11" s="621"/>
      <c r="B11" s="2273" t="s">
        <v>951</v>
      </c>
      <c r="C11" s="2276" t="s">
        <v>952</v>
      </c>
      <c r="D11" s="2277"/>
      <c r="E11" s="2278"/>
      <c r="F11" s="2285" t="s">
        <v>953</v>
      </c>
      <c r="G11" s="2287" t="s">
        <v>954</v>
      </c>
      <c r="H11" s="2288"/>
      <c r="I11" s="2288"/>
      <c r="J11" s="2289"/>
    </row>
    <row r="12" spans="1:25" ht="36.75" customHeight="1">
      <c r="A12" s="621"/>
      <c r="B12" s="2274"/>
      <c r="C12" s="2279"/>
      <c r="D12" s="2280"/>
      <c r="E12" s="2281"/>
      <c r="F12" s="2286"/>
      <c r="G12" s="2279"/>
      <c r="H12" s="2280"/>
      <c r="I12" s="2280"/>
      <c r="J12" s="2290"/>
    </row>
    <row r="13" spans="1:25" ht="36.75" customHeight="1">
      <c r="A13" s="621"/>
      <c r="B13" s="2274"/>
      <c r="C13" s="2279"/>
      <c r="D13" s="2280"/>
      <c r="E13" s="2281"/>
      <c r="F13" s="2286"/>
      <c r="G13" s="2257" t="s">
        <v>955</v>
      </c>
      <c r="H13" s="2257"/>
      <c r="I13" s="2257" t="s">
        <v>956</v>
      </c>
      <c r="J13" s="2258"/>
    </row>
    <row r="14" spans="1:25" ht="36.75" customHeight="1">
      <c r="A14" s="621"/>
      <c r="B14" s="2274"/>
      <c r="C14" s="2279"/>
      <c r="D14" s="2280"/>
      <c r="E14" s="2281"/>
      <c r="F14" s="2286"/>
      <c r="G14" s="2291" t="s">
        <v>957</v>
      </c>
      <c r="H14" s="2291"/>
      <c r="I14" s="2257" t="s">
        <v>958</v>
      </c>
      <c r="J14" s="2258"/>
    </row>
    <row r="15" spans="1:25" ht="21" customHeight="1">
      <c r="A15" s="621"/>
      <c r="B15" s="2274"/>
      <c r="C15" s="2279"/>
      <c r="D15" s="2280"/>
      <c r="E15" s="2281"/>
      <c r="F15" s="2285" t="s">
        <v>959</v>
      </c>
      <c r="G15" s="2287" t="s">
        <v>954</v>
      </c>
      <c r="H15" s="2288"/>
      <c r="I15" s="2288"/>
      <c r="J15" s="2289"/>
    </row>
    <row r="16" spans="1:25" ht="36.75" customHeight="1">
      <c r="A16" s="621"/>
      <c r="B16" s="2274"/>
      <c r="C16" s="2279"/>
      <c r="D16" s="2280"/>
      <c r="E16" s="2281"/>
      <c r="F16" s="2286"/>
      <c r="G16" s="2279"/>
      <c r="H16" s="2280"/>
      <c r="I16" s="2280"/>
      <c r="J16" s="2290"/>
    </row>
    <row r="17" spans="1:10" ht="36.75" customHeight="1">
      <c r="A17" s="621"/>
      <c r="B17" s="2274"/>
      <c r="C17" s="2279"/>
      <c r="D17" s="2280"/>
      <c r="E17" s="2281"/>
      <c r="F17" s="2286"/>
      <c r="G17" s="2257" t="s">
        <v>955</v>
      </c>
      <c r="H17" s="2257"/>
      <c r="I17" s="2257" t="s">
        <v>956</v>
      </c>
      <c r="J17" s="2258"/>
    </row>
    <row r="18" spans="1:10" ht="36.75" customHeight="1">
      <c r="A18" s="621"/>
      <c r="B18" s="2275"/>
      <c r="C18" s="2282"/>
      <c r="D18" s="2283"/>
      <c r="E18" s="2284"/>
      <c r="F18" s="2292"/>
      <c r="G18" s="2291" t="s">
        <v>957</v>
      </c>
      <c r="H18" s="2291"/>
      <c r="I18" s="2257" t="s">
        <v>958</v>
      </c>
      <c r="J18" s="2258"/>
    </row>
    <row r="19" spans="1:10" ht="29.25" customHeight="1">
      <c r="A19" s="621"/>
      <c r="B19" s="2259" t="s">
        <v>960</v>
      </c>
      <c r="C19" s="2261" t="s">
        <v>961</v>
      </c>
      <c r="D19" s="2262"/>
      <c r="E19" s="2263"/>
      <c r="F19" s="2267" t="s">
        <v>962</v>
      </c>
      <c r="G19" s="2262"/>
      <c r="H19" s="2262"/>
      <c r="I19" s="2261" t="s">
        <v>963</v>
      </c>
      <c r="J19" s="2268"/>
    </row>
    <row r="20" spans="1:10" ht="30.75" customHeight="1" thickBot="1">
      <c r="A20" s="621"/>
      <c r="B20" s="2260"/>
      <c r="C20" s="2264"/>
      <c r="D20" s="2265"/>
      <c r="E20" s="2266"/>
      <c r="F20" s="2265"/>
      <c r="G20" s="2265"/>
      <c r="H20" s="2265"/>
      <c r="I20" s="2264"/>
      <c r="J20" s="2269"/>
    </row>
    <row r="21" spans="1:10" ht="30.75" customHeight="1" thickBot="1">
      <c r="A21" s="621"/>
      <c r="B21" s="624" t="s">
        <v>964</v>
      </c>
      <c r="C21" s="621"/>
      <c r="D21" s="621"/>
      <c r="E21" s="625" t="str" cm="1">
        <f t="array" ref="E21">IF(AND(2&gt;=I23:I25,8&lt;=I23:I25),"規定されている定員を超過しています。","")</f>
        <v/>
      </c>
      <c r="F21" s="625"/>
      <c r="G21" s="625"/>
      <c r="H21" s="625"/>
      <c r="I21" s="621"/>
      <c r="J21" s="621"/>
    </row>
    <row r="22" spans="1:10" ht="46.5" customHeight="1" thickBot="1">
      <c r="A22" s="621"/>
      <c r="B22" s="2243"/>
      <c r="C22" s="2244"/>
      <c r="D22" s="2245" t="s">
        <v>965</v>
      </c>
      <c r="E22" s="2246"/>
      <c r="F22" s="2246"/>
      <c r="G22" s="2246"/>
      <c r="H22" s="2247"/>
      <c r="I22" s="626" t="s">
        <v>966</v>
      </c>
      <c r="J22" s="627" t="s">
        <v>967</v>
      </c>
    </row>
    <row r="23" spans="1:10" ht="29.25" customHeight="1">
      <c r="A23" s="621"/>
      <c r="B23" s="2233" t="s">
        <v>968</v>
      </c>
      <c r="C23" s="628" t="s">
        <v>969</v>
      </c>
      <c r="D23" s="2248"/>
      <c r="E23" s="2249"/>
      <c r="F23" s="2249"/>
      <c r="G23" s="2249"/>
      <c r="H23" s="2250"/>
      <c r="I23" s="629"/>
      <c r="J23" s="630"/>
    </row>
    <row r="24" spans="1:10" ht="29.25" customHeight="1">
      <c r="A24" s="621"/>
      <c r="B24" s="2234"/>
      <c r="C24" s="631" t="s">
        <v>970</v>
      </c>
      <c r="D24" s="2251"/>
      <c r="E24" s="2252"/>
      <c r="F24" s="2252"/>
      <c r="G24" s="2252"/>
      <c r="H24" s="2253"/>
      <c r="I24" s="632"/>
      <c r="J24" s="633"/>
    </row>
    <row r="25" spans="1:10" ht="29.25" customHeight="1" thickBot="1">
      <c r="A25" s="621"/>
      <c r="B25" s="2234"/>
      <c r="C25" s="634" t="s">
        <v>971</v>
      </c>
      <c r="D25" s="2254"/>
      <c r="E25" s="2255"/>
      <c r="F25" s="2255"/>
      <c r="G25" s="2255"/>
      <c r="H25" s="2256"/>
      <c r="I25" s="635"/>
      <c r="J25" s="636"/>
    </row>
    <row r="26" spans="1:10" ht="29.25" customHeight="1" thickBot="1">
      <c r="A26" s="621"/>
      <c r="B26" s="2235"/>
      <c r="C26" s="2242" t="s">
        <v>972</v>
      </c>
      <c r="D26" s="2242"/>
      <c r="E26" s="2242"/>
      <c r="F26" s="2242"/>
      <c r="G26" s="2242"/>
      <c r="H26" s="2242"/>
      <c r="I26" s="637">
        <f>SUM(I23:I25)</f>
        <v>0</v>
      </c>
      <c r="J26" s="638">
        <f>SUM(J23:J25)</f>
        <v>0</v>
      </c>
    </row>
    <row r="27" spans="1:10" ht="29.25" customHeight="1" thickBot="1">
      <c r="A27" s="621"/>
      <c r="B27" s="639"/>
      <c r="C27" s="639"/>
      <c r="D27" s="640"/>
      <c r="E27" s="640"/>
      <c r="F27" s="640"/>
      <c r="G27" s="640"/>
      <c r="H27" s="640"/>
      <c r="I27" s="641" t="str">
        <f>(IF(OR(I26&lt;=1,I26&gt;=8),"↑住居の定員が規定の定員数を満たしていません。",""))</f>
        <v>↑住居の定員が規定の定員数を満たしていません。</v>
      </c>
      <c r="J27" s="642"/>
    </row>
    <row r="28" spans="1:10" ht="29.25" customHeight="1">
      <c r="A28" s="621"/>
      <c r="B28" s="2233" t="s">
        <v>973</v>
      </c>
      <c r="C28" s="643" t="s">
        <v>969</v>
      </c>
      <c r="D28" s="2248"/>
      <c r="E28" s="2249"/>
      <c r="F28" s="2249"/>
      <c r="G28" s="2249"/>
      <c r="H28" s="2250"/>
      <c r="I28" s="629"/>
      <c r="J28" s="630">
        <v>1</v>
      </c>
    </row>
    <row r="29" spans="1:10" ht="29.25" customHeight="1">
      <c r="A29" s="621"/>
      <c r="B29" s="2234"/>
      <c r="C29" s="644" t="s">
        <v>970</v>
      </c>
      <c r="D29" s="2251"/>
      <c r="E29" s="2252"/>
      <c r="F29" s="2252"/>
      <c r="G29" s="2252"/>
      <c r="H29" s="2253"/>
      <c r="I29" s="632"/>
      <c r="J29" s="633"/>
    </row>
    <row r="30" spans="1:10" ht="29.25" customHeight="1" thickBot="1">
      <c r="A30" s="621"/>
      <c r="B30" s="2234"/>
      <c r="C30" s="645" t="s">
        <v>971</v>
      </c>
      <c r="D30" s="2254"/>
      <c r="E30" s="2255"/>
      <c r="F30" s="2255"/>
      <c r="G30" s="2255"/>
      <c r="H30" s="2256"/>
      <c r="I30" s="635"/>
      <c r="J30" s="636"/>
    </row>
    <row r="31" spans="1:10" ht="29.25" customHeight="1" thickBot="1">
      <c r="A31" s="621"/>
      <c r="B31" s="2235"/>
      <c r="C31" s="2242" t="s">
        <v>972</v>
      </c>
      <c r="D31" s="2242"/>
      <c r="E31" s="2242"/>
      <c r="F31" s="2242"/>
      <c r="G31" s="2242"/>
      <c r="H31" s="2242"/>
      <c r="I31" s="637">
        <f>SUM(I28:I30)</f>
        <v>0</v>
      </c>
      <c r="J31" s="638">
        <f>SUM(J28:J30)</f>
        <v>1</v>
      </c>
    </row>
    <row r="32" spans="1:10" ht="29.25" customHeight="1" thickBot="1">
      <c r="A32" s="621"/>
      <c r="B32" s="639"/>
      <c r="C32" s="639"/>
      <c r="D32" s="640"/>
      <c r="E32" s="640"/>
      <c r="F32" s="640"/>
      <c r="G32" s="640"/>
      <c r="H32" s="640"/>
      <c r="I32" s="641" t="str">
        <f>(IF(OR(I31&lt;=1,I31&gt;=8),"↑住居の定員が規定の定員数を満たしていません。",""))</f>
        <v>↑住居の定員が規定の定員数を満たしていません。</v>
      </c>
      <c r="J32" s="642"/>
    </row>
    <row r="33" spans="1:10" ht="29.25" customHeight="1">
      <c r="A33" s="621"/>
      <c r="B33" s="2233" t="s">
        <v>974</v>
      </c>
      <c r="C33" s="643" t="s">
        <v>969</v>
      </c>
      <c r="D33" s="2236"/>
      <c r="E33" s="2237"/>
      <c r="F33" s="2237"/>
      <c r="G33" s="2237"/>
      <c r="H33" s="2237"/>
      <c r="I33" s="629"/>
      <c r="J33" s="630">
        <v>1</v>
      </c>
    </row>
    <row r="34" spans="1:10" ht="29.25" customHeight="1">
      <c r="A34" s="621"/>
      <c r="B34" s="2234"/>
      <c r="C34" s="644" t="s">
        <v>970</v>
      </c>
      <c r="D34" s="2238"/>
      <c r="E34" s="2239"/>
      <c r="F34" s="2239"/>
      <c r="G34" s="2239"/>
      <c r="H34" s="2239"/>
      <c r="I34" s="632"/>
      <c r="J34" s="633"/>
    </row>
    <row r="35" spans="1:10" ht="29.25" customHeight="1" thickBot="1">
      <c r="A35" s="621"/>
      <c r="B35" s="2234"/>
      <c r="C35" s="645" t="s">
        <v>971</v>
      </c>
      <c r="D35" s="2240"/>
      <c r="E35" s="2241"/>
      <c r="F35" s="2241"/>
      <c r="G35" s="2241"/>
      <c r="H35" s="2241"/>
      <c r="I35" s="635"/>
      <c r="J35" s="636"/>
    </row>
    <row r="36" spans="1:10" ht="29.25" customHeight="1" thickBot="1">
      <c r="A36" s="621"/>
      <c r="B36" s="2235"/>
      <c r="C36" s="2242" t="s">
        <v>972</v>
      </c>
      <c r="D36" s="2242"/>
      <c r="E36" s="2242"/>
      <c r="F36" s="2242"/>
      <c r="G36" s="2242"/>
      <c r="H36" s="2242"/>
      <c r="I36" s="637">
        <f>SUM(I33:I35)</f>
        <v>0</v>
      </c>
      <c r="J36" s="638">
        <f>SUM(J33:J35)</f>
        <v>1</v>
      </c>
    </row>
    <row r="37" spans="1:10" ht="29.25" customHeight="1" thickBot="1">
      <c r="A37" s="621"/>
      <c r="B37" s="639"/>
      <c r="C37" s="639"/>
      <c r="D37" s="640"/>
      <c r="E37" s="640"/>
      <c r="F37" s="640"/>
      <c r="G37" s="640"/>
      <c r="H37" s="640"/>
      <c r="I37" s="641" t="str">
        <f>(IF(OR(I36&lt;=1,I36&gt;=8),"↑住居の定員が規定の定員数を満たしていません。",""))</f>
        <v>↑住居の定員が規定の定員数を満たしていません。</v>
      </c>
      <c r="J37" s="642"/>
    </row>
    <row r="38" spans="1:10" ht="29.25" customHeight="1">
      <c r="A38" s="621"/>
      <c r="B38" s="2233" t="s">
        <v>975</v>
      </c>
      <c r="C38" s="643" t="s">
        <v>969</v>
      </c>
      <c r="D38" s="2236"/>
      <c r="E38" s="2237"/>
      <c r="F38" s="2237"/>
      <c r="G38" s="2237"/>
      <c r="H38" s="2237"/>
      <c r="I38" s="629"/>
      <c r="J38" s="630">
        <v>1</v>
      </c>
    </row>
    <row r="39" spans="1:10" ht="29.25" customHeight="1">
      <c r="A39" s="621"/>
      <c r="B39" s="2234"/>
      <c r="C39" s="644" t="s">
        <v>970</v>
      </c>
      <c r="D39" s="2238"/>
      <c r="E39" s="2239"/>
      <c r="F39" s="2239"/>
      <c r="G39" s="2239"/>
      <c r="H39" s="2239"/>
      <c r="I39" s="632"/>
      <c r="J39" s="633"/>
    </row>
    <row r="40" spans="1:10" ht="29.25" customHeight="1" thickBot="1">
      <c r="A40" s="621"/>
      <c r="B40" s="2234"/>
      <c r="C40" s="645" t="s">
        <v>971</v>
      </c>
      <c r="D40" s="2240"/>
      <c r="E40" s="2241"/>
      <c r="F40" s="2241"/>
      <c r="G40" s="2241"/>
      <c r="H40" s="2241"/>
      <c r="I40" s="635"/>
      <c r="J40" s="636"/>
    </row>
    <row r="41" spans="1:10" ht="29.25" customHeight="1" thickBot="1">
      <c r="A41" s="621"/>
      <c r="B41" s="2235"/>
      <c r="C41" s="2242" t="s">
        <v>972</v>
      </c>
      <c r="D41" s="2242"/>
      <c r="E41" s="2242"/>
      <c r="F41" s="2242"/>
      <c r="G41" s="2242"/>
      <c r="H41" s="2242"/>
      <c r="I41" s="637">
        <f>SUM(I38:I40)</f>
        <v>0</v>
      </c>
      <c r="J41" s="638">
        <f>SUM(J38:J40)</f>
        <v>1</v>
      </c>
    </row>
    <row r="42" spans="1:10" ht="29.25" customHeight="1">
      <c r="B42" s="621"/>
      <c r="C42" s="621"/>
      <c r="D42" s="621"/>
      <c r="E42" s="621"/>
      <c r="F42" s="621"/>
      <c r="G42" s="621"/>
      <c r="H42" s="621"/>
      <c r="I42" s="641" t="str">
        <f>(IF(OR(I41&lt;=1,I41&gt;=8),"↑住居の定員が規定の定員数を満たしていません。",""))</f>
        <v>↑住居の定員が規定の定員数を満たしていません。</v>
      </c>
      <c r="J42" s="621"/>
    </row>
    <row r="43" spans="1:10" ht="14.25">
      <c r="B43" s="621" t="s">
        <v>976</v>
      </c>
      <c r="C43" s="621"/>
      <c r="D43" s="621"/>
      <c r="E43" s="621"/>
      <c r="F43" s="621"/>
      <c r="G43" s="621"/>
      <c r="H43" s="621"/>
      <c r="I43" s="621"/>
      <c r="J43" s="621"/>
    </row>
  </sheetData>
  <mergeCells count="49">
    <mergeCell ref="C7:J7"/>
    <mergeCell ref="I1:J1"/>
    <mergeCell ref="I2:J2"/>
    <mergeCell ref="R3:Y3"/>
    <mergeCell ref="B4:J4"/>
    <mergeCell ref="C6:J6"/>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2"/>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4"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B0ADD-50EE-4E5D-9A49-C930F50AC175}">
  <sheetPr>
    <tabColor rgb="FF92D050"/>
  </sheetPr>
  <dimension ref="A1:BD57"/>
  <sheetViews>
    <sheetView view="pageBreakPreview" zoomScale="115" zoomScaleNormal="115" zoomScaleSheetLayoutView="115" workbookViewId="0"/>
  </sheetViews>
  <sheetFormatPr defaultColWidth="8.875" defaultRowHeight="12"/>
  <cols>
    <col min="1" max="56" width="1.75" style="139" customWidth="1"/>
    <col min="57" max="59" width="8.875" style="139" customWidth="1"/>
    <col min="60" max="16384" width="8.875" style="139"/>
  </cols>
  <sheetData>
    <row r="1" spans="1:56" ht="13.9" customHeight="1">
      <c r="A1" s="301" t="s">
        <v>977</v>
      </c>
    </row>
    <row r="2" spans="1:56" ht="13.9" customHeight="1">
      <c r="AP2" s="1936" t="s">
        <v>473</v>
      </c>
      <c r="AQ2" s="1936"/>
      <c r="AR2" s="1936"/>
      <c r="AS2" s="2198"/>
      <c r="AT2" s="2198"/>
      <c r="AU2" s="1936" t="s">
        <v>474</v>
      </c>
      <c r="AV2" s="1936"/>
      <c r="AW2" s="2198"/>
      <c r="AX2" s="2198"/>
      <c r="AY2" s="1936" t="s">
        <v>475</v>
      </c>
      <c r="AZ2" s="1936"/>
      <c r="BA2" s="2198"/>
      <c r="BB2" s="2198"/>
      <c r="BC2" s="1936" t="s">
        <v>476</v>
      </c>
      <c r="BD2" s="1936"/>
    </row>
    <row r="3" spans="1:56" ht="13.9" customHeight="1"/>
    <row r="4" spans="1:56" ht="13.9" customHeight="1">
      <c r="Q4" s="139" t="s">
        <v>24</v>
      </c>
    </row>
    <row r="5" spans="1:56" ht="13.9" customHeight="1"/>
    <row r="6" spans="1:56" ht="13.9" customHeight="1">
      <c r="C6" s="139" t="s">
        <v>477</v>
      </c>
      <c r="AI6" s="139" t="s">
        <v>478</v>
      </c>
    </row>
    <row r="7" spans="1:56" ht="13.9" customHeight="1">
      <c r="E7" s="2139" t="s">
        <v>479</v>
      </c>
      <c r="F7" s="2139"/>
      <c r="G7" s="2139"/>
      <c r="H7" s="2139"/>
      <c r="I7" s="2139"/>
      <c r="J7" s="2139"/>
      <c r="K7" s="2139"/>
      <c r="L7" s="2338"/>
      <c r="M7" s="2338"/>
      <c r="N7" s="2338"/>
      <c r="O7" s="2338"/>
      <c r="P7" s="2338"/>
      <c r="Q7" s="2338"/>
      <c r="R7" s="2338"/>
      <c r="S7" s="2338"/>
      <c r="T7" s="2338"/>
      <c r="U7" s="2338"/>
      <c r="V7" s="2338"/>
      <c r="W7" s="2338"/>
      <c r="X7" s="2338"/>
      <c r="Y7" s="2338"/>
      <c r="Z7" s="2338"/>
      <c r="AA7" s="2338"/>
      <c r="AB7" s="2338"/>
      <c r="AC7" s="2338"/>
      <c r="AD7" s="2338"/>
      <c r="AK7" s="2336"/>
      <c r="AL7" s="2336"/>
      <c r="AM7" s="2336"/>
      <c r="AN7" s="2139" t="s">
        <v>480</v>
      </c>
      <c r="AO7" s="2139"/>
      <c r="AP7" s="2139"/>
      <c r="AQ7" s="2139"/>
      <c r="AR7" s="2139"/>
      <c r="AS7" s="2139"/>
      <c r="AT7" s="2139"/>
      <c r="AU7" s="2139"/>
      <c r="AV7" s="2139"/>
      <c r="AW7" s="2139"/>
      <c r="AX7" s="2139"/>
      <c r="AY7" s="2139"/>
    </row>
    <row r="8" spans="1:56" ht="13.9" customHeight="1">
      <c r="E8" s="2139" t="s">
        <v>481</v>
      </c>
      <c r="F8" s="2139"/>
      <c r="G8" s="2139"/>
      <c r="H8" s="2139"/>
      <c r="I8" s="2139"/>
      <c r="J8" s="2139"/>
      <c r="K8" s="2139"/>
      <c r="L8" s="2338"/>
      <c r="M8" s="2338"/>
      <c r="N8" s="2338"/>
      <c r="O8" s="2338"/>
      <c r="P8" s="2338"/>
      <c r="Q8" s="2338"/>
      <c r="R8" s="2338"/>
      <c r="S8" s="2338"/>
      <c r="T8" s="2338"/>
      <c r="U8" s="2338"/>
      <c r="V8" s="2338"/>
      <c r="W8" s="2338"/>
      <c r="X8" s="2338"/>
      <c r="Y8" s="2338"/>
      <c r="Z8" s="2338"/>
      <c r="AA8" s="2338"/>
      <c r="AB8" s="2338"/>
      <c r="AC8" s="2338"/>
      <c r="AD8" s="2338"/>
      <c r="AK8" s="2336"/>
      <c r="AL8" s="2336"/>
      <c r="AM8" s="2336"/>
      <c r="AN8" s="2139" t="s">
        <v>482</v>
      </c>
      <c r="AO8" s="2139"/>
      <c r="AP8" s="2139"/>
      <c r="AQ8" s="2139"/>
      <c r="AR8" s="2139"/>
      <c r="AS8" s="2139"/>
      <c r="AT8" s="2139"/>
      <c r="AU8" s="2139"/>
      <c r="AV8" s="2139"/>
      <c r="AW8" s="2139"/>
      <c r="AX8" s="2139"/>
      <c r="AY8" s="2139"/>
    </row>
    <row r="9" spans="1:56" ht="13.9" customHeight="1">
      <c r="E9" s="2139" t="s">
        <v>376</v>
      </c>
      <c r="F9" s="2139"/>
      <c r="G9" s="2139"/>
      <c r="H9" s="2139"/>
      <c r="I9" s="2139"/>
      <c r="J9" s="2139"/>
      <c r="K9" s="2139"/>
      <c r="L9" s="2338"/>
      <c r="M9" s="2338"/>
      <c r="N9" s="2338"/>
      <c r="O9" s="2338"/>
      <c r="P9" s="2338"/>
      <c r="Q9" s="2338"/>
      <c r="R9" s="2338"/>
      <c r="S9" s="2338"/>
      <c r="T9" s="2338"/>
      <c r="U9" s="2338"/>
      <c r="V9" s="2139" t="s">
        <v>377</v>
      </c>
      <c r="W9" s="2139"/>
      <c r="X9" s="2139"/>
      <c r="Y9" s="2339"/>
      <c r="Z9" s="2339"/>
      <c r="AA9" s="2339"/>
      <c r="AB9" s="2339"/>
      <c r="AC9" s="2139" t="s">
        <v>494</v>
      </c>
      <c r="AD9" s="2139"/>
      <c r="AJ9" s="305"/>
      <c r="AK9" s="646" t="s">
        <v>484</v>
      </c>
      <c r="AL9" s="305"/>
      <c r="AM9" s="305"/>
      <c r="AN9" s="305"/>
      <c r="AO9" s="305"/>
      <c r="AP9" s="305"/>
      <c r="AQ9" s="305"/>
      <c r="AR9" s="305"/>
      <c r="AS9" s="305"/>
      <c r="AT9" s="305"/>
      <c r="AU9" s="305"/>
    </row>
    <row r="10" spans="1:56" ht="13.9" customHeight="1">
      <c r="C10" s="305"/>
      <c r="D10" s="305"/>
      <c r="E10" s="305"/>
      <c r="F10" s="305"/>
      <c r="G10" s="305"/>
      <c r="H10" s="305"/>
      <c r="I10" s="305"/>
      <c r="J10" s="305"/>
      <c r="K10" s="305"/>
      <c r="L10" s="305"/>
      <c r="M10" s="305"/>
      <c r="N10" s="305"/>
      <c r="O10" s="305"/>
      <c r="P10" s="305"/>
      <c r="Q10" s="305"/>
      <c r="R10" s="305"/>
      <c r="S10" s="305"/>
      <c r="T10" s="305"/>
      <c r="U10" s="305"/>
      <c r="V10" s="305"/>
      <c r="W10" s="305"/>
      <c r="X10" s="305"/>
      <c r="Y10" s="305"/>
      <c r="Z10" s="305"/>
      <c r="AA10" s="305"/>
      <c r="AB10" s="305"/>
      <c r="AH10" s="305"/>
      <c r="AI10" s="305"/>
      <c r="AJ10" s="305"/>
      <c r="AK10" s="303" t="str">
        <f>IF(COUNTIF(AK6:AM8,"○")&gt;1,"いづれか１つを選択してください。","")</f>
        <v/>
      </c>
      <c r="AL10" s="305"/>
      <c r="AM10" s="305"/>
      <c r="AN10" s="305"/>
      <c r="AO10" s="305"/>
      <c r="AP10" s="305"/>
      <c r="AQ10" s="305"/>
      <c r="AR10" s="305"/>
      <c r="AS10" s="305"/>
      <c r="AT10" s="305"/>
      <c r="AU10" s="305"/>
    </row>
    <row r="11" spans="1:56" ht="13.9" customHeight="1">
      <c r="C11" s="139" t="s">
        <v>978</v>
      </c>
      <c r="AH11" s="139" t="s">
        <v>979</v>
      </c>
    </row>
    <row r="12" spans="1:56" ht="13.9" customHeight="1">
      <c r="E12" s="2336"/>
      <c r="F12" s="2336"/>
      <c r="G12" s="2336"/>
      <c r="H12" s="2337" t="s">
        <v>980</v>
      </c>
      <c r="I12" s="2337"/>
      <c r="J12" s="2337"/>
      <c r="K12" s="2337"/>
      <c r="L12" s="2337"/>
      <c r="M12" s="2337"/>
      <c r="N12" s="2337"/>
      <c r="O12" s="2337"/>
      <c r="P12" s="2337"/>
      <c r="Q12" s="2337"/>
      <c r="R12" s="2337"/>
      <c r="S12" s="2337"/>
      <c r="T12" s="2337"/>
      <c r="U12" s="2337"/>
      <c r="V12" s="2337"/>
      <c r="W12" s="2337"/>
      <c r="X12" s="2337"/>
      <c r="Y12" s="2337"/>
      <c r="Z12" s="2337"/>
      <c r="AA12" s="2337"/>
      <c r="AB12" s="2337"/>
      <c r="AC12" s="2337"/>
      <c r="AD12" s="2337"/>
      <c r="AE12" s="2337"/>
      <c r="AF12" s="2337"/>
      <c r="AI12" s="304"/>
      <c r="AK12" s="2317" t="s">
        <v>981</v>
      </c>
      <c r="AL12" s="2318"/>
      <c r="AM12" s="2318"/>
      <c r="AN12" s="2319"/>
      <c r="AO12" s="2334"/>
      <c r="AP12" s="2335"/>
      <c r="AQ12" s="2335"/>
      <c r="AR12" s="2122" t="s">
        <v>494</v>
      </c>
      <c r="AS12" s="2190"/>
      <c r="AT12" s="2189" t="s">
        <v>982</v>
      </c>
      <c r="AU12" s="2122"/>
      <c r="AV12" s="2122"/>
      <c r="AW12" s="2190"/>
      <c r="AX12" s="2334"/>
      <c r="AY12" s="2335"/>
      <c r="AZ12" s="2335"/>
      <c r="BA12" s="2122" t="s">
        <v>494</v>
      </c>
      <c r="BB12" s="2190"/>
    </row>
    <row r="13" spans="1:56" ht="13.9" customHeight="1">
      <c r="E13" s="2336"/>
      <c r="F13" s="2336"/>
      <c r="G13" s="2336"/>
      <c r="H13" s="2337" t="s">
        <v>983</v>
      </c>
      <c r="I13" s="2337"/>
      <c r="J13" s="2337"/>
      <c r="K13" s="2337"/>
      <c r="L13" s="2337"/>
      <c r="M13" s="2337"/>
      <c r="N13" s="2337"/>
      <c r="O13" s="2337"/>
      <c r="P13" s="2337"/>
      <c r="Q13" s="2337"/>
      <c r="R13" s="2337"/>
      <c r="S13" s="2337"/>
      <c r="T13" s="2337"/>
      <c r="U13" s="2337"/>
      <c r="V13" s="2337"/>
      <c r="W13" s="2337"/>
      <c r="X13" s="2337"/>
      <c r="Y13" s="2337"/>
      <c r="Z13" s="2337"/>
      <c r="AA13" s="2337"/>
      <c r="AB13" s="2337"/>
      <c r="AC13" s="2337"/>
      <c r="AD13" s="2337"/>
      <c r="AE13" s="2337"/>
      <c r="AF13" s="2337"/>
      <c r="AH13" s="304" t="str">
        <f>IF(E12="○","→","")</f>
        <v/>
      </c>
      <c r="AI13" s="304"/>
      <c r="AK13" s="2189" t="s">
        <v>984</v>
      </c>
      <c r="AL13" s="2122"/>
      <c r="AM13" s="2122"/>
      <c r="AN13" s="2190"/>
      <c r="AO13" s="2334"/>
      <c r="AP13" s="2335"/>
      <c r="AQ13" s="2335"/>
      <c r="AR13" s="2122" t="s">
        <v>494</v>
      </c>
      <c r="AS13" s="2190"/>
      <c r="AT13" s="2189" t="s">
        <v>985</v>
      </c>
      <c r="AU13" s="2122"/>
      <c r="AV13" s="2122"/>
      <c r="AW13" s="2190"/>
      <c r="AX13" s="2334"/>
      <c r="AY13" s="2335"/>
      <c r="AZ13" s="2335"/>
      <c r="BA13" s="2122" t="s">
        <v>494</v>
      </c>
      <c r="BB13" s="2190"/>
    </row>
    <row r="14" spans="1:56" ht="13.9" customHeight="1">
      <c r="E14" s="2336"/>
      <c r="F14" s="2336"/>
      <c r="G14" s="2336"/>
      <c r="H14" s="2337" t="s">
        <v>986</v>
      </c>
      <c r="I14" s="2337"/>
      <c r="J14" s="2337"/>
      <c r="K14" s="2337"/>
      <c r="L14" s="2337"/>
      <c r="M14" s="2337"/>
      <c r="N14" s="2337"/>
      <c r="O14" s="2337"/>
      <c r="P14" s="2337"/>
      <c r="Q14" s="2337"/>
      <c r="R14" s="2337"/>
      <c r="S14" s="2337"/>
      <c r="T14" s="2337"/>
      <c r="U14" s="2337"/>
      <c r="V14" s="2337"/>
      <c r="W14" s="2337"/>
      <c r="X14" s="2337"/>
      <c r="Y14" s="2337"/>
      <c r="Z14" s="2337"/>
      <c r="AA14" s="2337"/>
      <c r="AB14" s="2337"/>
      <c r="AC14" s="2337"/>
      <c r="AD14" s="2337"/>
      <c r="AE14" s="2337"/>
      <c r="AF14" s="2337"/>
      <c r="AH14" s="304"/>
      <c r="AI14" s="304"/>
      <c r="AK14" s="2189" t="s">
        <v>987</v>
      </c>
      <c r="AL14" s="2122"/>
      <c r="AM14" s="2122"/>
      <c r="AN14" s="2190"/>
      <c r="AO14" s="2334"/>
      <c r="AP14" s="2335"/>
      <c r="AQ14" s="2335"/>
      <c r="AR14" s="2122" t="s">
        <v>494</v>
      </c>
      <c r="AS14" s="2190"/>
      <c r="AT14" s="2189" t="s">
        <v>988</v>
      </c>
      <c r="AU14" s="2122"/>
      <c r="AV14" s="2122"/>
      <c r="AW14" s="2190"/>
      <c r="AX14" s="2334"/>
      <c r="AY14" s="2335"/>
      <c r="AZ14" s="2335"/>
      <c r="BA14" s="2122" t="s">
        <v>494</v>
      </c>
      <c r="BB14" s="2190"/>
    </row>
    <row r="15" spans="1:56" ht="13.9" customHeight="1">
      <c r="E15" s="647" t="s">
        <v>989</v>
      </c>
      <c r="F15" s="301"/>
      <c r="G15" s="301"/>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K15" s="301"/>
      <c r="AL15" s="301"/>
      <c r="AM15" s="301"/>
      <c r="AN15" s="301"/>
      <c r="AO15" s="306"/>
      <c r="AP15" s="306"/>
      <c r="AQ15" s="306"/>
      <c r="AR15" s="301"/>
      <c r="AS15" s="301"/>
      <c r="AT15" s="2189" t="s">
        <v>990</v>
      </c>
      <c r="AU15" s="2122"/>
      <c r="AV15" s="2122"/>
      <c r="AW15" s="2190"/>
      <c r="AX15" s="2331">
        <f>AO12+AO13+AO14+AX12+AX13+AX14</f>
        <v>0</v>
      </c>
      <c r="AY15" s="2332"/>
      <c r="AZ15" s="2332"/>
      <c r="BA15" s="2122" t="s">
        <v>494</v>
      </c>
      <c r="BB15" s="2190"/>
    </row>
    <row r="16" spans="1:56" ht="13.9" customHeight="1">
      <c r="E16" s="647" t="s">
        <v>991</v>
      </c>
      <c r="F16" s="301"/>
      <c r="G16" s="301"/>
      <c r="H16" s="301"/>
      <c r="I16" s="301"/>
      <c r="J16" s="301"/>
      <c r="K16" s="301"/>
      <c r="L16" s="301"/>
      <c r="M16" s="301"/>
      <c r="N16" s="301"/>
      <c r="O16" s="301"/>
      <c r="P16" s="301"/>
      <c r="Q16" s="301"/>
      <c r="R16" s="301"/>
      <c r="S16" s="301"/>
      <c r="T16" s="301"/>
      <c r="U16" s="301"/>
      <c r="V16" s="301"/>
      <c r="W16" s="301"/>
      <c r="X16" s="301"/>
      <c r="Y16" s="301"/>
      <c r="Z16" s="301"/>
      <c r="AA16" s="301"/>
      <c r="AB16" s="301"/>
      <c r="AC16" s="301"/>
      <c r="AD16" s="648" t="str">
        <f>IF(OR(E13="○",E14="○"),"↓","")</f>
        <v/>
      </c>
      <c r="AE16" s="271"/>
      <c r="AF16" s="301"/>
      <c r="AR16" s="305"/>
      <c r="AS16" s="305"/>
      <c r="AT16" s="649"/>
      <c r="AU16" s="649"/>
      <c r="AV16" s="649"/>
      <c r="AW16" s="649"/>
      <c r="AX16" s="649"/>
      <c r="AY16" s="649"/>
      <c r="AZ16" s="649"/>
      <c r="BA16" s="649"/>
      <c r="BB16" s="650" t="str">
        <f>IF(AND(AX15&lt;&gt;Y9,E12="○"),"「１　事業者名簿」の定員数と想定される利用者数が一致しません。","")</f>
        <v/>
      </c>
    </row>
    <row r="17" spans="3:53" ht="13.9" customHeight="1">
      <c r="E17" s="303" t="str">
        <f>IF(COUNTIF(E12:G14,"○")&gt;1,"いずれか１つを選択してください。","")</f>
        <v/>
      </c>
      <c r="AD17" s="304"/>
      <c r="AE17" s="304"/>
      <c r="AR17" s="305"/>
      <c r="AS17" s="305"/>
      <c r="AT17" s="305"/>
      <c r="AU17" s="305"/>
      <c r="AV17" s="305"/>
      <c r="AW17" s="305"/>
      <c r="AX17" s="305"/>
      <c r="AY17" s="305"/>
      <c r="AZ17" s="305"/>
    </row>
    <row r="18" spans="3:53" ht="13.9" customHeight="1">
      <c r="C18" s="139" t="s">
        <v>992</v>
      </c>
    </row>
    <row r="19" spans="3:53" ht="13.9" customHeight="1">
      <c r="E19" s="2139"/>
      <c r="F19" s="2139"/>
      <c r="G19" s="2139"/>
      <c r="H19" s="2139"/>
      <c r="I19" s="2139"/>
      <c r="J19" s="2139" t="s">
        <v>488</v>
      </c>
      <c r="K19" s="2139"/>
      <c r="L19" s="2139"/>
      <c r="M19" s="2139"/>
      <c r="N19" s="2139"/>
      <c r="O19" s="2139"/>
      <c r="P19" s="2139" t="s">
        <v>993</v>
      </c>
      <c r="Q19" s="2139"/>
      <c r="R19" s="2139"/>
      <c r="S19" s="2139"/>
      <c r="T19" s="2139"/>
      <c r="U19" s="2139"/>
      <c r="V19" s="2139"/>
      <c r="W19" s="2139"/>
      <c r="X19" s="2139"/>
      <c r="Y19" s="2139"/>
      <c r="Z19" s="2139"/>
      <c r="AA19" s="2139"/>
      <c r="AB19" s="2139"/>
      <c r="AC19" s="2139"/>
      <c r="AD19" s="2139"/>
      <c r="AE19" s="2139"/>
      <c r="AF19" s="2139"/>
      <c r="AG19" s="2139"/>
      <c r="AH19" s="2139"/>
      <c r="AI19" s="2139"/>
      <c r="AJ19" s="2139"/>
      <c r="AK19" s="2139"/>
      <c r="AL19" s="2139"/>
      <c r="AM19" s="2139"/>
      <c r="AN19" s="2139"/>
      <c r="AO19" s="2139"/>
      <c r="AP19" s="2139"/>
      <c r="AQ19" s="2139"/>
      <c r="AR19" s="2139"/>
      <c r="AS19" s="2139"/>
      <c r="AT19" s="2139"/>
      <c r="AU19" s="2139"/>
      <c r="AV19" s="2139"/>
      <c r="AW19" s="2139"/>
      <c r="AX19" s="2139"/>
    </row>
    <row r="20" spans="3:53" ht="13.9" customHeight="1">
      <c r="E20" s="2139"/>
      <c r="F20" s="2139"/>
      <c r="G20" s="2139"/>
      <c r="H20" s="2139"/>
      <c r="I20" s="2139"/>
      <c r="J20" s="2139"/>
      <c r="K20" s="2139"/>
      <c r="L20" s="2139"/>
      <c r="M20" s="2139"/>
      <c r="N20" s="2139"/>
      <c r="O20" s="2139"/>
      <c r="P20" s="2333" t="s">
        <v>981</v>
      </c>
      <c r="Q20" s="2333"/>
      <c r="R20" s="2333"/>
      <c r="S20" s="2333"/>
      <c r="T20" s="2333"/>
      <c r="U20" s="2139" t="s">
        <v>984</v>
      </c>
      <c r="V20" s="2139"/>
      <c r="W20" s="2139"/>
      <c r="X20" s="2139"/>
      <c r="Y20" s="2139"/>
      <c r="Z20" s="2139" t="s">
        <v>987</v>
      </c>
      <c r="AA20" s="2139"/>
      <c r="AB20" s="2139"/>
      <c r="AC20" s="2139"/>
      <c r="AD20" s="2139"/>
      <c r="AE20" s="2139" t="s">
        <v>982</v>
      </c>
      <c r="AF20" s="2139"/>
      <c r="AG20" s="2139"/>
      <c r="AH20" s="2139"/>
      <c r="AI20" s="2139"/>
      <c r="AJ20" s="2139" t="s">
        <v>985</v>
      </c>
      <c r="AK20" s="2139"/>
      <c r="AL20" s="2139"/>
      <c r="AM20" s="2139"/>
      <c r="AN20" s="2139"/>
      <c r="AO20" s="2139" t="s">
        <v>988</v>
      </c>
      <c r="AP20" s="2139"/>
      <c r="AQ20" s="2139"/>
      <c r="AR20" s="2139"/>
      <c r="AS20" s="2139"/>
      <c r="AT20" s="2139" t="s">
        <v>487</v>
      </c>
      <c r="AU20" s="2139"/>
      <c r="AV20" s="2139"/>
      <c r="AW20" s="2139"/>
      <c r="AX20" s="2139"/>
    </row>
    <row r="21" spans="3:53" ht="13.9" customHeight="1">
      <c r="E21" s="2139" t="s">
        <v>493</v>
      </c>
      <c r="F21" s="2139"/>
      <c r="G21" s="2139"/>
      <c r="H21" s="2139"/>
      <c r="I21" s="2139"/>
      <c r="J21" s="2329">
        <v>30</v>
      </c>
      <c r="K21" s="2330"/>
      <c r="L21" s="2330"/>
      <c r="M21" s="2330"/>
      <c r="N21" s="2142" t="s">
        <v>476</v>
      </c>
      <c r="O21" s="2323"/>
      <c r="P21" s="2327">
        <v>0</v>
      </c>
      <c r="Q21" s="2328"/>
      <c r="R21" s="2328"/>
      <c r="S21" s="2142" t="s">
        <v>494</v>
      </c>
      <c r="T21" s="2323"/>
      <c r="U21" s="2325">
        <v>0</v>
      </c>
      <c r="V21" s="2326"/>
      <c r="W21" s="2326"/>
      <c r="X21" s="2122" t="s">
        <v>494</v>
      </c>
      <c r="Y21" s="2190"/>
      <c r="Z21" s="2327">
        <v>0</v>
      </c>
      <c r="AA21" s="2328"/>
      <c r="AB21" s="2328"/>
      <c r="AC21" s="2142" t="s">
        <v>494</v>
      </c>
      <c r="AD21" s="2323"/>
      <c r="AE21" s="2325">
        <v>0</v>
      </c>
      <c r="AF21" s="2326"/>
      <c r="AG21" s="2326"/>
      <c r="AH21" s="2122" t="s">
        <v>494</v>
      </c>
      <c r="AI21" s="2190"/>
      <c r="AJ21" s="2325">
        <v>0</v>
      </c>
      <c r="AK21" s="2326"/>
      <c r="AL21" s="2326"/>
      <c r="AM21" s="2122" t="s">
        <v>494</v>
      </c>
      <c r="AN21" s="2190"/>
      <c r="AO21" s="2325">
        <v>0</v>
      </c>
      <c r="AP21" s="2326"/>
      <c r="AQ21" s="2326"/>
      <c r="AR21" s="2122" t="s">
        <v>494</v>
      </c>
      <c r="AS21" s="2190"/>
      <c r="AT21" s="2324">
        <f>P21+U21+Z21+AE21+AJ21+AO21</f>
        <v>0</v>
      </c>
      <c r="AU21" s="2130"/>
      <c r="AV21" s="2130"/>
      <c r="AW21" s="2122" t="s">
        <v>494</v>
      </c>
      <c r="AX21" s="2190"/>
    </row>
    <row r="22" spans="3:53" ht="13.9" customHeight="1">
      <c r="E22" s="2139" t="s">
        <v>495</v>
      </c>
      <c r="F22" s="2139"/>
      <c r="G22" s="2139"/>
      <c r="H22" s="2139"/>
      <c r="I22" s="2139"/>
      <c r="J22" s="2329">
        <v>31</v>
      </c>
      <c r="K22" s="2330"/>
      <c r="L22" s="2330"/>
      <c r="M22" s="2330"/>
      <c r="N22" s="2142" t="s">
        <v>476</v>
      </c>
      <c r="O22" s="2323"/>
      <c r="P22" s="2327">
        <v>0</v>
      </c>
      <c r="Q22" s="2328"/>
      <c r="R22" s="2328"/>
      <c r="S22" s="2142" t="s">
        <v>494</v>
      </c>
      <c r="T22" s="2323"/>
      <c r="U22" s="2325">
        <v>0</v>
      </c>
      <c r="V22" s="2326"/>
      <c r="W22" s="2326"/>
      <c r="X22" s="2122" t="s">
        <v>494</v>
      </c>
      <c r="Y22" s="2190"/>
      <c r="Z22" s="2327">
        <v>0</v>
      </c>
      <c r="AA22" s="2328"/>
      <c r="AB22" s="2328"/>
      <c r="AC22" s="2142" t="s">
        <v>494</v>
      </c>
      <c r="AD22" s="2323"/>
      <c r="AE22" s="2325">
        <v>0</v>
      </c>
      <c r="AF22" s="2326"/>
      <c r="AG22" s="2326"/>
      <c r="AH22" s="2122" t="s">
        <v>494</v>
      </c>
      <c r="AI22" s="2190"/>
      <c r="AJ22" s="2325">
        <v>0</v>
      </c>
      <c r="AK22" s="2326"/>
      <c r="AL22" s="2326"/>
      <c r="AM22" s="2122" t="s">
        <v>494</v>
      </c>
      <c r="AN22" s="2190"/>
      <c r="AO22" s="2325">
        <v>0</v>
      </c>
      <c r="AP22" s="2326"/>
      <c r="AQ22" s="2326"/>
      <c r="AR22" s="2122" t="s">
        <v>494</v>
      </c>
      <c r="AS22" s="2190"/>
      <c r="AT22" s="2324">
        <f t="shared" ref="AT22:AT32" si="0">P22+U22+Z22+AE22+AJ22+AO22</f>
        <v>0</v>
      </c>
      <c r="AU22" s="2130"/>
      <c r="AV22" s="2130"/>
      <c r="AW22" s="2122" t="s">
        <v>494</v>
      </c>
      <c r="AX22" s="2190"/>
    </row>
    <row r="23" spans="3:53" ht="13.9" customHeight="1">
      <c r="E23" s="2139" t="s">
        <v>496</v>
      </c>
      <c r="F23" s="2139"/>
      <c r="G23" s="2139"/>
      <c r="H23" s="2139"/>
      <c r="I23" s="2139"/>
      <c r="J23" s="2329">
        <v>30</v>
      </c>
      <c r="K23" s="2330"/>
      <c r="L23" s="2330"/>
      <c r="M23" s="2330"/>
      <c r="N23" s="2142" t="s">
        <v>476</v>
      </c>
      <c r="O23" s="2323"/>
      <c r="P23" s="2327">
        <v>0</v>
      </c>
      <c r="Q23" s="2328"/>
      <c r="R23" s="2328"/>
      <c r="S23" s="2142" t="s">
        <v>494</v>
      </c>
      <c r="T23" s="2323"/>
      <c r="U23" s="2325">
        <v>0</v>
      </c>
      <c r="V23" s="2326"/>
      <c r="W23" s="2326"/>
      <c r="X23" s="2122" t="s">
        <v>494</v>
      </c>
      <c r="Y23" s="2190"/>
      <c r="Z23" s="2327">
        <v>0</v>
      </c>
      <c r="AA23" s="2328"/>
      <c r="AB23" s="2328"/>
      <c r="AC23" s="2142" t="s">
        <v>494</v>
      </c>
      <c r="AD23" s="2323"/>
      <c r="AE23" s="2325">
        <v>0</v>
      </c>
      <c r="AF23" s="2326"/>
      <c r="AG23" s="2326"/>
      <c r="AH23" s="2122" t="s">
        <v>494</v>
      </c>
      <c r="AI23" s="2190"/>
      <c r="AJ23" s="2325">
        <v>0</v>
      </c>
      <c r="AK23" s="2326"/>
      <c r="AL23" s="2326"/>
      <c r="AM23" s="2122" t="s">
        <v>494</v>
      </c>
      <c r="AN23" s="2190"/>
      <c r="AO23" s="2325">
        <v>0</v>
      </c>
      <c r="AP23" s="2326"/>
      <c r="AQ23" s="2326"/>
      <c r="AR23" s="2122" t="s">
        <v>494</v>
      </c>
      <c r="AS23" s="2190"/>
      <c r="AT23" s="2324">
        <f t="shared" si="0"/>
        <v>0</v>
      </c>
      <c r="AU23" s="2130"/>
      <c r="AV23" s="2130"/>
      <c r="AW23" s="2122" t="s">
        <v>494</v>
      </c>
      <c r="AX23" s="2190"/>
    </row>
    <row r="24" spans="3:53" ht="13.9" customHeight="1">
      <c r="E24" s="2139" t="s">
        <v>497</v>
      </c>
      <c r="F24" s="2139"/>
      <c r="G24" s="2139"/>
      <c r="H24" s="2139"/>
      <c r="I24" s="2139"/>
      <c r="J24" s="2329">
        <v>31</v>
      </c>
      <c r="K24" s="2330"/>
      <c r="L24" s="2330"/>
      <c r="M24" s="2330"/>
      <c r="N24" s="2142" t="s">
        <v>476</v>
      </c>
      <c r="O24" s="2323"/>
      <c r="P24" s="2327">
        <v>0</v>
      </c>
      <c r="Q24" s="2328"/>
      <c r="R24" s="2328"/>
      <c r="S24" s="2142" t="s">
        <v>494</v>
      </c>
      <c r="T24" s="2323"/>
      <c r="U24" s="2325">
        <v>0</v>
      </c>
      <c r="V24" s="2326"/>
      <c r="W24" s="2326"/>
      <c r="X24" s="2122" t="s">
        <v>494</v>
      </c>
      <c r="Y24" s="2190"/>
      <c r="Z24" s="2327">
        <v>0</v>
      </c>
      <c r="AA24" s="2328"/>
      <c r="AB24" s="2328"/>
      <c r="AC24" s="2142" t="s">
        <v>494</v>
      </c>
      <c r="AD24" s="2323"/>
      <c r="AE24" s="2325">
        <v>0</v>
      </c>
      <c r="AF24" s="2326"/>
      <c r="AG24" s="2326"/>
      <c r="AH24" s="2122" t="s">
        <v>494</v>
      </c>
      <c r="AI24" s="2190"/>
      <c r="AJ24" s="2325">
        <v>0</v>
      </c>
      <c r="AK24" s="2326"/>
      <c r="AL24" s="2326"/>
      <c r="AM24" s="2122" t="s">
        <v>494</v>
      </c>
      <c r="AN24" s="2190"/>
      <c r="AO24" s="2325">
        <v>0</v>
      </c>
      <c r="AP24" s="2326"/>
      <c r="AQ24" s="2326"/>
      <c r="AR24" s="2122" t="s">
        <v>494</v>
      </c>
      <c r="AS24" s="2190"/>
      <c r="AT24" s="2324">
        <f t="shared" si="0"/>
        <v>0</v>
      </c>
      <c r="AU24" s="2130"/>
      <c r="AV24" s="2130"/>
      <c r="AW24" s="2122" t="s">
        <v>494</v>
      </c>
      <c r="AX24" s="2190"/>
    </row>
    <row r="25" spans="3:53" ht="13.9" customHeight="1">
      <c r="E25" s="2139" t="s">
        <v>498</v>
      </c>
      <c r="F25" s="2139"/>
      <c r="G25" s="2139"/>
      <c r="H25" s="2139"/>
      <c r="I25" s="2139"/>
      <c r="J25" s="2329">
        <v>30</v>
      </c>
      <c r="K25" s="2330"/>
      <c r="L25" s="2330"/>
      <c r="M25" s="2330"/>
      <c r="N25" s="2142" t="s">
        <v>476</v>
      </c>
      <c r="O25" s="2323"/>
      <c r="P25" s="2327">
        <v>0</v>
      </c>
      <c r="Q25" s="2328"/>
      <c r="R25" s="2328"/>
      <c r="S25" s="2142" t="s">
        <v>494</v>
      </c>
      <c r="T25" s="2323"/>
      <c r="U25" s="2325">
        <v>0</v>
      </c>
      <c r="V25" s="2326"/>
      <c r="W25" s="2326"/>
      <c r="X25" s="2122" t="s">
        <v>494</v>
      </c>
      <c r="Y25" s="2190"/>
      <c r="Z25" s="2327">
        <v>0</v>
      </c>
      <c r="AA25" s="2328"/>
      <c r="AB25" s="2328"/>
      <c r="AC25" s="2142" t="s">
        <v>494</v>
      </c>
      <c r="AD25" s="2323"/>
      <c r="AE25" s="2325">
        <v>0</v>
      </c>
      <c r="AF25" s="2326"/>
      <c r="AG25" s="2326"/>
      <c r="AH25" s="2122" t="s">
        <v>494</v>
      </c>
      <c r="AI25" s="2190"/>
      <c r="AJ25" s="2325">
        <v>0</v>
      </c>
      <c r="AK25" s="2326"/>
      <c r="AL25" s="2326"/>
      <c r="AM25" s="2122" t="s">
        <v>494</v>
      </c>
      <c r="AN25" s="2190"/>
      <c r="AO25" s="2325">
        <v>0</v>
      </c>
      <c r="AP25" s="2326"/>
      <c r="AQ25" s="2326"/>
      <c r="AR25" s="2122" t="s">
        <v>494</v>
      </c>
      <c r="AS25" s="2190"/>
      <c r="AT25" s="2324">
        <f t="shared" si="0"/>
        <v>0</v>
      </c>
      <c r="AU25" s="2130"/>
      <c r="AV25" s="2130"/>
      <c r="AW25" s="2122" t="s">
        <v>494</v>
      </c>
      <c r="AX25" s="2190"/>
    </row>
    <row r="26" spans="3:53" ht="13.9" customHeight="1">
      <c r="E26" s="2139" t="s">
        <v>499</v>
      </c>
      <c r="F26" s="2139"/>
      <c r="G26" s="2139"/>
      <c r="H26" s="2139"/>
      <c r="I26" s="2139"/>
      <c r="J26" s="2329">
        <v>30</v>
      </c>
      <c r="K26" s="2330"/>
      <c r="L26" s="2330"/>
      <c r="M26" s="2330"/>
      <c r="N26" s="2142" t="s">
        <v>476</v>
      </c>
      <c r="O26" s="2323"/>
      <c r="P26" s="2327">
        <v>0</v>
      </c>
      <c r="Q26" s="2328"/>
      <c r="R26" s="2328"/>
      <c r="S26" s="2142" t="s">
        <v>494</v>
      </c>
      <c r="T26" s="2323"/>
      <c r="U26" s="2325">
        <v>0</v>
      </c>
      <c r="V26" s="2326"/>
      <c r="W26" s="2326"/>
      <c r="X26" s="2122" t="s">
        <v>494</v>
      </c>
      <c r="Y26" s="2190"/>
      <c r="Z26" s="2327">
        <v>0</v>
      </c>
      <c r="AA26" s="2328"/>
      <c r="AB26" s="2328"/>
      <c r="AC26" s="2142" t="s">
        <v>494</v>
      </c>
      <c r="AD26" s="2323"/>
      <c r="AE26" s="2325">
        <v>0</v>
      </c>
      <c r="AF26" s="2326"/>
      <c r="AG26" s="2326"/>
      <c r="AH26" s="2122" t="s">
        <v>494</v>
      </c>
      <c r="AI26" s="2190"/>
      <c r="AJ26" s="2325">
        <v>0</v>
      </c>
      <c r="AK26" s="2326"/>
      <c r="AL26" s="2326"/>
      <c r="AM26" s="2122" t="s">
        <v>494</v>
      </c>
      <c r="AN26" s="2190"/>
      <c r="AO26" s="2325">
        <v>0</v>
      </c>
      <c r="AP26" s="2326"/>
      <c r="AQ26" s="2326"/>
      <c r="AR26" s="2122" t="s">
        <v>494</v>
      </c>
      <c r="AS26" s="2190"/>
      <c r="AT26" s="2324">
        <f t="shared" si="0"/>
        <v>0</v>
      </c>
      <c r="AU26" s="2130"/>
      <c r="AV26" s="2130"/>
      <c r="AW26" s="2122" t="s">
        <v>494</v>
      </c>
      <c r="AX26" s="2190"/>
    </row>
    <row r="27" spans="3:53" ht="13.9" customHeight="1">
      <c r="E27" s="2139" t="s">
        <v>500</v>
      </c>
      <c r="F27" s="2139"/>
      <c r="G27" s="2139"/>
      <c r="H27" s="2139"/>
      <c r="I27" s="2139"/>
      <c r="J27" s="2329">
        <v>31</v>
      </c>
      <c r="K27" s="2330"/>
      <c r="L27" s="2330"/>
      <c r="M27" s="2330"/>
      <c r="N27" s="2142" t="s">
        <v>476</v>
      </c>
      <c r="O27" s="2323"/>
      <c r="P27" s="2327">
        <v>0</v>
      </c>
      <c r="Q27" s="2328"/>
      <c r="R27" s="2328"/>
      <c r="S27" s="2142" t="s">
        <v>494</v>
      </c>
      <c r="T27" s="2323"/>
      <c r="U27" s="2325">
        <v>0</v>
      </c>
      <c r="V27" s="2326"/>
      <c r="W27" s="2326"/>
      <c r="X27" s="2122" t="s">
        <v>494</v>
      </c>
      <c r="Y27" s="2190"/>
      <c r="Z27" s="2327">
        <v>0</v>
      </c>
      <c r="AA27" s="2328"/>
      <c r="AB27" s="2328"/>
      <c r="AC27" s="2142" t="s">
        <v>494</v>
      </c>
      <c r="AD27" s="2323"/>
      <c r="AE27" s="2325">
        <v>0</v>
      </c>
      <c r="AF27" s="2326"/>
      <c r="AG27" s="2326"/>
      <c r="AH27" s="2122" t="s">
        <v>494</v>
      </c>
      <c r="AI27" s="2190"/>
      <c r="AJ27" s="2325">
        <v>0</v>
      </c>
      <c r="AK27" s="2326"/>
      <c r="AL27" s="2326"/>
      <c r="AM27" s="2122" t="s">
        <v>494</v>
      </c>
      <c r="AN27" s="2190"/>
      <c r="AO27" s="2325">
        <v>0</v>
      </c>
      <c r="AP27" s="2326"/>
      <c r="AQ27" s="2326"/>
      <c r="AR27" s="2122" t="s">
        <v>494</v>
      </c>
      <c r="AS27" s="2190"/>
      <c r="AT27" s="2324">
        <f t="shared" si="0"/>
        <v>0</v>
      </c>
      <c r="AU27" s="2130"/>
      <c r="AV27" s="2130"/>
      <c r="AW27" s="2122" t="s">
        <v>494</v>
      </c>
      <c r="AX27" s="2190"/>
    </row>
    <row r="28" spans="3:53" ht="13.9" customHeight="1">
      <c r="E28" s="2139" t="s">
        <v>501</v>
      </c>
      <c r="F28" s="2139"/>
      <c r="G28" s="2139"/>
      <c r="H28" s="2139"/>
      <c r="I28" s="2139"/>
      <c r="J28" s="2329">
        <v>30</v>
      </c>
      <c r="K28" s="2330"/>
      <c r="L28" s="2330"/>
      <c r="M28" s="2330"/>
      <c r="N28" s="2142" t="s">
        <v>476</v>
      </c>
      <c r="O28" s="2323"/>
      <c r="P28" s="2327">
        <v>0</v>
      </c>
      <c r="Q28" s="2328"/>
      <c r="R28" s="2328"/>
      <c r="S28" s="2142" t="s">
        <v>494</v>
      </c>
      <c r="T28" s="2323"/>
      <c r="U28" s="2325">
        <v>0</v>
      </c>
      <c r="V28" s="2326"/>
      <c r="W28" s="2326"/>
      <c r="X28" s="2122" t="s">
        <v>494</v>
      </c>
      <c r="Y28" s="2190"/>
      <c r="Z28" s="2327">
        <v>0</v>
      </c>
      <c r="AA28" s="2328"/>
      <c r="AB28" s="2328"/>
      <c r="AC28" s="2142" t="s">
        <v>494</v>
      </c>
      <c r="AD28" s="2323"/>
      <c r="AE28" s="2325">
        <v>0</v>
      </c>
      <c r="AF28" s="2326"/>
      <c r="AG28" s="2326"/>
      <c r="AH28" s="2122" t="s">
        <v>494</v>
      </c>
      <c r="AI28" s="2190"/>
      <c r="AJ28" s="2325">
        <v>0</v>
      </c>
      <c r="AK28" s="2326"/>
      <c r="AL28" s="2326"/>
      <c r="AM28" s="2122" t="s">
        <v>494</v>
      </c>
      <c r="AN28" s="2190"/>
      <c r="AO28" s="2325">
        <v>0</v>
      </c>
      <c r="AP28" s="2326"/>
      <c r="AQ28" s="2326"/>
      <c r="AR28" s="2122" t="s">
        <v>494</v>
      </c>
      <c r="AS28" s="2190"/>
      <c r="AT28" s="2324">
        <f t="shared" si="0"/>
        <v>0</v>
      </c>
      <c r="AU28" s="2130"/>
      <c r="AV28" s="2130"/>
      <c r="AW28" s="2122" t="s">
        <v>494</v>
      </c>
      <c r="AX28" s="2190"/>
    </row>
    <row r="29" spans="3:53" ht="13.9" customHeight="1">
      <c r="E29" s="2139" t="s">
        <v>502</v>
      </c>
      <c r="F29" s="2139"/>
      <c r="G29" s="2139"/>
      <c r="H29" s="2139"/>
      <c r="I29" s="2139"/>
      <c r="J29" s="2329">
        <v>31</v>
      </c>
      <c r="K29" s="2330"/>
      <c r="L29" s="2330"/>
      <c r="M29" s="2330"/>
      <c r="N29" s="2142" t="s">
        <v>476</v>
      </c>
      <c r="O29" s="2323"/>
      <c r="P29" s="2327">
        <v>0</v>
      </c>
      <c r="Q29" s="2328"/>
      <c r="R29" s="2328"/>
      <c r="S29" s="2142" t="s">
        <v>494</v>
      </c>
      <c r="T29" s="2323"/>
      <c r="U29" s="2325">
        <v>0</v>
      </c>
      <c r="V29" s="2326"/>
      <c r="W29" s="2326"/>
      <c r="X29" s="2122" t="s">
        <v>494</v>
      </c>
      <c r="Y29" s="2190"/>
      <c r="Z29" s="2327">
        <v>0</v>
      </c>
      <c r="AA29" s="2328"/>
      <c r="AB29" s="2328"/>
      <c r="AC29" s="2142" t="s">
        <v>494</v>
      </c>
      <c r="AD29" s="2323"/>
      <c r="AE29" s="2325">
        <v>0</v>
      </c>
      <c r="AF29" s="2326"/>
      <c r="AG29" s="2326"/>
      <c r="AH29" s="2122" t="s">
        <v>494</v>
      </c>
      <c r="AI29" s="2190"/>
      <c r="AJ29" s="2325">
        <v>0</v>
      </c>
      <c r="AK29" s="2326"/>
      <c r="AL29" s="2326"/>
      <c r="AM29" s="2122" t="s">
        <v>494</v>
      </c>
      <c r="AN29" s="2190"/>
      <c r="AO29" s="2325">
        <v>0</v>
      </c>
      <c r="AP29" s="2326"/>
      <c r="AQ29" s="2326"/>
      <c r="AR29" s="2122" t="s">
        <v>494</v>
      </c>
      <c r="AS29" s="2190"/>
      <c r="AT29" s="2324">
        <f t="shared" si="0"/>
        <v>0</v>
      </c>
      <c r="AU29" s="2130"/>
      <c r="AV29" s="2130"/>
      <c r="AW29" s="2122" t="s">
        <v>494</v>
      </c>
      <c r="AX29" s="2190"/>
      <c r="BA29" s="309"/>
    </row>
    <row r="30" spans="3:53" ht="13.9" customHeight="1">
      <c r="E30" s="2139" t="s">
        <v>503</v>
      </c>
      <c r="F30" s="2139"/>
      <c r="G30" s="2139"/>
      <c r="H30" s="2139"/>
      <c r="I30" s="2139"/>
      <c r="J30" s="2329">
        <v>30</v>
      </c>
      <c r="K30" s="2330"/>
      <c r="L30" s="2330"/>
      <c r="M30" s="2330"/>
      <c r="N30" s="2142" t="s">
        <v>476</v>
      </c>
      <c r="O30" s="2323"/>
      <c r="P30" s="2327">
        <v>0</v>
      </c>
      <c r="Q30" s="2328"/>
      <c r="R30" s="2328"/>
      <c r="S30" s="2142" t="s">
        <v>494</v>
      </c>
      <c r="T30" s="2323"/>
      <c r="U30" s="2325">
        <v>0</v>
      </c>
      <c r="V30" s="2326"/>
      <c r="W30" s="2326"/>
      <c r="X30" s="2122" t="s">
        <v>494</v>
      </c>
      <c r="Y30" s="2190"/>
      <c r="Z30" s="2327">
        <v>0</v>
      </c>
      <c r="AA30" s="2328"/>
      <c r="AB30" s="2328"/>
      <c r="AC30" s="2142" t="s">
        <v>494</v>
      </c>
      <c r="AD30" s="2323"/>
      <c r="AE30" s="2325">
        <v>0</v>
      </c>
      <c r="AF30" s="2326"/>
      <c r="AG30" s="2326"/>
      <c r="AH30" s="2122" t="s">
        <v>494</v>
      </c>
      <c r="AI30" s="2190"/>
      <c r="AJ30" s="2325">
        <v>0</v>
      </c>
      <c r="AK30" s="2326"/>
      <c r="AL30" s="2326"/>
      <c r="AM30" s="2122" t="s">
        <v>494</v>
      </c>
      <c r="AN30" s="2190"/>
      <c r="AO30" s="2325">
        <v>0</v>
      </c>
      <c r="AP30" s="2326"/>
      <c r="AQ30" s="2326"/>
      <c r="AR30" s="2122" t="s">
        <v>494</v>
      </c>
      <c r="AS30" s="2190"/>
      <c r="AT30" s="2324">
        <f t="shared" si="0"/>
        <v>0</v>
      </c>
      <c r="AU30" s="2130"/>
      <c r="AV30" s="2130"/>
      <c r="AW30" s="2122" t="s">
        <v>494</v>
      </c>
      <c r="AX30" s="2190"/>
    </row>
    <row r="31" spans="3:53" ht="13.9" customHeight="1">
      <c r="E31" s="2139" t="s">
        <v>504</v>
      </c>
      <c r="F31" s="2139"/>
      <c r="G31" s="2139"/>
      <c r="H31" s="2139"/>
      <c r="I31" s="2139"/>
      <c r="J31" s="2329">
        <v>27</v>
      </c>
      <c r="K31" s="2330"/>
      <c r="L31" s="2330"/>
      <c r="M31" s="2330"/>
      <c r="N31" s="2142" t="s">
        <v>476</v>
      </c>
      <c r="O31" s="2323"/>
      <c r="P31" s="2327">
        <v>0</v>
      </c>
      <c r="Q31" s="2328"/>
      <c r="R31" s="2328"/>
      <c r="S31" s="2142" t="s">
        <v>494</v>
      </c>
      <c r="T31" s="2323"/>
      <c r="U31" s="2325">
        <v>0</v>
      </c>
      <c r="V31" s="2326"/>
      <c r="W31" s="2326"/>
      <c r="X31" s="2122" t="s">
        <v>494</v>
      </c>
      <c r="Y31" s="2190"/>
      <c r="Z31" s="2327">
        <v>0</v>
      </c>
      <c r="AA31" s="2328"/>
      <c r="AB31" s="2328"/>
      <c r="AC31" s="2142" t="s">
        <v>494</v>
      </c>
      <c r="AD31" s="2323"/>
      <c r="AE31" s="2325">
        <v>0</v>
      </c>
      <c r="AF31" s="2326"/>
      <c r="AG31" s="2326"/>
      <c r="AH31" s="2122" t="s">
        <v>494</v>
      </c>
      <c r="AI31" s="2190"/>
      <c r="AJ31" s="2325">
        <v>0</v>
      </c>
      <c r="AK31" s="2326"/>
      <c r="AL31" s="2326"/>
      <c r="AM31" s="2122" t="s">
        <v>494</v>
      </c>
      <c r="AN31" s="2190"/>
      <c r="AO31" s="2325">
        <v>0</v>
      </c>
      <c r="AP31" s="2326"/>
      <c r="AQ31" s="2326"/>
      <c r="AR31" s="2122" t="s">
        <v>494</v>
      </c>
      <c r="AS31" s="2190"/>
      <c r="AT31" s="2324">
        <f t="shared" si="0"/>
        <v>0</v>
      </c>
      <c r="AU31" s="2130"/>
      <c r="AV31" s="2130"/>
      <c r="AW31" s="2122" t="s">
        <v>494</v>
      </c>
      <c r="AX31" s="2190"/>
    </row>
    <row r="32" spans="3:53" ht="13.9" customHeight="1">
      <c r="E32" s="2139" t="s">
        <v>505</v>
      </c>
      <c r="F32" s="2139"/>
      <c r="G32" s="2139"/>
      <c r="H32" s="2139"/>
      <c r="I32" s="2139"/>
      <c r="J32" s="2329">
        <v>31</v>
      </c>
      <c r="K32" s="2330"/>
      <c r="L32" s="2330"/>
      <c r="M32" s="2330"/>
      <c r="N32" s="2142" t="s">
        <v>476</v>
      </c>
      <c r="O32" s="2323"/>
      <c r="P32" s="2327">
        <v>0</v>
      </c>
      <c r="Q32" s="2328"/>
      <c r="R32" s="2328"/>
      <c r="S32" s="2142" t="s">
        <v>494</v>
      </c>
      <c r="T32" s="2323"/>
      <c r="U32" s="2325">
        <v>0</v>
      </c>
      <c r="V32" s="2326"/>
      <c r="W32" s="2326"/>
      <c r="X32" s="2122" t="s">
        <v>494</v>
      </c>
      <c r="Y32" s="2190"/>
      <c r="Z32" s="2327">
        <v>0</v>
      </c>
      <c r="AA32" s="2328"/>
      <c r="AB32" s="2328"/>
      <c r="AC32" s="2142" t="s">
        <v>494</v>
      </c>
      <c r="AD32" s="2323"/>
      <c r="AE32" s="2325">
        <v>0</v>
      </c>
      <c r="AF32" s="2326"/>
      <c r="AG32" s="2326"/>
      <c r="AH32" s="2122" t="s">
        <v>494</v>
      </c>
      <c r="AI32" s="2190"/>
      <c r="AJ32" s="2325">
        <v>0</v>
      </c>
      <c r="AK32" s="2326"/>
      <c r="AL32" s="2326"/>
      <c r="AM32" s="2122" t="s">
        <v>494</v>
      </c>
      <c r="AN32" s="2190"/>
      <c r="AO32" s="2325">
        <v>0</v>
      </c>
      <c r="AP32" s="2326"/>
      <c r="AQ32" s="2326"/>
      <c r="AR32" s="2122" t="s">
        <v>494</v>
      </c>
      <c r="AS32" s="2190"/>
      <c r="AT32" s="2324">
        <f t="shared" si="0"/>
        <v>0</v>
      </c>
      <c r="AU32" s="2130"/>
      <c r="AV32" s="2130"/>
      <c r="AW32" s="2122" t="s">
        <v>494</v>
      </c>
      <c r="AX32" s="2190"/>
    </row>
    <row r="33" spans="5:50" ht="13.9" customHeight="1">
      <c r="E33" s="2139" t="s">
        <v>487</v>
      </c>
      <c r="F33" s="2139"/>
      <c r="G33" s="2139"/>
      <c r="H33" s="2139"/>
      <c r="I33" s="2139"/>
      <c r="J33" s="2140">
        <f>SUM(J21:M32)</f>
        <v>362</v>
      </c>
      <c r="K33" s="2141"/>
      <c r="L33" s="2141"/>
      <c r="M33" s="2141"/>
      <c r="N33" s="2142" t="s">
        <v>476</v>
      </c>
      <c r="O33" s="2323"/>
      <c r="P33" s="2131">
        <f>SUM(P21:R32)</f>
        <v>0</v>
      </c>
      <c r="Q33" s="2132"/>
      <c r="R33" s="2132"/>
      <c r="S33" s="2142" t="s">
        <v>494</v>
      </c>
      <c r="T33" s="2323"/>
      <c r="U33" s="2324">
        <f>SUM(U21:W32)</f>
        <v>0</v>
      </c>
      <c r="V33" s="2130"/>
      <c r="W33" s="2130"/>
      <c r="X33" s="2122" t="s">
        <v>494</v>
      </c>
      <c r="Y33" s="2190"/>
      <c r="Z33" s="2131">
        <f>SUM(Z21:AB32)</f>
        <v>0</v>
      </c>
      <c r="AA33" s="2132"/>
      <c r="AB33" s="2132"/>
      <c r="AC33" s="2142" t="s">
        <v>494</v>
      </c>
      <c r="AD33" s="2323"/>
      <c r="AE33" s="2324">
        <f>SUM(AE21:AG32)</f>
        <v>0</v>
      </c>
      <c r="AF33" s="2130"/>
      <c r="AG33" s="2130"/>
      <c r="AH33" s="2122" t="s">
        <v>494</v>
      </c>
      <c r="AI33" s="2190"/>
      <c r="AJ33" s="2324">
        <f>SUM(AJ21:AL32)</f>
        <v>0</v>
      </c>
      <c r="AK33" s="2130"/>
      <c r="AL33" s="2130"/>
      <c r="AM33" s="2122" t="s">
        <v>494</v>
      </c>
      <c r="AN33" s="2190"/>
      <c r="AO33" s="2324">
        <f>SUM(AO21:AQ32)</f>
        <v>0</v>
      </c>
      <c r="AP33" s="2130"/>
      <c r="AQ33" s="2130"/>
      <c r="AR33" s="2122" t="s">
        <v>494</v>
      </c>
      <c r="AS33" s="2190"/>
      <c r="AT33" s="2324">
        <f>SUM(AT21:AV32)</f>
        <v>0</v>
      </c>
      <c r="AU33" s="2130"/>
      <c r="AV33" s="2130"/>
      <c r="AW33" s="2122" t="s">
        <v>494</v>
      </c>
      <c r="AX33" s="2190"/>
    </row>
    <row r="34" spans="5:50" ht="13.9" customHeight="1">
      <c r="E34" s="2317" t="s">
        <v>994</v>
      </c>
      <c r="F34" s="2318"/>
      <c r="G34" s="2318"/>
      <c r="H34" s="2318"/>
      <c r="I34" s="2319"/>
      <c r="J34" s="2320"/>
      <c r="K34" s="2321"/>
      <c r="L34" s="2321"/>
      <c r="M34" s="2321"/>
      <c r="N34" s="2321"/>
      <c r="O34" s="2322"/>
      <c r="P34" s="2313">
        <f>IFERROR(ROUNDUP(P33/$J$33,1),"0")</f>
        <v>0</v>
      </c>
      <c r="Q34" s="2314"/>
      <c r="R34" s="2314"/>
      <c r="S34" s="2142" t="s">
        <v>494</v>
      </c>
      <c r="T34" s="2323"/>
      <c r="U34" s="2313">
        <f>IFERROR(ROUNDUP(U33/$J$33,1),"0")</f>
        <v>0</v>
      </c>
      <c r="V34" s="2314"/>
      <c r="W34" s="2314"/>
      <c r="X34" s="2122" t="s">
        <v>494</v>
      </c>
      <c r="Y34" s="2190"/>
      <c r="Z34" s="2313">
        <f>IFERROR(ROUNDUP(Z33/$J$33,1),"0")</f>
        <v>0</v>
      </c>
      <c r="AA34" s="2314"/>
      <c r="AB34" s="2314"/>
      <c r="AC34" s="2122" t="s">
        <v>494</v>
      </c>
      <c r="AD34" s="2190"/>
      <c r="AE34" s="2313">
        <f>IFERROR(ROUNDUP(AE33/$J$33,1),"0")</f>
        <v>0</v>
      </c>
      <c r="AF34" s="2314"/>
      <c r="AG34" s="2314"/>
      <c r="AH34" s="2122" t="s">
        <v>494</v>
      </c>
      <c r="AI34" s="2190"/>
      <c r="AJ34" s="2313">
        <f>IFERROR(ROUNDUP(AJ33/$J$33,1),"0")</f>
        <v>0</v>
      </c>
      <c r="AK34" s="2314"/>
      <c r="AL34" s="2314"/>
      <c r="AM34" s="2122" t="s">
        <v>494</v>
      </c>
      <c r="AN34" s="2190"/>
      <c r="AO34" s="2313">
        <f>IFERROR(ROUNDUP(AO33/$J$33,1),"0")</f>
        <v>0</v>
      </c>
      <c r="AP34" s="2314"/>
      <c r="AQ34" s="2314"/>
      <c r="AR34" s="2122" t="s">
        <v>494</v>
      </c>
      <c r="AS34" s="2190"/>
      <c r="AT34" s="2315">
        <f>P34+U34+Z34+AE34+AJ34+AO34</f>
        <v>0</v>
      </c>
      <c r="AU34" s="2316"/>
      <c r="AV34" s="2316"/>
      <c r="AW34" s="2122" t="s">
        <v>494</v>
      </c>
      <c r="AX34" s="2190"/>
    </row>
    <row r="35" spans="5:50" ht="13.9" customHeight="1">
      <c r="E35" s="278" t="s">
        <v>995</v>
      </c>
      <c r="F35" s="301"/>
      <c r="G35" s="301"/>
      <c r="H35" s="301"/>
      <c r="I35" s="301"/>
      <c r="J35" s="301"/>
      <c r="K35" s="301"/>
      <c r="L35" s="301"/>
      <c r="M35" s="301"/>
      <c r="N35" s="301"/>
      <c r="O35" s="301"/>
      <c r="P35" s="301"/>
      <c r="Q35" s="301"/>
      <c r="R35" s="301"/>
      <c r="S35" s="301"/>
      <c r="T35" s="301"/>
      <c r="U35" s="301"/>
      <c r="V35" s="301"/>
      <c r="W35" s="301"/>
      <c r="X35" s="301"/>
      <c r="Y35" s="301"/>
      <c r="Z35" s="301"/>
      <c r="AA35" s="301"/>
      <c r="AB35" s="301"/>
      <c r="AC35" s="301"/>
      <c r="AD35" s="301"/>
      <c r="AE35" s="301"/>
      <c r="AF35" s="301"/>
      <c r="AG35" s="301"/>
      <c r="AH35" s="301"/>
      <c r="AI35" s="301"/>
      <c r="AJ35" s="301"/>
      <c r="AK35" s="301"/>
      <c r="AL35" s="301"/>
      <c r="AM35" s="301"/>
      <c r="AN35" s="301"/>
      <c r="AO35" s="301"/>
      <c r="AP35" s="301"/>
      <c r="AQ35" s="301"/>
      <c r="AR35" s="301"/>
      <c r="AS35" s="301"/>
      <c r="AT35" s="301"/>
      <c r="AU35" s="301"/>
      <c r="AV35" s="301"/>
      <c r="AW35" s="301"/>
      <c r="AX35" s="315" t="str">
        <f>IFERROR(IF(AT34&gt;Y9,"「１　事業者名等」の定員数を超過しています。",""),"")</f>
        <v/>
      </c>
    </row>
    <row r="36" spans="5:50" ht="13.9" customHeight="1">
      <c r="E36" s="278" t="s">
        <v>996</v>
      </c>
      <c r="F36" s="301"/>
      <c r="G36" s="301"/>
      <c r="H36" s="301"/>
      <c r="I36" s="301"/>
      <c r="J36" s="301"/>
      <c r="K36" s="301"/>
      <c r="L36" s="301"/>
      <c r="M36" s="301"/>
      <c r="N36" s="301"/>
      <c r="O36" s="301"/>
      <c r="P36" s="301"/>
      <c r="Q36" s="301"/>
      <c r="R36" s="301"/>
      <c r="S36" s="301"/>
      <c r="T36" s="301"/>
      <c r="U36" s="301"/>
      <c r="V36" s="301"/>
      <c r="W36" s="301"/>
      <c r="X36" s="301"/>
      <c r="Y36" s="301"/>
      <c r="Z36" s="301"/>
      <c r="AA36" s="301"/>
      <c r="AB36" s="301"/>
      <c r="AC36" s="301"/>
      <c r="AD36" s="301"/>
      <c r="AE36" s="301"/>
      <c r="AF36" s="301"/>
      <c r="AG36" s="301"/>
      <c r="AH36" s="301"/>
      <c r="AI36" s="301"/>
      <c r="AJ36" s="301"/>
      <c r="AK36" s="301"/>
      <c r="AL36" s="301"/>
      <c r="AM36" s="301"/>
      <c r="AN36" s="301"/>
      <c r="AO36" s="301"/>
      <c r="AP36" s="301"/>
      <c r="AQ36" s="301"/>
      <c r="AR36" s="301"/>
      <c r="AS36" s="301"/>
      <c r="AT36" s="301"/>
      <c r="AU36" s="301"/>
      <c r="AV36" s="301"/>
      <c r="AW36" s="301"/>
      <c r="AX36" s="301"/>
    </row>
    <row r="37" spans="5:50" ht="13.9" customHeight="1">
      <c r="E37" s="278" t="s">
        <v>997</v>
      </c>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row>
    <row r="38" spans="5:50" ht="13.9" customHeight="1">
      <c r="E38" s="278" t="s">
        <v>998</v>
      </c>
      <c r="F38" s="301"/>
      <c r="G38" s="301"/>
      <c r="H38" s="301"/>
      <c r="I38" s="301"/>
      <c r="J38" s="301"/>
      <c r="K38" s="301"/>
      <c r="L38" s="301"/>
      <c r="M38" s="301"/>
      <c r="N38" s="301"/>
      <c r="O38" s="301"/>
      <c r="P38" s="301"/>
      <c r="Q38" s="301"/>
      <c r="R38" s="301"/>
      <c r="S38" s="301"/>
      <c r="T38" s="301"/>
      <c r="U38" s="301"/>
      <c r="V38" s="301"/>
      <c r="W38" s="301"/>
      <c r="X38" s="301"/>
      <c r="Y38" s="301"/>
      <c r="Z38" s="301"/>
      <c r="AA38" s="301"/>
      <c r="AB38" s="301"/>
      <c r="AC38" s="301"/>
      <c r="AD38" s="301"/>
      <c r="AE38" s="301"/>
      <c r="AF38" s="301"/>
      <c r="AG38" s="301"/>
      <c r="AH38" s="301"/>
      <c r="AI38" s="301"/>
      <c r="AJ38" s="301"/>
      <c r="AK38" s="301"/>
      <c r="AL38" s="301"/>
      <c r="AM38" s="301"/>
      <c r="AN38" s="301"/>
      <c r="AO38" s="301"/>
      <c r="AP38" s="301"/>
      <c r="AQ38" s="301"/>
      <c r="AR38" s="301"/>
      <c r="AS38" s="301"/>
      <c r="AT38" s="301"/>
      <c r="AU38" s="301"/>
      <c r="AV38" s="301"/>
      <c r="AW38" s="301"/>
      <c r="AX38" s="301"/>
    </row>
    <row r="39" spans="5:50" ht="13.9" customHeight="1">
      <c r="E39" s="278" t="s">
        <v>999</v>
      </c>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row>
    <row r="40" spans="5:50" ht="13.9" customHeight="1">
      <c r="E40" s="278" t="s">
        <v>1000</v>
      </c>
      <c r="F40" s="301"/>
      <c r="G40" s="301"/>
      <c r="H40" s="301"/>
      <c r="I40" s="301"/>
      <c r="J40" s="301"/>
      <c r="K40" s="301"/>
      <c r="L40" s="301"/>
      <c r="M40" s="301"/>
      <c r="N40" s="301"/>
      <c r="O40" s="301"/>
      <c r="P40" s="301"/>
      <c r="Q40" s="301"/>
      <c r="R40" s="301"/>
      <c r="S40" s="301"/>
      <c r="T40" s="301"/>
      <c r="U40" s="301"/>
      <c r="V40" s="301"/>
      <c r="W40" s="301"/>
      <c r="X40" s="301"/>
      <c r="Y40" s="301"/>
      <c r="Z40" s="301"/>
      <c r="AA40" s="301"/>
      <c r="AB40" s="301"/>
      <c r="AC40" s="301"/>
      <c r="AD40" s="301"/>
      <c r="AE40" s="301"/>
      <c r="AF40" s="301"/>
      <c r="AG40" s="301"/>
      <c r="AH40" s="301"/>
      <c r="AI40" s="301"/>
      <c r="AJ40" s="301"/>
      <c r="AK40" s="301"/>
      <c r="AL40" s="301"/>
      <c r="AM40" s="301"/>
      <c r="AN40" s="301"/>
      <c r="AO40" s="301"/>
      <c r="AP40" s="301"/>
      <c r="AQ40" s="301"/>
      <c r="AR40" s="301"/>
      <c r="AS40" s="301"/>
      <c r="AT40" s="301"/>
      <c r="AU40" s="301"/>
      <c r="AV40" s="301"/>
      <c r="AW40" s="301"/>
      <c r="AX40" s="301"/>
    </row>
    <row r="41" spans="5:50" ht="13.9" customHeight="1">
      <c r="E41" s="278"/>
      <c r="F41" s="301"/>
      <c r="G41" s="301"/>
      <c r="H41" s="301"/>
      <c r="I41" s="301"/>
      <c r="J41" s="301"/>
      <c r="K41" s="301"/>
      <c r="L41" s="301"/>
      <c r="M41" s="301"/>
      <c r="N41" s="301"/>
      <c r="O41" s="301"/>
      <c r="P41" s="301"/>
      <c r="Q41" s="301"/>
      <c r="R41" s="301"/>
      <c r="S41" s="301"/>
      <c r="T41" s="301"/>
      <c r="U41" s="301"/>
      <c r="V41" s="301"/>
      <c r="W41" s="301"/>
      <c r="X41" s="301"/>
      <c r="Y41" s="301"/>
      <c r="Z41" s="301"/>
      <c r="AA41" s="301"/>
      <c r="AB41" s="301"/>
      <c r="AC41" s="301"/>
      <c r="AD41" s="301"/>
      <c r="AE41" s="301"/>
      <c r="AF41" s="301"/>
      <c r="AG41" s="301"/>
      <c r="AH41" s="301"/>
      <c r="AI41" s="301"/>
      <c r="AJ41" s="301"/>
      <c r="AK41" s="301"/>
      <c r="AL41" s="301"/>
      <c r="AM41" s="301"/>
      <c r="AN41" s="301"/>
      <c r="AO41" s="301"/>
      <c r="AP41" s="301"/>
      <c r="AQ41" s="301"/>
      <c r="AR41" s="301"/>
      <c r="AS41" s="301"/>
      <c r="AT41" s="301"/>
      <c r="AU41" s="301"/>
      <c r="AV41" s="301"/>
      <c r="AW41" s="301"/>
      <c r="AX41" s="301"/>
    </row>
    <row r="42" spans="5:50" ht="13.9" customHeight="1">
      <c r="E42" s="278"/>
      <c r="F42" s="301"/>
      <c r="G42" s="301"/>
      <c r="H42" s="301"/>
      <c r="I42" s="301"/>
      <c r="J42" s="301"/>
      <c r="K42" s="301"/>
      <c r="L42" s="301"/>
      <c r="M42" s="301"/>
      <c r="N42" s="301"/>
      <c r="O42" s="301"/>
      <c r="P42" s="301"/>
      <c r="Q42" s="301"/>
      <c r="R42" s="301"/>
      <c r="S42" s="301"/>
      <c r="T42" s="301"/>
      <c r="U42" s="301"/>
      <c r="V42" s="301"/>
      <c r="W42" s="301"/>
      <c r="X42" s="301"/>
      <c r="Y42" s="301"/>
      <c r="Z42" s="301"/>
      <c r="AA42" s="301"/>
      <c r="AB42" s="301"/>
      <c r="AC42" s="301"/>
      <c r="AD42" s="301"/>
      <c r="AE42" s="301"/>
      <c r="AF42" s="301"/>
      <c r="AG42" s="301"/>
      <c r="AH42" s="301"/>
      <c r="AI42" s="301"/>
      <c r="AJ42" s="301"/>
      <c r="AK42" s="301"/>
      <c r="AL42" s="301"/>
      <c r="AM42" s="301"/>
      <c r="AN42" s="301"/>
      <c r="AO42" s="301"/>
      <c r="AP42" s="301"/>
      <c r="AQ42" s="301"/>
      <c r="AR42" s="301"/>
      <c r="AS42" s="301"/>
      <c r="AT42" s="301"/>
      <c r="AU42" s="301"/>
      <c r="AV42" s="301"/>
      <c r="AW42" s="301"/>
      <c r="AX42" s="301"/>
    </row>
    <row r="43" spans="5:50" ht="13.9" customHeight="1">
      <c r="G43" s="139" t="s">
        <v>1001</v>
      </c>
      <c r="AD43" s="139" t="s">
        <v>1002</v>
      </c>
    </row>
    <row r="44" spans="5:50" ht="13.9" customHeight="1">
      <c r="E44" s="301"/>
      <c r="F44" s="301"/>
      <c r="I44" s="2139"/>
      <c r="J44" s="2139"/>
      <c r="K44" s="2139"/>
      <c r="L44" s="2139"/>
      <c r="M44" s="2139"/>
      <c r="N44" s="2139"/>
      <c r="O44" s="2139"/>
      <c r="P44" s="2139"/>
      <c r="Q44" s="2139"/>
      <c r="R44" s="2139"/>
      <c r="S44" s="2139"/>
      <c r="T44" s="2139"/>
      <c r="U44" s="2139" t="s">
        <v>1003</v>
      </c>
      <c r="V44" s="2139"/>
      <c r="W44" s="2139"/>
      <c r="X44" s="2139"/>
      <c r="Y44" s="2139"/>
      <c r="Z44" s="2139"/>
      <c r="AF44" s="2139"/>
      <c r="AG44" s="2139"/>
      <c r="AH44" s="2139"/>
      <c r="AI44" s="2139"/>
      <c r="AJ44" s="2139"/>
      <c r="AK44" s="2139"/>
      <c r="AL44" s="2139"/>
      <c r="AM44" s="2139"/>
      <c r="AN44" s="2139"/>
      <c r="AO44" s="2139"/>
      <c r="AP44" s="2139"/>
      <c r="AQ44" s="2139"/>
      <c r="AR44" s="2139" t="s">
        <v>1003</v>
      </c>
      <c r="AS44" s="2139"/>
      <c r="AT44" s="2139"/>
      <c r="AU44" s="2139"/>
      <c r="AV44" s="2139"/>
      <c r="AW44" s="2139"/>
    </row>
    <row r="45" spans="5:50" ht="13.9" customHeight="1">
      <c r="E45" s="301"/>
      <c r="F45" s="301"/>
      <c r="I45" s="2139" t="s">
        <v>1004</v>
      </c>
      <c r="J45" s="2139"/>
      <c r="K45" s="2139"/>
      <c r="L45" s="2139"/>
      <c r="M45" s="2139"/>
      <c r="N45" s="2139"/>
      <c r="O45" s="2139"/>
      <c r="P45" s="2139"/>
      <c r="Q45" s="2139"/>
      <c r="R45" s="2139"/>
      <c r="S45" s="2139"/>
      <c r="T45" s="2139"/>
      <c r="U45" s="2308" t="str">
        <f>IF(AND(OR(AK7="○",AK8="○"),E12="○"),ROUNDUP(AX15*0.9/7,0),IF(AND(OR(AK7="○",AK8="○"),OR(E13="○",E14="○")),ROUNDUP(AT34/7,0),""))</f>
        <v/>
      </c>
      <c r="V45" s="2309"/>
      <c r="W45" s="2309"/>
      <c r="X45" s="2310"/>
      <c r="Y45" s="2311" t="s">
        <v>1005</v>
      </c>
      <c r="Z45" s="2311"/>
      <c r="AF45" s="2139" t="s">
        <v>1004</v>
      </c>
      <c r="AG45" s="2139"/>
      <c r="AH45" s="2139"/>
      <c r="AI45" s="2139"/>
      <c r="AJ45" s="2139"/>
      <c r="AK45" s="2139"/>
      <c r="AL45" s="2139"/>
      <c r="AM45" s="2139"/>
      <c r="AN45" s="2139"/>
      <c r="AO45" s="2139"/>
      <c r="AP45" s="2139"/>
      <c r="AQ45" s="2139"/>
      <c r="AR45" s="2312"/>
      <c r="AS45" s="2312"/>
      <c r="AT45" s="2312"/>
      <c r="AU45" s="2312"/>
      <c r="AV45" s="2311" t="s">
        <v>1005</v>
      </c>
      <c r="AW45" s="2311"/>
    </row>
    <row r="46" spans="5:50" ht="13.9" customHeight="1">
      <c r="E46" s="278"/>
      <c r="I46" s="278"/>
      <c r="AF46" s="278"/>
    </row>
    <row r="47" spans="5:50" ht="13.9" customHeight="1">
      <c r="E47" s="278"/>
      <c r="G47" s="139" t="s">
        <v>1006</v>
      </c>
      <c r="T47" s="301"/>
      <c r="U47" s="301"/>
      <c r="V47" s="301"/>
      <c r="W47" s="301"/>
      <c r="X47" s="301"/>
      <c r="Y47" s="301"/>
      <c r="Z47" s="301"/>
      <c r="AA47" s="301"/>
      <c r="AB47" s="301"/>
      <c r="AC47" s="301"/>
      <c r="AD47" s="301"/>
      <c r="AE47" s="301"/>
      <c r="AF47" s="301"/>
      <c r="AG47" s="301"/>
      <c r="AH47" s="301"/>
      <c r="AI47" s="301"/>
    </row>
    <row r="48" spans="5:50" ht="13.9" customHeight="1" thickBot="1">
      <c r="E48" s="278"/>
      <c r="T48" s="301"/>
      <c r="U48" s="301"/>
      <c r="V48" s="301"/>
      <c r="W48" s="301"/>
      <c r="X48" s="301"/>
      <c r="Y48" s="301"/>
      <c r="Z48" s="301"/>
      <c r="AA48" s="301"/>
      <c r="AB48" s="301"/>
      <c r="AC48" s="301"/>
      <c r="AD48" s="301"/>
      <c r="AE48" s="301"/>
      <c r="AF48" s="301"/>
      <c r="AG48" s="301"/>
      <c r="AH48" s="301"/>
      <c r="AI48" s="301"/>
    </row>
    <row r="49" spans="17:47" ht="13.9" customHeight="1">
      <c r="Q49" s="301"/>
      <c r="R49" s="301"/>
      <c r="S49" s="301"/>
      <c r="T49" s="301"/>
      <c r="U49" s="301"/>
      <c r="V49" s="301"/>
      <c r="W49" s="301"/>
      <c r="X49" s="301"/>
      <c r="Y49" s="301"/>
      <c r="Z49" s="301"/>
      <c r="AA49" s="301"/>
      <c r="AB49" s="301"/>
      <c r="AC49" s="651"/>
      <c r="AD49" s="2302" t="str">
        <f>(IF(OR(U45&lt;=AR45),"可","規定の員数を満たしていません。"))</f>
        <v>可</v>
      </c>
      <c r="AE49" s="2303"/>
      <c r="AF49" s="2303"/>
      <c r="AG49" s="2303"/>
      <c r="AH49" s="2303"/>
      <c r="AI49" s="2303"/>
      <c r="AJ49" s="2303"/>
      <c r="AK49" s="2303"/>
      <c r="AL49" s="2303"/>
      <c r="AM49" s="2303"/>
      <c r="AN49" s="2303"/>
      <c r="AO49" s="2303"/>
      <c r="AP49" s="2303"/>
      <c r="AQ49" s="2303"/>
      <c r="AR49" s="2303"/>
      <c r="AS49" s="2303"/>
      <c r="AT49" s="2303"/>
      <c r="AU49" s="2304"/>
    </row>
    <row r="50" spans="17:47" ht="13.9" customHeight="1" thickBot="1">
      <c r="AD50" s="2305"/>
      <c r="AE50" s="2306"/>
      <c r="AF50" s="2306"/>
      <c r="AG50" s="2306"/>
      <c r="AH50" s="2306"/>
      <c r="AI50" s="2306"/>
      <c r="AJ50" s="2306"/>
      <c r="AK50" s="2306"/>
      <c r="AL50" s="2306"/>
      <c r="AM50" s="2306"/>
      <c r="AN50" s="2306"/>
      <c r="AO50" s="2306"/>
      <c r="AP50" s="2306"/>
      <c r="AQ50" s="2306"/>
      <c r="AR50" s="2306"/>
      <c r="AS50" s="2306"/>
      <c r="AT50" s="2306"/>
      <c r="AU50" s="2307"/>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O21:AQ21"/>
    <mergeCell ref="AR21:AS21"/>
    <mergeCell ref="AT15:AW15"/>
    <mergeCell ref="AX15:AZ15"/>
    <mergeCell ref="BA15:BB15"/>
    <mergeCell ref="AT21:AV21"/>
    <mergeCell ref="AW21:AX21"/>
    <mergeCell ref="E22:I22"/>
    <mergeCell ref="J22:M22"/>
    <mergeCell ref="N22:O22"/>
    <mergeCell ref="P22:R22"/>
    <mergeCell ref="S22:T22"/>
    <mergeCell ref="U22:W22"/>
    <mergeCell ref="Z21:AB21"/>
    <mergeCell ref="AC21:AD21"/>
    <mergeCell ref="AE21:AG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87" priority="54">
      <formula>COUNTA($E$13:$G$14)&gt;=1</formula>
    </cfRule>
  </conditionalFormatting>
  <conditionalFormatting sqref="J21:M32 P21:R22 U21:W22 AJ21:AL32">
    <cfRule type="expression" dxfId="86" priority="53">
      <formula>COUNTA($G$12)&gt;=1</formula>
    </cfRule>
  </conditionalFormatting>
  <conditionalFormatting sqref="P23:R23">
    <cfRule type="expression" dxfId="85" priority="52">
      <formula>COUNTA($G$12)&gt;=1</formula>
    </cfRule>
  </conditionalFormatting>
  <conditionalFormatting sqref="P24:R24">
    <cfRule type="expression" dxfId="84" priority="51">
      <formula>COUNTA($G$12)&gt;=1</formula>
    </cfRule>
  </conditionalFormatting>
  <conditionalFormatting sqref="P25:R25">
    <cfRule type="expression" dxfId="83" priority="50">
      <formula>COUNTA($G$12)&gt;=1</formula>
    </cfRule>
  </conditionalFormatting>
  <conditionalFormatting sqref="P26:R26">
    <cfRule type="expression" dxfId="82" priority="49">
      <formula>COUNTA($G$12)&gt;=1</formula>
    </cfRule>
  </conditionalFormatting>
  <conditionalFormatting sqref="P27:R27">
    <cfRule type="expression" dxfId="81" priority="48">
      <formula>COUNTA($G$12)&gt;=1</formula>
    </cfRule>
  </conditionalFormatting>
  <conditionalFormatting sqref="P28:R28">
    <cfRule type="expression" dxfId="80" priority="47">
      <formula>COUNTA($G$12)&gt;=1</formula>
    </cfRule>
  </conditionalFormatting>
  <conditionalFormatting sqref="P29:R29">
    <cfRule type="expression" dxfId="79" priority="46">
      <formula>COUNTA($G$12)&gt;=1</formula>
    </cfRule>
  </conditionalFormatting>
  <conditionalFormatting sqref="P30:R30">
    <cfRule type="expression" dxfId="78" priority="45">
      <formula>COUNTA($G$12)&gt;=1</formula>
    </cfRule>
  </conditionalFormatting>
  <conditionalFormatting sqref="P31:R31">
    <cfRule type="expression" dxfId="77" priority="44">
      <formula>COUNTA($G$12)&gt;=1</formula>
    </cfRule>
  </conditionalFormatting>
  <conditionalFormatting sqref="P32:R32">
    <cfRule type="expression" dxfId="76" priority="43">
      <formula>COUNTA($G$12)&gt;=1</formula>
    </cfRule>
  </conditionalFormatting>
  <conditionalFormatting sqref="U23:W23">
    <cfRule type="expression" dxfId="75" priority="42">
      <formula>COUNTA($G$12)&gt;=1</formula>
    </cfRule>
  </conditionalFormatting>
  <conditionalFormatting sqref="AO21:AQ22">
    <cfRule type="expression" dxfId="74" priority="41">
      <formula>COUNTA($G$12)&gt;=1</formula>
    </cfRule>
  </conditionalFormatting>
  <conditionalFormatting sqref="U24:W24">
    <cfRule type="expression" dxfId="73" priority="40">
      <formula>COUNTA($G$12)&gt;=1</formula>
    </cfRule>
  </conditionalFormatting>
  <conditionalFormatting sqref="U25:W25">
    <cfRule type="expression" dxfId="72" priority="39">
      <formula>COUNTA($G$12)&gt;=1</formula>
    </cfRule>
  </conditionalFormatting>
  <conditionalFormatting sqref="U26:W26">
    <cfRule type="expression" dxfId="71" priority="38">
      <formula>COUNTA($G$12)&gt;=1</formula>
    </cfRule>
  </conditionalFormatting>
  <conditionalFormatting sqref="U27:W27">
    <cfRule type="expression" dxfId="70" priority="37">
      <formula>COUNTA($G$12)&gt;=1</formula>
    </cfRule>
  </conditionalFormatting>
  <conditionalFormatting sqref="U28:W28">
    <cfRule type="expression" dxfId="69" priority="36">
      <formula>COUNTA($G$12)&gt;=1</formula>
    </cfRule>
  </conditionalFormatting>
  <conditionalFormatting sqref="U29:W29">
    <cfRule type="expression" dxfId="68" priority="35">
      <formula>COUNTA($G$12)&gt;=1</formula>
    </cfRule>
  </conditionalFormatting>
  <conditionalFormatting sqref="U30:W30">
    <cfRule type="expression" dxfId="67" priority="34">
      <formula>COUNTA($G$12)&gt;=1</formula>
    </cfRule>
  </conditionalFormatting>
  <conditionalFormatting sqref="U31:W31">
    <cfRule type="expression" dxfId="66" priority="33">
      <formula>COUNTA($G$12)&gt;=1</formula>
    </cfRule>
  </conditionalFormatting>
  <conditionalFormatting sqref="U32:W32">
    <cfRule type="expression" dxfId="65" priority="32">
      <formula>COUNTA($G$12)&gt;=1</formula>
    </cfRule>
  </conditionalFormatting>
  <conditionalFormatting sqref="AO23:AQ23">
    <cfRule type="expression" dxfId="64" priority="31">
      <formula>COUNTA($G$12)&gt;=1</formula>
    </cfRule>
  </conditionalFormatting>
  <conditionalFormatting sqref="AO24:AQ24">
    <cfRule type="expression" dxfId="63" priority="30">
      <formula>COUNTA($G$12)&gt;=1</formula>
    </cfRule>
  </conditionalFormatting>
  <conditionalFormatting sqref="AO25:AQ25">
    <cfRule type="expression" dxfId="62" priority="29">
      <formula>COUNTA($G$12)&gt;=1</formula>
    </cfRule>
  </conditionalFormatting>
  <conditionalFormatting sqref="AO26:AQ26">
    <cfRule type="expression" dxfId="61" priority="28">
      <formula>COUNTA($G$12)&gt;=1</formula>
    </cfRule>
  </conditionalFormatting>
  <conditionalFormatting sqref="AO27:AQ27">
    <cfRule type="expression" dxfId="60" priority="27">
      <formula>COUNTA($G$12)&gt;=1</formula>
    </cfRule>
  </conditionalFormatting>
  <conditionalFormatting sqref="AO28:AQ28">
    <cfRule type="expression" dxfId="59" priority="26">
      <formula>COUNTA($G$12)&gt;=1</formula>
    </cfRule>
  </conditionalFormatting>
  <conditionalFormatting sqref="AO29:AQ29">
    <cfRule type="expression" dxfId="58" priority="25">
      <formula>COUNTA($G$12)&gt;=1</formula>
    </cfRule>
  </conditionalFormatting>
  <conditionalFormatting sqref="AO30:AQ30">
    <cfRule type="expression" dxfId="57" priority="24">
      <formula>COUNTA($G$12)&gt;=1</formula>
    </cfRule>
  </conditionalFormatting>
  <conditionalFormatting sqref="AO31:AQ31">
    <cfRule type="expression" dxfId="56" priority="23">
      <formula>COUNTA($G$12)&gt;=1</formula>
    </cfRule>
  </conditionalFormatting>
  <conditionalFormatting sqref="AO32:AQ32">
    <cfRule type="expression" dxfId="55" priority="22">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whole" allowBlank="1" showInputMessage="1" showErrorMessage="1" error="入力月の月日数を超過しています" sqref="J22:M22 J24:M25 J27:M27 J29:M30 J32:M32" xr:uid="{D3FF584C-8BA4-4D0D-BA83-F8ABD3BE6F57}">
      <formula1>0</formula1>
      <formula2>31</formula2>
    </dataValidation>
    <dataValidation type="whole" allowBlank="1" showInputMessage="1" showErrorMessage="1" error="入力月の月日数を超過しています" sqref="J31:M31" xr:uid="{D8873F90-84E8-4F9B-8432-20583230DECE}">
      <formula1>0</formula1>
      <formula2>29</formula2>
    </dataValidation>
    <dataValidation type="whole" allowBlank="1" showInputMessage="1" showErrorMessage="1" error="入力月の月日数を超過しています" sqref="J21:M21 J23:M23 J26:M26 J28:M28" xr:uid="{090D30CA-BA81-4D90-B05B-80602EF0D4F4}">
      <formula1>0</formula1>
      <formula2>30</formula2>
    </dataValidation>
    <dataValidation type="list" allowBlank="1" showInputMessage="1" showErrorMessage="1" sqref="E12:G14 AH10 AK7:AM8" xr:uid="{7501763C-AA05-4171-82A5-A8A0DFA2B797}">
      <formula1>$Q$3:$Q$4</formula1>
    </dataValidation>
  </dataValidations>
  <printOptions horizontalCentered="1" verticalCentered="1"/>
  <pageMargins left="0.25" right="0.25" top="0.75" bottom="0.75" header="0.3" footer="0.3"/>
  <pageSetup paperSize="9" scale="93"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88234-31C3-4201-92F8-2D511257ED7B}">
  <sheetPr>
    <tabColor rgb="FF92D050"/>
  </sheetPr>
  <dimension ref="A1:BD57"/>
  <sheetViews>
    <sheetView view="pageBreakPreview" zoomScale="115" zoomScaleNormal="115" zoomScaleSheetLayoutView="115" workbookViewId="0"/>
  </sheetViews>
  <sheetFormatPr defaultColWidth="8.875" defaultRowHeight="12"/>
  <cols>
    <col min="1" max="56" width="1.75" style="139" customWidth="1"/>
    <col min="57" max="59" width="8.875" style="139" customWidth="1"/>
    <col min="60" max="16384" width="8.875" style="139"/>
  </cols>
  <sheetData>
    <row r="1" spans="1:56" ht="13.9" customHeight="1">
      <c r="A1" s="301" t="s">
        <v>977</v>
      </c>
    </row>
    <row r="2" spans="1:56" ht="13.9" customHeight="1">
      <c r="AP2" s="1936" t="s">
        <v>473</v>
      </c>
      <c r="AQ2" s="1936"/>
      <c r="AR2" s="1936"/>
      <c r="AS2" s="2198"/>
      <c r="AT2" s="2198"/>
      <c r="AU2" s="1936" t="s">
        <v>474</v>
      </c>
      <c r="AV2" s="1936"/>
      <c r="AW2" s="2198"/>
      <c r="AX2" s="2198"/>
      <c r="AY2" s="1936" t="s">
        <v>475</v>
      </c>
      <c r="AZ2" s="1936"/>
      <c r="BA2" s="2198"/>
      <c r="BB2" s="2198"/>
      <c r="BC2" s="1936" t="s">
        <v>476</v>
      </c>
      <c r="BD2" s="1936"/>
    </row>
    <row r="3" spans="1:56" ht="13.9" customHeight="1"/>
    <row r="4" spans="1:56" ht="13.9" customHeight="1">
      <c r="Q4" s="139" t="s">
        <v>24</v>
      </c>
    </row>
    <row r="5" spans="1:56" ht="13.9" customHeight="1"/>
    <row r="6" spans="1:56" ht="13.9" customHeight="1">
      <c r="C6" s="139" t="s">
        <v>477</v>
      </c>
      <c r="AI6" s="139" t="s">
        <v>478</v>
      </c>
    </row>
    <row r="7" spans="1:56" ht="13.9" customHeight="1">
      <c r="E7" s="2139" t="s">
        <v>479</v>
      </c>
      <c r="F7" s="2139"/>
      <c r="G7" s="2139"/>
      <c r="H7" s="2139"/>
      <c r="I7" s="2139"/>
      <c r="J7" s="2139"/>
      <c r="K7" s="2139"/>
      <c r="L7" s="2338"/>
      <c r="M7" s="2338"/>
      <c r="N7" s="2338"/>
      <c r="O7" s="2338"/>
      <c r="P7" s="2338"/>
      <c r="Q7" s="2338"/>
      <c r="R7" s="2338"/>
      <c r="S7" s="2338"/>
      <c r="T7" s="2338"/>
      <c r="U7" s="2338"/>
      <c r="V7" s="2338"/>
      <c r="W7" s="2338"/>
      <c r="X7" s="2338"/>
      <c r="Y7" s="2338"/>
      <c r="Z7" s="2338"/>
      <c r="AA7" s="2338"/>
      <c r="AB7" s="2338"/>
      <c r="AC7" s="2338"/>
      <c r="AD7" s="2338"/>
      <c r="AK7" s="2336" t="s">
        <v>24</v>
      </c>
      <c r="AL7" s="2336"/>
      <c r="AM7" s="2336"/>
      <c r="AN7" s="2139" t="s">
        <v>480</v>
      </c>
      <c r="AO7" s="2139"/>
      <c r="AP7" s="2139"/>
      <c r="AQ7" s="2139"/>
      <c r="AR7" s="2139"/>
      <c r="AS7" s="2139"/>
      <c r="AT7" s="2139"/>
      <c r="AU7" s="2139"/>
      <c r="AV7" s="2139"/>
      <c r="AW7" s="2139"/>
      <c r="AX7" s="2139"/>
      <c r="AY7" s="2139"/>
    </row>
    <row r="8" spans="1:56" ht="13.9" customHeight="1">
      <c r="E8" s="2139" t="s">
        <v>481</v>
      </c>
      <c r="F8" s="2139"/>
      <c r="G8" s="2139"/>
      <c r="H8" s="2139"/>
      <c r="I8" s="2139"/>
      <c r="J8" s="2139"/>
      <c r="K8" s="2139"/>
      <c r="L8" s="2338"/>
      <c r="M8" s="2338"/>
      <c r="N8" s="2338"/>
      <c r="O8" s="2338"/>
      <c r="P8" s="2338"/>
      <c r="Q8" s="2338"/>
      <c r="R8" s="2338"/>
      <c r="S8" s="2338"/>
      <c r="T8" s="2338"/>
      <c r="U8" s="2338"/>
      <c r="V8" s="2338"/>
      <c r="W8" s="2338"/>
      <c r="X8" s="2338"/>
      <c r="Y8" s="2338"/>
      <c r="Z8" s="2338"/>
      <c r="AA8" s="2338"/>
      <c r="AB8" s="2338"/>
      <c r="AC8" s="2338"/>
      <c r="AD8" s="2338"/>
      <c r="AK8" s="2336"/>
      <c r="AL8" s="2336"/>
      <c r="AM8" s="2336"/>
      <c r="AN8" s="2139" t="s">
        <v>482</v>
      </c>
      <c r="AO8" s="2139"/>
      <c r="AP8" s="2139"/>
      <c r="AQ8" s="2139"/>
      <c r="AR8" s="2139"/>
      <c r="AS8" s="2139"/>
      <c r="AT8" s="2139"/>
      <c r="AU8" s="2139"/>
      <c r="AV8" s="2139"/>
      <c r="AW8" s="2139"/>
      <c r="AX8" s="2139"/>
      <c r="AY8" s="2139"/>
    </row>
    <row r="9" spans="1:56" ht="13.9" customHeight="1">
      <c r="E9" s="2139" t="s">
        <v>376</v>
      </c>
      <c r="F9" s="2139"/>
      <c r="G9" s="2139"/>
      <c r="H9" s="2139"/>
      <c r="I9" s="2139"/>
      <c r="J9" s="2139"/>
      <c r="K9" s="2139"/>
      <c r="L9" s="2338"/>
      <c r="M9" s="2338"/>
      <c r="N9" s="2338"/>
      <c r="O9" s="2338"/>
      <c r="P9" s="2338"/>
      <c r="Q9" s="2338"/>
      <c r="R9" s="2338"/>
      <c r="S9" s="2338"/>
      <c r="T9" s="2338"/>
      <c r="U9" s="2338"/>
      <c r="V9" s="2139" t="s">
        <v>377</v>
      </c>
      <c r="W9" s="2139"/>
      <c r="X9" s="2139"/>
      <c r="Y9" s="2339">
        <v>14</v>
      </c>
      <c r="Z9" s="2339"/>
      <c r="AA9" s="2339"/>
      <c r="AB9" s="2339"/>
      <c r="AC9" s="2139" t="s">
        <v>494</v>
      </c>
      <c r="AD9" s="2139"/>
      <c r="AJ9" s="305"/>
      <c r="AK9" s="646" t="s">
        <v>484</v>
      </c>
      <c r="AL9" s="305"/>
      <c r="AM9" s="305"/>
      <c r="AN9" s="305"/>
      <c r="AO9" s="305"/>
      <c r="AP9" s="305"/>
      <c r="AQ9" s="305"/>
      <c r="AR9" s="305"/>
      <c r="AS9" s="305"/>
      <c r="AT9" s="305"/>
      <c r="AU9" s="305"/>
    </row>
    <row r="10" spans="1:56" ht="13.9" customHeight="1">
      <c r="C10" s="305"/>
      <c r="D10" s="305"/>
      <c r="E10" s="305"/>
      <c r="F10" s="305"/>
      <c r="G10" s="305"/>
      <c r="H10" s="305"/>
      <c r="I10" s="305"/>
      <c r="J10" s="305"/>
      <c r="K10" s="305"/>
      <c r="L10" s="305"/>
      <c r="M10" s="305"/>
      <c r="N10" s="305"/>
      <c r="O10" s="305"/>
      <c r="P10" s="305"/>
      <c r="Q10" s="305"/>
      <c r="R10" s="305"/>
      <c r="S10" s="305"/>
      <c r="T10" s="305"/>
      <c r="U10" s="305"/>
      <c r="V10" s="305"/>
      <c r="W10" s="305"/>
      <c r="X10" s="305"/>
      <c r="Y10" s="305"/>
      <c r="Z10" s="305"/>
      <c r="AA10" s="305"/>
      <c r="AB10" s="305"/>
      <c r="AH10" s="305"/>
      <c r="AI10" s="305"/>
      <c r="AJ10" s="305"/>
      <c r="AK10" s="303" t="str">
        <f>IF(COUNTIF(AK6:AM8,"○")&gt;1,"いづれか１つを選択してください。","")</f>
        <v/>
      </c>
      <c r="AL10" s="305"/>
      <c r="AM10" s="305"/>
      <c r="AN10" s="305"/>
      <c r="AO10" s="305"/>
      <c r="AP10" s="305"/>
      <c r="AQ10" s="305"/>
      <c r="AR10" s="305"/>
      <c r="AS10" s="305"/>
      <c r="AT10" s="305"/>
      <c r="AU10" s="305"/>
    </row>
    <row r="11" spans="1:56" ht="13.9" customHeight="1">
      <c r="C11" s="139" t="s">
        <v>978</v>
      </c>
      <c r="AH11" s="139" t="s">
        <v>979</v>
      </c>
    </row>
    <row r="12" spans="1:56" ht="13.9" customHeight="1">
      <c r="E12" s="2336" t="s">
        <v>24</v>
      </c>
      <c r="F12" s="2336"/>
      <c r="G12" s="2336"/>
      <c r="H12" s="2337" t="s">
        <v>980</v>
      </c>
      <c r="I12" s="2337"/>
      <c r="J12" s="2337"/>
      <c r="K12" s="2337"/>
      <c r="L12" s="2337"/>
      <c r="M12" s="2337"/>
      <c r="N12" s="2337"/>
      <c r="O12" s="2337"/>
      <c r="P12" s="2337"/>
      <c r="Q12" s="2337"/>
      <c r="R12" s="2337"/>
      <c r="S12" s="2337"/>
      <c r="T12" s="2337"/>
      <c r="U12" s="2337"/>
      <c r="V12" s="2337"/>
      <c r="W12" s="2337"/>
      <c r="X12" s="2337"/>
      <c r="Y12" s="2337"/>
      <c r="Z12" s="2337"/>
      <c r="AA12" s="2337"/>
      <c r="AB12" s="2337"/>
      <c r="AC12" s="2337"/>
      <c r="AD12" s="2337"/>
      <c r="AE12" s="2337"/>
      <c r="AF12" s="2337"/>
      <c r="AI12" s="304"/>
      <c r="AK12" s="2317" t="s">
        <v>981</v>
      </c>
      <c r="AL12" s="2318"/>
      <c r="AM12" s="2318"/>
      <c r="AN12" s="2319"/>
      <c r="AO12" s="2334"/>
      <c r="AP12" s="2335"/>
      <c r="AQ12" s="2335"/>
      <c r="AR12" s="2122" t="s">
        <v>494</v>
      </c>
      <c r="AS12" s="2190"/>
      <c r="AT12" s="2189" t="s">
        <v>982</v>
      </c>
      <c r="AU12" s="2122"/>
      <c r="AV12" s="2122"/>
      <c r="AW12" s="2190"/>
      <c r="AX12" s="2334">
        <v>3</v>
      </c>
      <c r="AY12" s="2335"/>
      <c r="AZ12" s="2335"/>
      <c r="BA12" s="2122" t="s">
        <v>494</v>
      </c>
      <c r="BB12" s="2190"/>
    </row>
    <row r="13" spans="1:56" ht="13.9" customHeight="1">
      <c r="E13" s="2336"/>
      <c r="F13" s="2336"/>
      <c r="G13" s="2336"/>
      <c r="H13" s="2337" t="s">
        <v>983</v>
      </c>
      <c r="I13" s="2337"/>
      <c r="J13" s="2337"/>
      <c r="K13" s="2337"/>
      <c r="L13" s="2337"/>
      <c r="M13" s="2337"/>
      <c r="N13" s="2337"/>
      <c r="O13" s="2337"/>
      <c r="P13" s="2337"/>
      <c r="Q13" s="2337"/>
      <c r="R13" s="2337"/>
      <c r="S13" s="2337"/>
      <c r="T13" s="2337"/>
      <c r="U13" s="2337"/>
      <c r="V13" s="2337"/>
      <c r="W13" s="2337"/>
      <c r="X13" s="2337"/>
      <c r="Y13" s="2337"/>
      <c r="Z13" s="2337"/>
      <c r="AA13" s="2337"/>
      <c r="AB13" s="2337"/>
      <c r="AC13" s="2337"/>
      <c r="AD13" s="2337"/>
      <c r="AE13" s="2337"/>
      <c r="AF13" s="2337"/>
      <c r="AH13" s="304" t="str">
        <f>IF(E12="○","→","")</f>
        <v>→</v>
      </c>
      <c r="AI13" s="304"/>
      <c r="AK13" s="2189" t="s">
        <v>984</v>
      </c>
      <c r="AL13" s="2122"/>
      <c r="AM13" s="2122"/>
      <c r="AN13" s="2190"/>
      <c r="AO13" s="2334"/>
      <c r="AP13" s="2335"/>
      <c r="AQ13" s="2335"/>
      <c r="AR13" s="2122" t="s">
        <v>494</v>
      </c>
      <c r="AS13" s="2190"/>
      <c r="AT13" s="2189" t="s">
        <v>985</v>
      </c>
      <c r="AU13" s="2122"/>
      <c r="AV13" s="2122"/>
      <c r="AW13" s="2190"/>
      <c r="AX13" s="2334">
        <v>1</v>
      </c>
      <c r="AY13" s="2335"/>
      <c r="AZ13" s="2335"/>
      <c r="BA13" s="2122" t="s">
        <v>494</v>
      </c>
      <c r="BB13" s="2190"/>
    </row>
    <row r="14" spans="1:56" ht="13.9" customHeight="1">
      <c r="E14" s="2336"/>
      <c r="F14" s="2336"/>
      <c r="G14" s="2336"/>
      <c r="H14" s="2337" t="s">
        <v>986</v>
      </c>
      <c r="I14" s="2337"/>
      <c r="J14" s="2337"/>
      <c r="K14" s="2337"/>
      <c r="L14" s="2337"/>
      <c r="M14" s="2337"/>
      <c r="N14" s="2337"/>
      <c r="O14" s="2337"/>
      <c r="P14" s="2337"/>
      <c r="Q14" s="2337"/>
      <c r="R14" s="2337"/>
      <c r="S14" s="2337"/>
      <c r="T14" s="2337"/>
      <c r="U14" s="2337"/>
      <c r="V14" s="2337"/>
      <c r="W14" s="2337"/>
      <c r="X14" s="2337"/>
      <c r="Y14" s="2337"/>
      <c r="Z14" s="2337"/>
      <c r="AA14" s="2337"/>
      <c r="AB14" s="2337"/>
      <c r="AC14" s="2337"/>
      <c r="AD14" s="2337"/>
      <c r="AE14" s="2337"/>
      <c r="AF14" s="2337"/>
      <c r="AH14" s="304"/>
      <c r="AI14" s="304"/>
      <c r="AK14" s="2189" t="s">
        <v>987</v>
      </c>
      <c r="AL14" s="2122"/>
      <c r="AM14" s="2122"/>
      <c r="AN14" s="2190"/>
      <c r="AO14" s="2334">
        <v>3</v>
      </c>
      <c r="AP14" s="2335"/>
      <c r="AQ14" s="2335"/>
      <c r="AR14" s="2122" t="s">
        <v>494</v>
      </c>
      <c r="AS14" s="2190"/>
      <c r="AT14" s="2189" t="s">
        <v>988</v>
      </c>
      <c r="AU14" s="2122"/>
      <c r="AV14" s="2122"/>
      <c r="AW14" s="2190"/>
      <c r="AX14" s="2334"/>
      <c r="AY14" s="2335"/>
      <c r="AZ14" s="2335"/>
      <c r="BA14" s="2122" t="s">
        <v>494</v>
      </c>
      <c r="BB14" s="2190"/>
    </row>
    <row r="15" spans="1:56" ht="13.9" customHeight="1">
      <c r="E15" s="647" t="s">
        <v>989</v>
      </c>
      <c r="F15" s="301"/>
      <c r="G15" s="301"/>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K15" s="301"/>
      <c r="AL15" s="301"/>
      <c r="AM15" s="301"/>
      <c r="AN15" s="301"/>
      <c r="AO15" s="306"/>
      <c r="AP15" s="306"/>
      <c r="AQ15" s="306"/>
      <c r="AR15" s="301"/>
      <c r="AS15" s="301"/>
      <c r="AT15" s="2189" t="s">
        <v>990</v>
      </c>
      <c r="AU15" s="2122"/>
      <c r="AV15" s="2122"/>
      <c r="AW15" s="2190"/>
      <c r="AX15" s="2331">
        <f>AO12+AO13+AO14+AX12+AX13+AX14</f>
        <v>7</v>
      </c>
      <c r="AY15" s="2332"/>
      <c r="AZ15" s="2332"/>
      <c r="BA15" s="2122" t="s">
        <v>494</v>
      </c>
      <c r="BB15" s="2190"/>
    </row>
    <row r="16" spans="1:56" ht="13.9" customHeight="1">
      <c r="E16" s="647" t="s">
        <v>991</v>
      </c>
      <c r="F16" s="301"/>
      <c r="G16" s="301"/>
      <c r="H16" s="301"/>
      <c r="I16" s="301"/>
      <c r="J16" s="301"/>
      <c r="K16" s="301"/>
      <c r="L16" s="301"/>
      <c r="M16" s="301"/>
      <c r="N16" s="301"/>
      <c r="O16" s="301"/>
      <c r="P16" s="301"/>
      <c r="Q16" s="301"/>
      <c r="R16" s="301"/>
      <c r="S16" s="301"/>
      <c r="T16" s="301"/>
      <c r="U16" s="301"/>
      <c r="V16" s="301"/>
      <c r="W16" s="301"/>
      <c r="X16" s="301"/>
      <c r="Y16" s="301"/>
      <c r="Z16" s="301"/>
      <c r="AA16" s="301"/>
      <c r="AB16" s="301"/>
      <c r="AC16" s="301"/>
      <c r="AD16" s="648" t="str">
        <f>IF(OR(E13="○",E14="○"),"↓","")</f>
        <v/>
      </c>
      <c r="AE16" s="271"/>
      <c r="AF16" s="301"/>
      <c r="AR16" s="305"/>
      <c r="AS16" s="305"/>
      <c r="AT16" s="649"/>
      <c r="AU16" s="649"/>
      <c r="AV16" s="649"/>
      <c r="AW16" s="649"/>
      <c r="AX16" s="649"/>
      <c r="AY16" s="649"/>
      <c r="AZ16" s="649"/>
      <c r="BA16" s="649"/>
      <c r="BB16" s="650" t="str">
        <f>IF(AND(AX15&lt;&gt;Y9,E12="○"),"「１　事業者名簿」の定員数と想定される利用者数が一致しません。","")</f>
        <v>「１　事業者名簿」の定員数と想定される利用者数が一致しません。</v>
      </c>
    </row>
    <row r="17" spans="3:53" ht="13.9" customHeight="1">
      <c r="E17" s="303" t="str">
        <f>IF(COUNTIF(E12:G14,"○")&gt;1,"いずれか１つを選択してください。","")</f>
        <v/>
      </c>
      <c r="AD17" s="304"/>
      <c r="AE17" s="304"/>
      <c r="AR17" s="305"/>
      <c r="AS17" s="305"/>
      <c r="AT17" s="305"/>
      <c r="AU17" s="305"/>
      <c r="AV17" s="305"/>
      <c r="AW17" s="305"/>
      <c r="AX17" s="305"/>
      <c r="AY17" s="305"/>
      <c r="AZ17" s="305"/>
    </row>
    <row r="18" spans="3:53" ht="13.9" customHeight="1">
      <c r="C18" s="139" t="s">
        <v>992</v>
      </c>
    </row>
    <row r="19" spans="3:53" ht="13.9" customHeight="1">
      <c r="E19" s="2139"/>
      <c r="F19" s="2139"/>
      <c r="G19" s="2139"/>
      <c r="H19" s="2139"/>
      <c r="I19" s="2139"/>
      <c r="J19" s="2139" t="s">
        <v>488</v>
      </c>
      <c r="K19" s="2139"/>
      <c r="L19" s="2139"/>
      <c r="M19" s="2139"/>
      <c r="N19" s="2139"/>
      <c r="O19" s="2139"/>
      <c r="P19" s="2139" t="s">
        <v>993</v>
      </c>
      <c r="Q19" s="2139"/>
      <c r="R19" s="2139"/>
      <c r="S19" s="2139"/>
      <c r="T19" s="2139"/>
      <c r="U19" s="2139"/>
      <c r="V19" s="2139"/>
      <c r="W19" s="2139"/>
      <c r="X19" s="2139"/>
      <c r="Y19" s="2139"/>
      <c r="Z19" s="2139"/>
      <c r="AA19" s="2139"/>
      <c r="AB19" s="2139"/>
      <c r="AC19" s="2139"/>
      <c r="AD19" s="2139"/>
      <c r="AE19" s="2139"/>
      <c r="AF19" s="2139"/>
      <c r="AG19" s="2139"/>
      <c r="AH19" s="2139"/>
      <c r="AI19" s="2139"/>
      <c r="AJ19" s="2139"/>
      <c r="AK19" s="2139"/>
      <c r="AL19" s="2139"/>
      <c r="AM19" s="2139"/>
      <c r="AN19" s="2139"/>
      <c r="AO19" s="2139"/>
      <c r="AP19" s="2139"/>
      <c r="AQ19" s="2139"/>
      <c r="AR19" s="2139"/>
      <c r="AS19" s="2139"/>
      <c r="AT19" s="2139"/>
      <c r="AU19" s="2139"/>
      <c r="AV19" s="2139"/>
      <c r="AW19" s="2139"/>
      <c r="AX19" s="2139"/>
    </row>
    <row r="20" spans="3:53" ht="13.9" customHeight="1">
      <c r="E20" s="2139"/>
      <c r="F20" s="2139"/>
      <c r="G20" s="2139"/>
      <c r="H20" s="2139"/>
      <c r="I20" s="2139"/>
      <c r="J20" s="2139"/>
      <c r="K20" s="2139"/>
      <c r="L20" s="2139"/>
      <c r="M20" s="2139"/>
      <c r="N20" s="2139"/>
      <c r="O20" s="2139"/>
      <c r="P20" s="2333" t="s">
        <v>981</v>
      </c>
      <c r="Q20" s="2333"/>
      <c r="R20" s="2333"/>
      <c r="S20" s="2333"/>
      <c r="T20" s="2333"/>
      <c r="U20" s="2139" t="s">
        <v>984</v>
      </c>
      <c r="V20" s="2139"/>
      <c r="W20" s="2139"/>
      <c r="X20" s="2139"/>
      <c r="Y20" s="2139"/>
      <c r="Z20" s="2139" t="s">
        <v>987</v>
      </c>
      <c r="AA20" s="2139"/>
      <c r="AB20" s="2139"/>
      <c r="AC20" s="2139"/>
      <c r="AD20" s="2139"/>
      <c r="AE20" s="2139" t="s">
        <v>982</v>
      </c>
      <c r="AF20" s="2139"/>
      <c r="AG20" s="2139"/>
      <c r="AH20" s="2139"/>
      <c r="AI20" s="2139"/>
      <c r="AJ20" s="2139" t="s">
        <v>985</v>
      </c>
      <c r="AK20" s="2139"/>
      <c r="AL20" s="2139"/>
      <c r="AM20" s="2139"/>
      <c r="AN20" s="2139"/>
      <c r="AO20" s="2139" t="s">
        <v>988</v>
      </c>
      <c r="AP20" s="2139"/>
      <c r="AQ20" s="2139"/>
      <c r="AR20" s="2139"/>
      <c r="AS20" s="2139"/>
      <c r="AT20" s="2139" t="s">
        <v>487</v>
      </c>
      <c r="AU20" s="2139"/>
      <c r="AV20" s="2139"/>
      <c r="AW20" s="2139"/>
      <c r="AX20" s="2139"/>
    </row>
    <row r="21" spans="3:53" ht="13.9" customHeight="1">
      <c r="E21" s="2139" t="s">
        <v>493</v>
      </c>
      <c r="F21" s="2139"/>
      <c r="G21" s="2139"/>
      <c r="H21" s="2139"/>
      <c r="I21" s="2139"/>
      <c r="J21" s="2329">
        <v>30</v>
      </c>
      <c r="K21" s="2330"/>
      <c r="L21" s="2330"/>
      <c r="M21" s="2330"/>
      <c r="N21" s="2142" t="s">
        <v>476</v>
      </c>
      <c r="O21" s="2323"/>
      <c r="P21" s="2327">
        <v>0</v>
      </c>
      <c r="Q21" s="2328"/>
      <c r="R21" s="2328"/>
      <c r="S21" s="2142" t="s">
        <v>494</v>
      </c>
      <c r="T21" s="2323"/>
      <c r="U21" s="2325">
        <v>0</v>
      </c>
      <c r="V21" s="2326"/>
      <c r="W21" s="2326"/>
      <c r="X21" s="2122" t="s">
        <v>494</v>
      </c>
      <c r="Y21" s="2190"/>
      <c r="Z21" s="2325">
        <v>210</v>
      </c>
      <c r="AA21" s="2326"/>
      <c r="AB21" s="2326"/>
      <c r="AC21" s="2122" t="s">
        <v>494</v>
      </c>
      <c r="AD21" s="2190"/>
      <c r="AE21" s="2325">
        <v>210</v>
      </c>
      <c r="AF21" s="2326"/>
      <c r="AG21" s="2326"/>
      <c r="AH21" s="2122" t="s">
        <v>494</v>
      </c>
      <c r="AI21" s="2190"/>
      <c r="AJ21" s="2325">
        <v>0</v>
      </c>
      <c r="AK21" s="2326"/>
      <c r="AL21" s="2326"/>
      <c r="AM21" s="2122" t="s">
        <v>494</v>
      </c>
      <c r="AN21" s="2190"/>
      <c r="AO21" s="2325">
        <v>0</v>
      </c>
      <c r="AP21" s="2326"/>
      <c r="AQ21" s="2326"/>
      <c r="AR21" s="2122" t="s">
        <v>494</v>
      </c>
      <c r="AS21" s="2190"/>
      <c r="AT21" s="2324">
        <f>P21+U21+Z21+AE21+AJ21+AO21</f>
        <v>420</v>
      </c>
      <c r="AU21" s="2130"/>
      <c r="AV21" s="2130"/>
      <c r="AW21" s="2122" t="s">
        <v>494</v>
      </c>
      <c r="AX21" s="2190"/>
    </row>
    <row r="22" spans="3:53" ht="13.9" customHeight="1">
      <c r="E22" s="2139" t="s">
        <v>495</v>
      </c>
      <c r="F22" s="2139"/>
      <c r="G22" s="2139"/>
      <c r="H22" s="2139"/>
      <c r="I22" s="2139"/>
      <c r="J22" s="2329">
        <v>31</v>
      </c>
      <c r="K22" s="2330"/>
      <c r="L22" s="2330"/>
      <c r="M22" s="2330"/>
      <c r="N22" s="2142" t="s">
        <v>476</v>
      </c>
      <c r="O22" s="2323"/>
      <c r="P22" s="2327">
        <v>0</v>
      </c>
      <c r="Q22" s="2328"/>
      <c r="R22" s="2328"/>
      <c r="S22" s="2142" t="s">
        <v>494</v>
      </c>
      <c r="T22" s="2323"/>
      <c r="U22" s="2325">
        <v>0</v>
      </c>
      <c r="V22" s="2326"/>
      <c r="W22" s="2326"/>
      <c r="X22" s="2122" t="s">
        <v>494</v>
      </c>
      <c r="Y22" s="2190"/>
      <c r="Z22" s="2325">
        <v>210</v>
      </c>
      <c r="AA22" s="2326"/>
      <c r="AB22" s="2326"/>
      <c r="AC22" s="2122" t="s">
        <v>494</v>
      </c>
      <c r="AD22" s="2190"/>
      <c r="AE22" s="2325">
        <v>210</v>
      </c>
      <c r="AF22" s="2326"/>
      <c r="AG22" s="2326"/>
      <c r="AH22" s="2122" t="s">
        <v>494</v>
      </c>
      <c r="AI22" s="2190"/>
      <c r="AJ22" s="2325">
        <v>0</v>
      </c>
      <c r="AK22" s="2326"/>
      <c r="AL22" s="2326"/>
      <c r="AM22" s="2122" t="s">
        <v>494</v>
      </c>
      <c r="AN22" s="2190"/>
      <c r="AO22" s="2325">
        <v>0</v>
      </c>
      <c r="AP22" s="2326"/>
      <c r="AQ22" s="2326"/>
      <c r="AR22" s="2122" t="s">
        <v>494</v>
      </c>
      <c r="AS22" s="2190"/>
      <c r="AT22" s="2324">
        <f t="shared" ref="AT22:AT32" si="0">P22+U22+Z22+AE22+AJ22+AO22</f>
        <v>420</v>
      </c>
      <c r="AU22" s="2130"/>
      <c r="AV22" s="2130"/>
      <c r="AW22" s="2122" t="s">
        <v>494</v>
      </c>
      <c r="AX22" s="2190"/>
    </row>
    <row r="23" spans="3:53" ht="13.9" customHeight="1">
      <c r="E23" s="2139" t="s">
        <v>496</v>
      </c>
      <c r="F23" s="2139"/>
      <c r="G23" s="2139"/>
      <c r="H23" s="2139"/>
      <c r="I23" s="2139"/>
      <c r="J23" s="2329">
        <v>30</v>
      </c>
      <c r="K23" s="2330"/>
      <c r="L23" s="2330"/>
      <c r="M23" s="2330"/>
      <c r="N23" s="2142" t="s">
        <v>476</v>
      </c>
      <c r="O23" s="2323"/>
      <c r="P23" s="2327">
        <v>0</v>
      </c>
      <c r="Q23" s="2328"/>
      <c r="R23" s="2328"/>
      <c r="S23" s="2142" t="s">
        <v>494</v>
      </c>
      <c r="T23" s="2323"/>
      <c r="U23" s="2325">
        <v>0</v>
      </c>
      <c r="V23" s="2326"/>
      <c r="W23" s="2326"/>
      <c r="X23" s="2122" t="s">
        <v>494</v>
      </c>
      <c r="Y23" s="2190"/>
      <c r="Z23" s="2325">
        <v>210</v>
      </c>
      <c r="AA23" s="2326"/>
      <c r="AB23" s="2326"/>
      <c r="AC23" s="2122" t="s">
        <v>494</v>
      </c>
      <c r="AD23" s="2190"/>
      <c r="AE23" s="2325">
        <v>210</v>
      </c>
      <c r="AF23" s="2326"/>
      <c r="AG23" s="2326"/>
      <c r="AH23" s="2122" t="s">
        <v>494</v>
      </c>
      <c r="AI23" s="2190"/>
      <c r="AJ23" s="2325">
        <v>0</v>
      </c>
      <c r="AK23" s="2326"/>
      <c r="AL23" s="2326"/>
      <c r="AM23" s="2122" t="s">
        <v>494</v>
      </c>
      <c r="AN23" s="2190"/>
      <c r="AO23" s="2325">
        <v>0</v>
      </c>
      <c r="AP23" s="2326"/>
      <c r="AQ23" s="2326"/>
      <c r="AR23" s="2122" t="s">
        <v>494</v>
      </c>
      <c r="AS23" s="2190"/>
      <c r="AT23" s="2324">
        <f t="shared" si="0"/>
        <v>420</v>
      </c>
      <c r="AU23" s="2130"/>
      <c r="AV23" s="2130"/>
      <c r="AW23" s="2122" t="s">
        <v>494</v>
      </c>
      <c r="AX23" s="2190"/>
    </row>
    <row r="24" spans="3:53" ht="13.9" customHeight="1">
      <c r="E24" s="2139" t="s">
        <v>497</v>
      </c>
      <c r="F24" s="2139"/>
      <c r="G24" s="2139"/>
      <c r="H24" s="2139"/>
      <c r="I24" s="2139"/>
      <c r="J24" s="2329">
        <v>31</v>
      </c>
      <c r="K24" s="2330"/>
      <c r="L24" s="2330"/>
      <c r="M24" s="2330"/>
      <c r="N24" s="2142" t="s">
        <v>476</v>
      </c>
      <c r="O24" s="2323"/>
      <c r="P24" s="2327">
        <v>0</v>
      </c>
      <c r="Q24" s="2328"/>
      <c r="R24" s="2328"/>
      <c r="S24" s="2142" t="s">
        <v>494</v>
      </c>
      <c r="T24" s="2323"/>
      <c r="U24" s="2325">
        <v>0</v>
      </c>
      <c r="V24" s="2326"/>
      <c r="W24" s="2326"/>
      <c r="X24" s="2122" t="s">
        <v>494</v>
      </c>
      <c r="Y24" s="2190"/>
      <c r="Z24" s="2325">
        <v>210</v>
      </c>
      <c r="AA24" s="2326"/>
      <c r="AB24" s="2326"/>
      <c r="AC24" s="2122" t="s">
        <v>494</v>
      </c>
      <c r="AD24" s="2190"/>
      <c r="AE24" s="2325">
        <v>210</v>
      </c>
      <c r="AF24" s="2326"/>
      <c r="AG24" s="2326"/>
      <c r="AH24" s="2122" t="s">
        <v>494</v>
      </c>
      <c r="AI24" s="2190"/>
      <c r="AJ24" s="2325">
        <v>0</v>
      </c>
      <c r="AK24" s="2326"/>
      <c r="AL24" s="2326"/>
      <c r="AM24" s="2122" t="s">
        <v>494</v>
      </c>
      <c r="AN24" s="2190"/>
      <c r="AO24" s="2325">
        <v>0</v>
      </c>
      <c r="AP24" s="2326"/>
      <c r="AQ24" s="2326"/>
      <c r="AR24" s="2122" t="s">
        <v>494</v>
      </c>
      <c r="AS24" s="2190"/>
      <c r="AT24" s="2324">
        <f t="shared" si="0"/>
        <v>420</v>
      </c>
      <c r="AU24" s="2130"/>
      <c r="AV24" s="2130"/>
      <c r="AW24" s="2122" t="s">
        <v>494</v>
      </c>
      <c r="AX24" s="2190"/>
    </row>
    <row r="25" spans="3:53" ht="13.9" customHeight="1">
      <c r="E25" s="2139" t="s">
        <v>498</v>
      </c>
      <c r="F25" s="2139"/>
      <c r="G25" s="2139"/>
      <c r="H25" s="2139"/>
      <c r="I25" s="2139"/>
      <c r="J25" s="2329">
        <v>30</v>
      </c>
      <c r="K25" s="2330"/>
      <c r="L25" s="2330"/>
      <c r="M25" s="2330"/>
      <c r="N25" s="2142" t="s">
        <v>476</v>
      </c>
      <c r="O25" s="2323"/>
      <c r="P25" s="2327">
        <v>0</v>
      </c>
      <c r="Q25" s="2328"/>
      <c r="R25" s="2328"/>
      <c r="S25" s="2142" t="s">
        <v>494</v>
      </c>
      <c r="T25" s="2323"/>
      <c r="U25" s="2325">
        <v>0</v>
      </c>
      <c r="V25" s="2326"/>
      <c r="W25" s="2326"/>
      <c r="X25" s="2122" t="s">
        <v>494</v>
      </c>
      <c r="Y25" s="2190"/>
      <c r="Z25" s="2325">
        <v>210</v>
      </c>
      <c r="AA25" s="2326"/>
      <c r="AB25" s="2326"/>
      <c r="AC25" s="2122" t="s">
        <v>494</v>
      </c>
      <c r="AD25" s="2190"/>
      <c r="AE25" s="2325">
        <v>210</v>
      </c>
      <c r="AF25" s="2326"/>
      <c r="AG25" s="2326"/>
      <c r="AH25" s="2122" t="s">
        <v>494</v>
      </c>
      <c r="AI25" s="2190"/>
      <c r="AJ25" s="2325">
        <v>0</v>
      </c>
      <c r="AK25" s="2326"/>
      <c r="AL25" s="2326"/>
      <c r="AM25" s="2122" t="s">
        <v>494</v>
      </c>
      <c r="AN25" s="2190"/>
      <c r="AO25" s="2325">
        <v>0</v>
      </c>
      <c r="AP25" s="2326"/>
      <c r="AQ25" s="2326"/>
      <c r="AR25" s="2122" t="s">
        <v>494</v>
      </c>
      <c r="AS25" s="2190"/>
      <c r="AT25" s="2324">
        <f t="shared" si="0"/>
        <v>420</v>
      </c>
      <c r="AU25" s="2130"/>
      <c r="AV25" s="2130"/>
      <c r="AW25" s="2122" t="s">
        <v>494</v>
      </c>
      <c r="AX25" s="2190"/>
    </row>
    <row r="26" spans="3:53" ht="13.9" customHeight="1">
      <c r="E26" s="2139" t="s">
        <v>499</v>
      </c>
      <c r="F26" s="2139"/>
      <c r="G26" s="2139"/>
      <c r="H26" s="2139"/>
      <c r="I26" s="2139"/>
      <c r="J26" s="2329">
        <v>30</v>
      </c>
      <c r="K26" s="2330"/>
      <c r="L26" s="2330"/>
      <c r="M26" s="2330"/>
      <c r="N26" s="2142" t="s">
        <v>476</v>
      </c>
      <c r="O26" s="2323"/>
      <c r="P26" s="2327">
        <v>0</v>
      </c>
      <c r="Q26" s="2328"/>
      <c r="R26" s="2328"/>
      <c r="S26" s="2142" t="s">
        <v>494</v>
      </c>
      <c r="T26" s="2323"/>
      <c r="U26" s="2325">
        <v>0</v>
      </c>
      <c r="V26" s="2326"/>
      <c r="W26" s="2326"/>
      <c r="X26" s="2122" t="s">
        <v>494</v>
      </c>
      <c r="Y26" s="2190"/>
      <c r="Z26" s="2325">
        <v>210</v>
      </c>
      <c r="AA26" s="2326"/>
      <c r="AB26" s="2326"/>
      <c r="AC26" s="2122" t="s">
        <v>494</v>
      </c>
      <c r="AD26" s="2190"/>
      <c r="AE26" s="2325">
        <v>210</v>
      </c>
      <c r="AF26" s="2326"/>
      <c r="AG26" s="2326"/>
      <c r="AH26" s="2122" t="s">
        <v>494</v>
      </c>
      <c r="AI26" s="2190"/>
      <c r="AJ26" s="2325">
        <v>0</v>
      </c>
      <c r="AK26" s="2326"/>
      <c r="AL26" s="2326"/>
      <c r="AM26" s="2122" t="s">
        <v>494</v>
      </c>
      <c r="AN26" s="2190"/>
      <c r="AO26" s="2325">
        <v>0</v>
      </c>
      <c r="AP26" s="2326"/>
      <c r="AQ26" s="2326"/>
      <c r="AR26" s="2122" t="s">
        <v>494</v>
      </c>
      <c r="AS26" s="2190"/>
      <c r="AT26" s="2324">
        <f t="shared" si="0"/>
        <v>420</v>
      </c>
      <c r="AU26" s="2130"/>
      <c r="AV26" s="2130"/>
      <c r="AW26" s="2122" t="s">
        <v>494</v>
      </c>
      <c r="AX26" s="2190"/>
    </row>
    <row r="27" spans="3:53" ht="13.9" customHeight="1">
      <c r="E27" s="2139" t="s">
        <v>500</v>
      </c>
      <c r="F27" s="2139"/>
      <c r="G27" s="2139"/>
      <c r="H27" s="2139"/>
      <c r="I27" s="2139"/>
      <c r="J27" s="2329">
        <v>31</v>
      </c>
      <c r="K27" s="2330"/>
      <c r="L27" s="2330"/>
      <c r="M27" s="2330"/>
      <c r="N27" s="2142" t="s">
        <v>476</v>
      </c>
      <c r="O27" s="2323"/>
      <c r="P27" s="2327">
        <v>0</v>
      </c>
      <c r="Q27" s="2328"/>
      <c r="R27" s="2328"/>
      <c r="S27" s="2142" t="s">
        <v>494</v>
      </c>
      <c r="T27" s="2323"/>
      <c r="U27" s="2325">
        <v>0</v>
      </c>
      <c r="V27" s="2326"/>
      <c r="W27" s="2326"/>
      <c r="X27" s="2122" t="s">
        <v>494</v>
      </c>
      <c r="Y27" s="2190"/>
      <c r="Z27" s="2325">
        <v>210</v>
      </c>
      <c r="AA27" s="2326"/>
      <c r="AB27" s="2326"/>
      <c r="AC27" s="2122" t="s">
        <v>494</v>
      </c>
      <c r="AD27" s="2190"/>
      <c r="AE27" s="2325">
        <v>210</v>
      </c>
      <c r="AF27" s="2326"/>
      <c r="AG27" s="2326"/>
      <c r="AH27" s="2122" t="s">
        <v>494</v>
      </c>
      <c r="AI27" s="2190"/>
      <c r="AJ27" s="2325">
        <v>0</v>
      </c>
      <c r="AK27" s="2326"/>
      <c r="AL27" s="2326"/>
      <c r="AM27" s="2122" t="s">
        <v>494</v>
      </c>
      <c r="AN27" s="2190"/>
      <c r="AO27" s="2325">
        <v>0</v>
      </c>
      <c r="AP27" s="2326"/>
      <c r="AQ27" s="2326"/>
      <c r="AR27" s="2122" t="s">
        <v>494</v>
      </c>
      <c r="AS27" s="2190"/>
      <c r="AT27" s="2324">
        <f t="shared" si="0"/>
        <v>420</v>
      </c>
      <c r="AU27" s="2130"/>
      <c r="AV27" s="2130"/>
      <c r="AW27" s="2122" t="s">
        <v>494</v>
      </c>
      <c r="AX27" s="2190"/>
    </row>
    <row r="28" spans="3:53" ht="13.9" customHeight="1">
      <c r="E28" s="2139" t="s">
        <v>501</v>
      </c>
      <c r="F28" s="2139"/>
      <c r="G28" s="2139"/>
      <c r="H28" s="2139"/>
      <c r="I28" s="2139"/>
      <c r="J28" s="2329">
        <v>30</v>
      </c>
      <c r="K28" s="2330"/>
      <c r="L28" s="2330"/>
      <c r="M28" s="2330"/>
      <c r="N28" s="2142" t="s">
        <v>476</v>
      </c>
      <c r="O28" s="2323"/>
      <c r="P28" s="2327">
        <v>0</v>
      </c>
      <c r="Q28" s="2328"/>
      <c r="R28" s="2328"/>
      <c r="S28" s="2142" t="s">
        <v>494</v>
      </c>
      <c r="T28" s="2323"/>
      <c r="U28" s="2325">
        <v>0</v>
      </c>
      <c r="V28" s="2326"/>
      <c r="W28" s="2326"/>
      <c r="X28" s="2122" t="s">
        <v>494</v>
      </c>
      <c r="Y28" s="2190"/>
      <c r="Z28" s="2325">
        <v>210</v>
      </c>
      <c r="AA28" s="2326"/>
      <c r="AB28" s="2326"/>
      <c r="AC28" s="2122" t="s">
        <v>494</v>
      </c>
      <c r="AD28" s="2190"/>
      <c r="AE28" s="2325">
        <v>210</v>
      </c>
      <c r="AF28" s="2326"/>
      <c r="AG28" s="2326"/>
      <c r="AH28" s="2122" t="s">
        <v>494</v>
      </c>
      <c r="AI28" s="2190"/>
      <c r="AJ28" s="2325">
        <v>0</v>
      </c>
      <c r="AK28" s="2326"/>
      <c r="AL28" s="2326"/>
      <c r="AM28" s="2122" t="s">
        <v>494</v>
      </c>
      <c r="AN28" s="2190"/>
      <c r="AO28" s="2325">
        <v>0</v>
      </c>
      <c r="AP28" s="2326"/>
      <c r="AQ28" s="2326"/>
      <c r="AR28" s="2122" t="s">
        <v>494</v>
      </c>
      <c r="AS28" s="2190"/>
      <c r="AT28" s="2324">
        <f t="shared" si="0"/>
        <v>420</v>
      </c>
      <c r="AU28" s="2130"/>
      <c r="AV28" s="2130"/>
      <c r="AW28" s="2122" t="s">
        <v>494</v>
      </c>
      <c r="AX28" s="2190"/>
    </row>
    <row r="29" spans="3:53" ht="13.9" customHeight="1">
      <c r="E29" s="2139" t="s">
        <v>502</v>
      </c>
      <c r="F29" s="2139"/>
      <c r="G29" s="2139"/>
      <c r="H29" s="2139"/>
      <c r="I29" s="2139"/>
      <c r="J29" s="2329">
        <v>31</v>
      </c>
      <c r="K29" s="2330"/>
      <c r="L29" s="2330"/>
      <c r="M29" s="2330"/>
      <c r="N29" s="2142" t="s">
        <v>476</v>
      </c>
      <c r="O29" s="2323"/>
      <c r="P29" s="2327">
        <v>0</v>
      </c>
      <c r="Q29" s="2328"/>
      <c r="R29" s="2328"/>
      <c r="S29" s="2142" t="s">
        <v>494</v>
      </c>
      <c r="T29" s="2323"/>
      <c r="U29" s="2325">
        <v>0</v>
      </c>
      <c r="V29" s="2326"/>
      <c r="W29" s="2326"/>
      <c r="X29" s="2122" t="s">
        <v>494</v>
      </c>
      <c r="Y29" s="2190"/>
      <c r="Z29" s="2325">
        <v>210</v>
      </c>
      <c r="AA29" s="2326"/>
      <c r="AB29" s="2326"/>
      <c r="AC29" s="2122" t="s">
        <v>494</v>
      </c>
      <c r="AD29" s="2190"/>
      <c r="AE29" s="2325">
        <v>210</v>
      </c>
      <c r="AF29" s="2326"/>
      <c r="AG29" s="2326"/>
      <c r="AH29" s="2122" t="s">
        <v>494</v>
      </c>
      <c r="AI29" s="2190"/>
      <c r="AJ29" s="2325">
        <v>0</v>
      </c>
      <c r="AK29" s="2326"/>
      <c r="AL29" s="2326"/>
      <c r="AM29" s="2122" t="s">
        <v>494</v>
      </c>
      <c r="AN29" s="2190"/>
      <c r="AO29" s="2325">
        <v>0</v>
      </c>
      <c r="AP29" s="2326"/>
      <c r="AQ29" s="2326"/>
      <c r="AR29" s="2122" t="s">
        <v>494</v>
      </c>
      <c r="AS29" s="2190"/>
      <c r="AT29" s="2324">
        <f t="shared" si="0"/>
        <v>420</v>
      </c>
      <c r="AU29" s="2130"/>
      <c r="AV29" s="2130"/>
      <c r="AW29" s="2122" t="s">
        <v>494</v>
      </c>
      <c r="AX29" s="2190"/>
      <c r="BA29" s="309"/>
    </row>
    <row r="30" spans="3:53" ht="13.9" customHeight="1">
      <c r="E30" s="2139" t="s">
        <v>503</v>
      </c>
      <c r="F30" s="2139"/>
      <c r="G30" s="2139"/>
      <c r="H30" s="2139"/>
      <c r="I30" s="2139"/>
      <c r="J30" s="2329">
        <v>30</v>
      </c>
      <c r="K30" s="2330"/>
      <c r="L30" s="2330"/>
      <c r="M30" s="2330"/>
      <c r="N30" s="2142" t="s">
        <v>476</v>
      </c>
      <c r="O30" s="2323"/>
      <c r="P30" s="2327">
        <v>0</v>
      </c>
      <c r="Q30" s="2328"/>
      <c r="R30" s="2328"/>
      <c r="S30" s="2142" t="s">
        <v>494</v>
      </c>
      <c r="T30" s="2323"/>
      <c r="U30" s="2325">
        <v>0</v>
      </c>
      <c r="V30" s="2326"/>
      <c r="W30" s="2326"/>
      <c r="X30" s="2122" t="s">
        <v>494</v>
      </c>
      <c r="Y30" s="2190"/>
      <c r="Z30" s="2325">
        <v>210</v>
      </c>
      <c r="AA30" s="2326"/>
      <c r="AB30" s="2326"/>
      <c r="AC30" s="2122" t="s">
        <v>494</v>
      </c>
      <c r="AD30" s="2190"/>
      <c r="AE30" s="2325">
        <v>210</v>
      </c>
      <c r="AF30" s="2326"/>
      <c r="AG30" s="2326"/>
      <c r="AH30" s="2122" t="s">
        <v>494</v>
      </c>
      <c r="AI30" s="2190"/>
      <c r="AJ30" s="2325">
        <v>0</v>
      </c>
      <c r="AK30" s="2326"/>
      <c r="AL30" s="2326"/>
      <c r="AM30" s="2122" t="s">
        <v>494</v>
      </c>
      <c r="AN30" s="2190"/>
      <c r="AO30" s="2325">
        <v>0</v>
      </c>
      <c r="AP30" s="2326"/>
      <c r="AQ30" s="2326"/>
      <c r="AR30" s="2122" t="s">
        <v>494</v>
      </c>
      <c r="AS30" s="2190"/>
      <c r="AT30" s="2324">
        <f t="shared" si="0"/>
        <v>420</v>
      </c>
      <c r="AU30" s="2130"/>
      <c r="AV30" s="2130"/>
      <c r="AW30" s="2122" t="s">
        <v>494</v>
      </c>
      <c r="AX30" s="2190"/>
    </row>
    <row r="31" spans="3:53" ht="13.9" customHeight="1">
      <c r="E31" s="2139" t="s">
        <v>504</v>
      </c>
      <c r="F31" s="2139"/>
      <c r="G31" s="2139"/>
      <c r="H31" s="2139"/>
      <c r="I31" s="2139"/>
      <c r="J31" s="2329">
        <v>27</v>
      </c>
      <c r="K31" s="2330"/>
      <c r="L31" s="2330"/>
      <c r="M31" s="2330"/>
      <c r="N31" s="2142" t="s">
        <v>476</v>
      </c>
      <c r="O31" s="2323"/>
      <c r="P31" s="2327">
        <v>0</v>
      </c>
      <c r="Q31" s="2328"/>
      <c r="R31" s="2328"/>
      <c r="S31" s="2142" t="s">
        <v>494</v>
      </c>
      <c r="T31" s="2323"/>
      <c r="U31" s="2325">
        <v>0</v>
      </c>
      <c r="V31" s="2326"/>
      <c r="W31" s="2326"/>
      <c r="X31" s="2122" t="s">
        <v>494</v>
      </c>
      <c r="Y31" s="2190"/>
      <c r="Z31" s="2325">
        <v>210</v>
      </c>
      <c r="AA31" s="2326"/>
      <c r="AB31" s="2326"/>
      <c r="AC31" s="2122" t="s">
        <v>494</v>
      </c>
      <c r="AD31" s="2190"/>
      <c r="AE31" s="2325">
        <v>210</v>
      </c>
      <c r="AF31" s="2326"/>
      <c r="AG31" s="2326"/>
      <c r="AH31" s="2122" t="s">
        <v>494</v>
      </c>
      <c r="AI31" s="2190"/>
      <c r="AJ31" s="2325">
        <v>0</v>
      </c>
      <c r="AK31" s="2326"/>
      <c r="AL31" s="2326"/>
      <c r="AM31" s="2122" t="s">
        <v>494</v>
      </c>
      <c r="AN31" s="2190"/>
      <c r="AO31" s="2325">
        <v>0</v>
      </c>
      <c r="AP31" s="2326"/>
      <c r="AQ31" s="2326"/>
      <c r="AR31" s="2122" t="s">
        <v>494</v>
      </c>
      <c r="AS31" s="2190"/>
      <c r="AT31" s="2324">
        <f t="shared" si="0"/>
        <v>420</v>
      </c>
      <c r="AU31" s="2130"/>
      <c r="AV31" s="2130"/>
      <c r="AW31" s="2122" t="s">
        <v>494</v>
      </c>
      <c r="AX31" s="2190"/>
    </row>
    <row r="32" spans="3:53" ht="13.9" customHeight="1">
      <c r="E32" s="2139" t="s">
        <v>505</v>
      </c>
      <c r="F32" s="2139"/>
      <c r="G32" s="2139"/>
      <c r="H32" s="2139"/>
      <c r="I32" s="2139"/>
      <c r="J32" s="2329">
        <v>31</v>
      </c>
      <c r="K32" s="2330"/>
      <c r="L32" s="2330"/>
      <c r="M32" s="2330"/>
      <c r="N32" s="2142" t="s">
        <v>476</v>
      </c>
      <c r="O32" s="2323"/>
      <c r="P32" s="2327">
        <v>0</v>
      </c>
      <c r="Q32" s="2328"/>
      <c r="R32" s="2328"/>
      <c r="S32" s="2142" t="s">
        <v>494</v>
      </c>
      <c r="T32" s="2323"/>
      <c r="U32" s="2325">
        <v>0</v>
      </c>
      <c r="V32" s="2326"/>
      <c r="W32" s="2326"/>
      <c r="X32" s="2122" t="s">
        <v>494</v>
      </c>
      <c r="Y32" s="2190"/>
      <c r="Z32" s="2325">
        <v>210</v>
      </c>
      <c r="AA32" s="2326"/>
      <c r="AB32" s="2326"/>
      <c r="AC32" s="2122" t="s">
        <v>494</v>
      </c>
      <c r="AD32" s="2190"/>
      <c r="AE32" s="2325">
        <v>210</v>
      </c>
      <c r="AF32" s="2326"/>
      <c r="AG32" s="2326"/>
      <c r="AH32" s="2122" t="s">
        <v>494</v>
      </c>
      <c r="AI32" s="2190"/>
      <c r="AJ32" s="2325">
        <v>0</v>
      </c>
      <c r="AK32" s="2326"/>
      <c r="AL32" s="2326"/>
      <c r="AM32" s="2122" t="s">
        <v>494</v>
      </c>
      <c r="AN32" s="2190"/>
      <c r="AO32" s="2325">
        <v>0</v>
      </c>
      <c r="AP32" s="2326"/>
      <c r="AQ32" s="2326"/>
      <c r="AR32" s="2122" t="s">
        <v>494</v>
      </c>
      <c r="AS32" s="2190"/>
      <c r="AT32" s="2324">
        <f t="shared" si="0"/>
        <v>420</v>
      </c>
      <c r="AU32" s="2130"/>
      <c r="AV32" s="2130"/>
      <c r="AW32" s="2122" t="s">
        <v>494</v>
      </c>
      <c r="AX32" s="2190"/>
    </row>
    <row r="33" spans="5:50" ht="13.9" customHeight="1">
      <c r="E33" s="2139" t="s">
        <v>487</v>
      </c>
      <c r="F33" s="2139"/>
      <c r="G33" s="2139"/>
      <c r="H33" s="2139"/>
      <c r="I33" s="2139"/>
      <c r="J33" s="2140">
        <f>SUM(J21:M32)</f>
        <v>362</v>
      </c>
      <c r="K33" s="2141"/>
      <c r="L33" s="2141"/>
      <c r="M33" s="2141"/>
      <c r="N33" s="2142" t="s">
        <v>476</v>
      </c>
      <c r="O33" s="2323"/>
      <c r="P33" s="2131">
        <f>SUM(P21:R32)</f>
        <v>0</v>
      </c>
      <c r="Q33" s="2132"/>
      <c r="R33" s="2132"/>
      <c r="S33" s="2142" t="s">
        <v>494</v>
      </c>
      <c r="T33" s="2323"/>
      <c r="U33" s="2324">
        <f>SUM(U21:W32)</f>
        <v>0</v>
      </c>
      <c r="V33" s="2130"/>
      <c r="W33" s="2130"/>
      <c r="X33" s="2122" t="s">
        <v>494</v>
      </c>
      <c r="Y33" s="2190"/>
      <c r="Z33" s="2324">
        <f>SUM(Z21:AB32)</f>
        <v>2520</v>
      </c>
      <c r="AA33" s="2130"/>
      <c r="AB33" s="2130"/>
      <c r="AC33" s="2122" t="s">
        <v>494</v>
      </c>
      <c r="AD33" s="2190"/>
      <c r="AE33" s="2324">
        <f>SUM(AE21:AG32)</f>
        <v>2520</v>
      </c>
      <c r="AF33" s="2130"/>
      <c r="AG33" s="2130"/>
      <c r="AH33" s="2122" t="s">
        <v>494</v>
      </c>
      <c r="AI33" s="2190"/>
      <c r="AJ33" s="2324">
        <f>SUM(AJ21:AL32)</f>
        <v>0</v>
      </c>
      <c r="AK33" s="2130"/>
      <c r="AL33" s="2130"/>
      <c r="AM33" s="2122" t="s">
        <v>494</v>
      </c>
      <c r="AN33" s="2190"/>
      <c r="AO33" s="2324">
        <f>SUM(AO21:AQ32)</f>
        <v>0</v>
      </c>
      <c r="AP33" s="2130"/>
      <c r="AQ33" s="2130"/>
      <c r="AR33" s="2122" t="s">
        <v>494</v>
      </c>
      <c r="AS33" s="2190"/>
      <c r="AT33" s="2324">
        <f>SUM(AT21:AV32)</f>
        <v>5040</v>
      </c>
      <c r="AU33" s="2130"/>
      <c r="AV33" s="2130"/>
      <c r="AW33" s="2122" t="s">
        <v>494</v>
      </c>
      <c r="AX33" s="2190"/>
    </row>
    <row r="34" spans="5:50" ht="13.9" customHeight="1">
      <c r="E34" s="2317" t="s">
        <v>994</v>
      </c>
      <c r="F34" s="2318"/>
      <c r="G34" s="2318"/>
      <c r="H34" s="2318"/>
      <c r="I34" s="2319"/>
      <c r="J34" s="2320"/>
      <c r="K34" s="2321"/>
      <c r="L34" s="2321"/>
      <c r="M34" s="2321"/>
      <c r="N34" s="2321"/>
      <c r="O34" s="2322"/>
      <c r="P34" s="2313">
        <f>IFERROR(ROUNDUP(P33/$J$33,1),"0")</f>
        <v>0</v>
      </c>
      <c r="Q34" s="2314"/>
      <c r="R34" s="2314"/>
      <c r="S34" s="2142" t="s">
        <v>494</v>
      </c>
      <c r="T34" s="2323"/>
      <c r="U34" s="2313">
        <f>IFERROR(ROUNDUP(U33/$J$33,1),"0")</f>
        <v>0</v>
      </c>
      <c r="V34" s="2314"/>
      <c r="W34" s="2314"/>
      <c r="X34" s="2122" t="s">
        <v>494</v>
      </c>
      <c r="Y34" s="2190"/>
      <c r="Z34" s="2313">
        <f>IFERROR(ROUNDUP(Z33/$J$33,1),"0")</f>
        <v>7</v>
      </c>
      <c r="AA34" s="2314"/>
      <c r="AB34" s="2314"/>
      <c r="AC34" s="2122" t="s">
        <v>494</v>
      </c>
      <c r="AD34" s="2190"/>
      <c r="AE34" s="2313">
        <f>IFERROR(ROUNDUP(AE33/$J$33,1),"0")</f>
        <v>7</v>
      </c>
      <c r="AF34" s="2314"/>
      <c r="AG34" s="2314"/>
      <c r="AH34" s="2122" t="s">
        <v>494</v>
      </c>
      <c r="AI34" s="2190"/>
      <c r="AJ34" s="2313">
        <f>IFERROR(ROUNDUP(AJ33/$J$33,1),"0")</f>
        <v>0</v>
      </c>
      <c r="AK34" s="2314"/>
      <c r="AL34" s="2314"/>
      <c r="AM34" s="2122" t="s">
        <v>494</v>
      </c>
      <c r="AN34" s="2190"/>
      <c r="AO34" s="2313">
        <f>IFERROR(ROUNDUP(AO33/$J$33,1),"0")</f>
        <v>0</v>
      </c>
      <c r="AP34" s="2314"/>
      <c r="AQ34" s="2314"/>
      <c r="AR34" s="2122" t="s">
        <v>494</v>
      </c>
      <c r="AS34" s="2190"/>
      <c r="AT34" s="2315">
        <f>P34+U34+Z34+AE34+AJ34+AO34</f>
        <v>14</v>
      </c>
      <c r="AU34" s="2316"/>
      <c r="AV34" s="2316"/>
      <c r="AW34" s="2122" t="s">
        <v>494</v>
      </c>
      <c r="AX34" s="2190"/>
    </row>
    <row r="35" spans="5:50" ht="13.9" customHeight="1">
      <c r="E35" s="278" t="s">
        <v>995</v>
      </c>
      <c r="F35" s="301"/>
      <c r="G35" s="301"/>
      <c r="H35" s="301"/>
      <c r="I35" s="301"/>
      <c r="J35" s="301"/>
      <c r="K35" s="301"/>
      <c r="L35" s="301"/>
      <c r="M35" s="301"/>
      <c r="N35" s="301"/>
      <c r="O35" s="301"/>
      <c r="P35" s="301"/>
      <c r="Q35" s="301"/>
      <c r="R35" s="301"/>
      <c r="S35" s="301"/>
      <c r="T35" s="301"/>
      <c r="U35" s="301"/>
      <c r="V35" s="301"/>
      <c r="W35" s="301"/>
      <c r="X35" s="301"/>
      <c r="Y35" s="301"/>
      <c r="Z35" s="301"/>
      <c r="AA35" s="301"/>
      <c r="AB35" s="301"/>
      <c r="AC35" s="301"/>
      <c r="AD35" s="301"/>
      <c r="AE35" s="301"/>
      <c r="AF35" s="301"/>
      <c r="AG35" s="301"/>
      <c r="AH35" s="301"/>
      <c r="AI35" s="301"/>
      <c r="AJ35" s="301"/>
      <c r="AK35" s="301"/>
      <c r="AL35" s="301"/>
      <c r="AM35" s="301"/>
      <c r="AN35" s="301"/>
      <c r="AO35" s="301"/>
      <c r="AP35" s="301"/>
      <c r="AQ35" s="301"/>
      <c r="AR35" s="301"/>
      <c r="AS35" s="301"/>
      <c r="AT35" s="301"/>
      <c r="AU35" s="301"/>
      <c r="AV35" s="301"/>
      <c r="AW35" s="301"/>
      <c r="AX35" s="315" t="str">
        <f>IFERROR(IF(AT34&gt;Y9,"「１　事業者名等」の定員数を超過しています。",""),"")</f>
        <v/>
      </c>
    </row>
    <row r="36" spans="5:50" ht="13.9" customHeight="1">
      <c r="E36" s="278" t="s">
        <v>996</v>
      </c>
      <c r="F36" s="301"/>
      <c r="G36" s="301"/>
      <c r="H36" s="301"/>
      <c r="I36" s="301"/>
      <c r="J36" s="301"/>
      <c r="K36" s="301"/>
      <c r="L36" s="301"/>
      <c r="M36" s="301"/>
      <c r="N36" s="301"/>
      <c r="O36" s="301"/>
      <c r="P36" s="301"/>
      <c r="Q36" s="301"/>
      <c r="R36" s="301"/>
      <c r="S36" s="301"/>
      <c r="T36" s="301"/>
      <c r="U36" s="301"/>
      <c r="V36" s="301"/>
      <c r="W36" s="301"/>
      <c r="X36" s="301"/>
      <c r="Y36" s="301"/>
      <c r="Z36" s="301"/>
      <c r="AA36" s="301"/>
      <c r="AB36" s="301"/>
      <c r="AC36" s="301"/>
      <c r="AD36" s="301"/>
      <c r="AE36" s="301"/>
      <c r="AF36" s="301"/>
      <c r="AG36" s="301"/>
      <c r="AH36" s="301"/>
      <c r="AI36" s="301"/>
      <c r="AJ36" s="301"/>
      <c r="AK36" s="301"/>
      <c r="AL36" s="301"/>
      <c r="AM36" s="301"/>
      <c r="AN36" s="301"/>
      <c r="AO36" s="301"/>
      <c r="AP36" s="301"/>
      <c r="AQ36" s="301"/>
      <c r="AR36" s="301"/>
      <c r="AS36" s="301"/>
      <c r="AT36" s="301"/>
      <c r="AU36" s="301"/>
      <c r="AV36" s="301"/>
      <c r="AW36" s="301"/>
      <c r="AX36" s="301"/>
    </row>
    <row r="37" spans="5:50" ht="13.9" customHeight="1">
      <c r="E37" s="278" t="s">
        <v>997</v>
      </c>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row>
    <row r="38" spans="5:50" ht="13.9" customHeight="1">
      <c r="E38" s="278" t="s">
        <v>998</v>
      </c>
      <c r="F38" s="301"/>
      <c r="G38" s="301"/>
      <c r="H38" s="301"/>
      <c r="I38" s="301"/>
      <c r="J38" s="301"/>
      <c r="K38" s="301"/>
      <c r="L38" s="301"/>
      <c r="M38" s="301"/>
      <c r="N38" s="301"/>
      <c r="O38" s="301"/>
      <c r="P38" s="301"/>
      <c r="Q38" s="301"/>
      <c r="R38" s="301"/>
      <c r="S38" s="301"/>
      <c r="T38" s="301"/>
      <c r="U38" s="301"/>
      <c r="V38" s="301"/>
      <c r="W38" s="301"/>
      <c r="X38" s="301"/>
      <c r="Y38" s="301"/>
      <c r="Z38" s="301"/>
      <c r="AA38" s="301"/>
      <c r="AB38" s="301"/>
      <c r="AC38" s="301"/>
      <c r="AD38" s="301"/>
      <c r="AE38" s="301"/>
      <c r="AF38" s="301"/>
      <c r="AG38" s="301"/>
      <c r="AH38" s="301"/>
      <c r="AI38" s="301"/>
      <c r="AJ38" s="301"/>
      <c r="AK38" s="301"/>
      <c r="AL38" s="301"/>
      <c r="AM38" s="301"/>
      <c r="AN38" s="301"/>
      <c r="AO38" s="301"/>
      <c r="AP38" s="301"/>
      <c r="AQ38" s="301"/>
      <c r="AR38" s="301"/>
      <c r="AS38" s="301"/>
      <c r="AT38" s="301"/>
      <c r="AU38" s="301"/>
      <c r="AV38" s="301"/>
      <c r="AW38" s="301"/>
      <c r="AX38" s="301"/>
    </row>
    <row r="39" spans="5:50" ht="13.9" customHeight="1">
      <c r="E39" s="278" t="s">
        <v>999</v>
      </c>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row>
    <row r="40" spans="5:50" ht="13.9" customHeight="1">
      <c r="E40" s="278" t="s">
        <v>1000</v>
      </c>
      <c r="F40" s="301"/>
      <c r="G40" s="301"/>
      <c r="H40" s="301"/>
      <c r="I40" s="301"/>
      <c r="J40" s="301"/>
      <c r="K40" s="301"/>
      <c r="L40" s="301"/>
      <c r="M40" s="301"/>
      <c r="N40" s="301"/>
      <c r="O40" s="301"/>
      <c r="P40" s="301"/>
      <c r="Q40" s="301"/>
      <c r="R40" s="301"/>
      <c r="S40" s="301"/>
      <c r="T40" s="301"/>
      <c r="U40" s="301"/>
      <c r="V40" s="301"/>
      <c r="W40" s="301"/>
      <c r="X40" s="301"/>
      <c r="Y40" s="301"/>
      <c r="Z40" s="301"/>
      <c r="AA40" s="301"/>
      <c r="AB40" s="301"/>
      <c r="AC40" s="301"/>
      <c r="AD40" s="301"/>
      <c r="AE40" s="301"/>
      <c r="AF40" s="301"/>
      <c r="AG40" s="301"/>
      <c r="AH40" s="301"/>
      <c r="AI40" s="301"/>
      <c r="AJ40" s="301"/>
      <c r="AK40" s="301"/>
      <c r="AL40" s="301"/>
      <c r="AM40" s="301"/>
      <c r="AN40" s="301"/>
      <c r="AO40" s="301"/>
      <c r="AP40" s="301"/>
      <c r="AQ40" s="301"/>
      <c r="AR40" s="301"/>
      <c r="AS40" s="301"/>
      <c r="AT40" s="301"/>
      <c r="AU40" s="301"/>
      <c r="AV40" s="301"/>
      <c r="AW40" s="301"/>
      <c r="AX40" s="301"/>
    </row>
    <row r="41" spans="5:50" ht="13.9" customHeight="1">
      <c r="E41" s="278"/>
      <c r="F41" s="301"/>
      <c r="G41" s="301"/>
      <c r="H41" s="301"/>
      <c r="I41" s="301"/>
      <c r="J41" s="301"/>
      <c r="K41" s="301"/>
      <c r="L41" s="301"/>
      <c r="M41" s="301"/>
      <c r="N41" s="301"/>
      <c r="O41" s="301"/>
      <c r="P41" s="301"/>
      <c r="Q41" s="301"/>
      <c r="R41" s="301"/>
      <c r="S41" s="301"/>
      <c r="T41" s="301"/>
      <c r="U41" s="301"/>
      <c r="V41" s="301"/>
      <c r="W41" s="301"/>
      <c r="X41" s="301"/>
      <c r="Y41" s="301"/>
      <c r="Z41" s="301"/>
      <c r="AA41" s="301"/>
      <c r="AB41" s="301"/>
      <c r="AC41" s="301"/>
      <c r="AD41" s="301"/>
      <c r="AE41" s="301"/>
      <c r="AF41" s="301"/>
      <c r="AG41" s="301"/>
      <c r="AH41" s="301"/>
      <c r="AI41" s="301"/>
      <c r="AJ41" s="301"/>
      <c r="AK41" s="301"/>
      <c r="AL41" s="301"/>
      <c r="AM41" s="301"/>
      <c r="AN41" s="301"/>
      <c r="AO41" s="301"/>
      <c r="AP41" s="301"/>
      <c r="AQ41" s="301"/>
      <c r="AR41" s="301"/>
      <c r="AS41" s="301"/>
      <c r="AT41" s="301"/>
      <c r="AU41" s="301"/>
      <c r="AV41" s="301"/>
      <c r="AW41" s="301"/>
      <c r="AX41" s="301"/>
    </row>
    <row r="42" spans="5:50" ht="13.9" customHeight="1">
      <c r="E42" s="278"/>
      <c r="F42" s="301"/>
      <c r="G42" s="301"/>
      <c r="H42" s="301"/>
      <c r="I42" s="301"/>
      <c r="J42" s="301"/>
      <c r="K42" s="301"/>
      <c r="L42" s="301"/>
      <c r="M42" s="301"/>
      <c r="N42" s="301"/>
      <c r="O42" s="301"/>
      <c r="P42" s="301"/>
      <c r="Q42" s="301"/>
      <c r="R42" s="301"/>
      <c r="S42" s="301"/>
      <c r="T42" s="301"/>
      <c r="U42" s="301"/>
      <c r="V42" s="301"/>
      <c r="W42" s="301"/>
      <c r="X42" s="301"/>
      <c r="Y42" s="301"/>
      <c r="Z42" s="301"/>
      <c r="AA42" s="301"/>
      <c r="AB42" s="301"/>
      <c r="AC42" s="301"/>
      <c r="AD42" s="301"/>
      <c r="AE42" s="301"/>
      <c r="AF42" s="301"/>
      <c r="AG42" s="301"/>
      <c r="AH42" s="301"/>
      <c r="AI42" s="301"/>
      <c r="AJ42" s="301"/>
      <c r="AK42" s="301"/>
      <c r="AL42" s="301"/>
      <c r="AM42" s="301"/>
      <c r="AN42" s="301"/>
      <c r="AO42" s="301"/>
      <c r="AP42" s="301"/>
      <c r="AQ42" s="301"/>
      <c r="AR42" s="301"/>
      <c r="AS42" s="301"/>
      <c r="AT42" s="301"/>
      <c r="AU42" s="301"/>
      <c r="AV42" s="301"/>
      <c r="AW42" s="301"/>
      <c r="AX42" s="301"/>
    </row>
    <row r="43" spans="5:50" ht="13.9" customHeight="1">
      <c r="G43" s="139" t="s">
        <v>1001</v>
      </c>
      <c r="AD43" s="139" t="s">
        <v>1002</v>
      </c>
    </row>
    <row r="44" spans="5:50" ht="13.9" customHeight="1">
      <c r="E44" s="301"/>
      <c r="F44" s="301"/>
      <c r="I44" s="2139"/>
      <c r="J44" s="2139"/>
      <c r="K44" s="2139"/>
      <c r="L44" s="2139"/>
      <c r="M44" s="2139"/>
      <c r="N44" s="2139"/>
      <c r="O44" s="2139"/>
      <c r="P44" s="2139"/>
      <c r="Q44" s="2139"/>
      <c r="R44" s="2139"/>
      <c r="S44" s="2139"/>
      <c r="T44" s="2139"/>
      <c r="U44" s="2139" t="s">
        <v>1003</v>
      </c>
      <c r="V44" s="2139"/>
      <c r="W44" s="2139"/>
      <c r="X44" s="2139"/>
      <c r="Y44" s="2139"/>
      <c r="Z44" s="2139"/>
      <c r="AF44" s="2139"/>
      <c r="AG44" s="2139"/>
      <c r="AH44" s="2139"/>
      <c r="AI44" s="2139"/>
      <c r="AJ44" s="2139"/>
      <c r="AK44" s="2139"/>
      <c r="AL44" s="2139"/>
      <c r="AM44" s="2139"/>
      <c r="AN44" s="2139"/>
      <c r="AO44" s="2139"/>
      <c r="AP44" s="2139"/>
      <c r="AQ44" s="2139"/>
      <c r="AR44" s="2139" t="s">
        <v>1003</v>
      </c>
      <c r="AS44" s="2139"/>
      <c r="AT44" s="2139"/>
      <c r="AU44" s="2139"/>
      <c r="AV44" s="2139"/>
      <c r="AW44" s="2139"/>
    </row>
    <row r="45" spans="5:50" ht="13.9" customHeight="1">
      <c r="E45" s="301"/>
      <c r="F45" s="301"/>
      <c r="I45" s="2139" t="s">
        <v>1004</v>
      </c>
      <c r="J45" s="2139"/>
      <c r="K45" s="2139"/>
      <c r="L45" s="2139"/>
      <c r="M45" s="2139"/>
      <c r="N45" s="2139"/>
      <c r="O45" s="2139"/>
      <c r="P45" s="2139"/>
      <c r="Q45" s="2139"/>
      <c r="R45" s="2139"/>
      <c r="S45" s="2139"/>
      <c r="T45" s="2139"/>
      <c r="U45" s="2308">
        <f>IF(AND(OR(AK7="○",AK8="○"),E12="○"),ROUNDUP(AX15*0.9/7,0),IF(AND(OR(AK7="○",AK8="○"),OR(E13="○",E14="○")),ROUNDUP(AT34/7,0),""))</f>
        <v>1</v>
      </c>
      <c r="V45" s="2309"/>
      <c r="W45" s="2309"/>
      <c r="X45" s="2310"/>
      <c r="Y45" s="2311" t="s">
        <v>1005</v>
      </c>
      <c r="Z45" s="2311"/>
      <c r="AF45" s="2139" t="s">
        <v>1004</v>
      </c>
      <c r="AG45" s="2139"/>
      <c r="AH45" s="2139"/>
      <c r="AI45" s="2139"/>
      <c r="AJ45" s="2139"/>
      <c r="AK45" s="2139"/>
      <c r="AL45" s="2139"/>
      <c r="AM45" s="2139"/>
      <c r="AN45" s="2139"/>
      <c r="AO45" s="2139"/>
      <c r="AP45" s="2139"/>
      <c r="AQ45" s="2139"/>
      <c r="AR45" s="2312">
        <v>2</v>
      </c>
      <c r="AS45" s="2312"/>
      <c r="AT45" s="2312"/>
      <c r="AU45" s="2312"/>
      <c r="AV45" s="2311" t="s">
        <v>1005</v>
      </c>
      <c r="AW45" s="2311"/>
    </row>
    <row r="46" spans="5:50" ht="13.9" customHeight="1">
      <c r="E46" s="278"/>
      <c r="I46" s="278"/>
      <c r="AF46" s="278"/>
    </row>
    <row r="47" spans="5:50" ht="13.9" customHeight="1">
      <c r="E47" s="278"/>
      <c r="G47" s="139" t="s">
        <v>1006</v>
      </c>
      <c r="T47" s="301"/>
      <c r="U47" s="301"/>
      <c r="V47" s="301"/>
      <c r="W47" s="301"/>
      <c r="X47" s="301"/>
      <c r="Y47" s="301"/>
      <c r="Z47" s="301"/>
      <c r="AA47" s="301"/>
      <c r="AB47" s="301"/>
      <c r="AC47" s="301"/>
      <c r="AD47" s="301"/>
      <c r="AE47" s="301"/>
      <c r="AF47" s="301"/>
      <c r="AG47" s="301"/>
      <c r="AH47" s="301"/>
      <c r="AI47" s="301"/>
    </row>
    <row r="48" spans="5:50" ht="13.9" customHeight="1" thickBot="1">
      <c r="E48" s="278"/>
      <c r="T48" s="301"/>
      <c r="U48" s="301"/>
      <c r="V48" s="301"/>
      <c r="W48" s="301"/>
      <c r="X48" s="301"/>
      <c r="Y48" s="301"/>
      <c r="Z48" s="301"/>
      <c r="AA48" s="301"/>
      <c r="AB48" s="301"/>
      <c r="AC48" s="301"/>
      <c r="AD48" s="301"/>
      <c r="AE48" s="301"/>
      <c r="AF48" s="301"/>
      <c r="AG48" s="301"/>
      <c r="AH48" s="301"/>
      <c r="AI48" s="301"/>
    </row>
    <row r="49" spans="17:47" ht="13.9" customHeight="1">
      <c r="Q49" s="301"/>
      <c r="R49" s="301"/>
      <c r="S49" s="301"/>
      <c r="T49" s="301"/>
      <c r="U49" s="301"/>
      <c r="V49" s="301"/>
      <c r="W49" s="301"/>
      <c r="X49" s="301"/>
      <c r="Y49" s="301"/>
      <c r="Z49" s="301"/>
      <c r="AA49" s="301"/>
      <c r="AB49" s="301"/>
      <c r="AC49" s="651"/>
      <c r="AD49" s="2340" t="str">
        <f>(IF(OR(U45&lt;=AR45),"可","規定の員数を満たしていません。"))</f>
        <v>可</v>
      </c>
      <c r="AE49" s="2341"/>
      <c r="AF49" s="2341"/>
      <c r="AG49" s="2341"/>
      <c r="AH49" s="2341"/>
      <c r="AI49" s="2341"/>
      <c r="AJ49" s="2341"/>
      <c r="AK49" s="2341"/>
      <c r="AL49" s="2341"/>
      <c r="AM49" s="2341"/>
      <c r="AN49" s="2341"/>
      <c r="AO49" s="2341"/>
      <c r="AP49" s="2341"/>
      <c r="AQ49" s="2341"/>
      <c r="AR49" s="2341"/>
      <c r="AS49" s="2341"/>
      <c r="AT49" s="2341"/>
      <c r="AU49" s="2342"/>
    </row>
    <row r="50" spans="17:47" ht="13.9" customHeight="1" thickBot="1">
      <c r="AD50" s="2343"/>
      <c r="AE50" s="2344"/>
      <c r="AF50" s="2344"/>
      <c r="AG50" s="2344"/>
      <c r="AH50" s="2344"/>
      <c r="AI50" s="2344"/>
      <c r="AJ50" s="2344"/>
      <c r="AK50" s="2344"/>
      <c r="AL50" s="2344"/>
      <c r="AM50" s="2344"/>
      <c r="AN50" s="2344"/>
      <c r="AO50" s="2344"/>
      <c r="AP50" s="2344"/>
      <c r="AQ50" s="2344"/>
      <c r="AR50" s="2344"/>
      <c r="AS50" s="2344"/>
      <c r="AT50" s="2344"/>
      <c r="AU50" s="2345"/>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O21:AQ21"/>
    <mergeCell ref="AR21:AS21"/>
    <mergeCell ref="AT15:AW15"/>
    <mergeCell ref="AX15:AZ15"/>
    <mergeCell ref="BA15:BB15"/>
    <mergeCell ref="AT21:AV21"/>
    <mergeCell ref="AW21:AX21"/>
    <mergeCell ref="E22:I22"/>
    <mergeCell ref="J22:M22"/>
    <mergeCell ref="N22:O22"/>
    <mergeCell ref="P22:R22"/>
    <mergeCell ref="S22:T22"/>
    <mergeCell ref="U22:W22"/>
    <mergeCell ref="Z21:AB21"/>
    <mergeCell ref="AC21:AD21"/>
    <mergeCell ref="AE21:AG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list" allowBlank="1" showInputMessage="1" showErrorMessage="1" sqref="E12:G14 AH10 AK7:AM8" xr:uid="{2E4F1009-F91C-44D1-B033-4D064F94B23B}">
      <formula1>$Q$3:$Q$4</formula1>
    </dataValidation>
    <dataValidation type="whole" allowBlank="1" showInputMessage="1" showErrorMessage="1" error="入力月の月日数を超過しています" sqref="J21:M21 J23:M23 J26:M26 J28:M28" xr:uid="{EF410C21-92B7-40A4-8BAB-DABF01A9FC33}">
      <formula1>0</formula1>
      <formula2>30</formula2>
    </dataValidation>
    <dataValidation type="whole" allowBlank="1" showInputMessage="1" showErrorMessage="1" error="入力月の月日数を超過しています" sqref="J31:M31" xr:uid="{CECA4F48-7088-4D0D-A54F-7DD41BDD1660}">
      <formula1>0</formula1>
      <formula2>29</formula2>
    </dataValidation>
    <dataValidation type="whole" allowBlank="1" showInputMessage="1" showErrorMessage="1" error="入力月の月日数を超過しています" sqref="J22:M22 J24:M25 J27:M27 J29:M30 J32:M32" xr:uid="{6777C624-83FE-4BF2-99D3-881D755F1CB9}">
      <formula1>0</formula1>
      <formula2>31</formula2>
    </dataValidation>
  </dataValidations>
  <printOptions horizontalCentered="1" verticalCentered="1"/>
  <pageMargins left="0.25" right="0.25" top="0.75" bottom="0.75" header="0.3" footer="0.3"/>
  <pageSetup paperSize="9" scale="9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D2623-6AC0-4CDD-A2A0-174CDF16EF44}">
  <sheetPr>
    <tabColor theme="8" tint="0.59999389629810485"/>
  </sheetPr>
  <dimension ref="A1:AQ87"/>
  <sheetViews>
    <sheetView showGridLines="0" view="pageBreakPreview" zoomScaleNormal="100" zoomScaleSheetLayoutView="100" workbookViewId="0"/>
  </sheetViews>
  <sheetFormatPr defaultColWidth="8.25" defaultRowHeight="21" customHeight="1"/>
  <cols>
    <col min="1" max="1" width="2.625" style="15" customWidth="1"/>
    <col min="2" max="2" width="14.25" style="138" customWidth="1"/>
    <col min="3" max="3" width="6.625" style="15" customWidth="1"/>
    <col min="4" max="5" width="7.625" style="15" customWidth="1"/>
    <col min="6" max="36" width="2.625" style="15" customWidth="1"/>
    <col min="37" max="37" width="6.625" style="15" customWidth="1"/>
    <col min="38" max="39" width="7.625" style="15" customWidth="1"/>
    <col min="40" max="40" width="5.625" style="15" customWidth="1"/>
    <col min="41" max="16384" width="8.25" style="15"/>
  </cols>
  <sheetData>
    <row r="1" spans="1:40" ht="24.95" customHeight="1">
      <c r="A1" s="738" t="s">
        <v>1061</v>
      </c>
      <c r="C1" s="724"/>
      <c r="D1" s="724"/>
      <c r="E1" s="724"/>
      <c r="F1" s="724"/>
      <c r="G1" s="724"/>
      <c r="H1" s="724"/>
      <c r="I1" s="724"/>
      <c r="J1" s="724"/>
      <c r="K1" s="724"/>
      <c r="L1" s="724"/>
      <c r="M1" s="724"/>
      <c r="N1" s="724"/>
      <c r="O1" s="724"/>
      <c r="P1" s="724"/>
      <c r="Q1" s="724"/>
      <c r="R1" s="724"/>
      <c r="S1" s="724"/>
      <c r="T1" s="724"/>
      <c r="U1" s="724"/>
      <c r="V1" s="724"/>
      <c r="W1" s="724"/>
      <c r="X1" s="725"/>
      <c r="Y1" s="725"/>
      <c r="Z1" s="150"/>
      <c r="AA1" s="150"/>
      <c r="AB1" s="150"/>
      <c r="AC1" s="150"/>
      <c r="AD1" s="739"/>
      <c r="AE1" s="739"/>
      <c r="AF1" s="739"/>
      <c r="AG1" s="739"/>
      <c r="AH1" s="739"/>
      <c r="AI1" s="740" t="s">
        <v>1062</v>
      </c>
      <c r="AJ1" s="740"/>
      <c r="AK1" s="1148" t="s">
        <v>1063</v>
      </c>
      <c r="AL1" s="1148"/>
      <c r="AM1" s="1148"/>
      <c r="AN1" s="1148"/>
    </row>
    <row r="2" spans="1:40" ht="18" customHeight="1">
      <c r="A2" s="150"/>
      <c r="B2" s="726"/>
      <c r="C2" s="726"/>
      <c r="D2" s="726"/>
      <c r="E2" s="726"/>
      <c r="F2" s="726"/>
      <c r="G2" s="726"/>
      <c r="H2" s="726"/>
      <c r="I2" s="726"/>
      <c r="J2" s="726"/>
      <c r="K2" s="726"/>
      <c r="L2" s="726"/>
      <c r="M2" s="1149"/>
      <c r="N2" s="1149"/>
      <c r="O2" s="1149"/>
      <c r="P2" s="1149"/>
      <c r="Q2" s="1150" t="s">
        <v>58</v>
      </c>
      <c r="R2" s="1150"/>
      <c r="S2" s="1149"/>
      <c r="T2" s="1149"/>
      <c r="U2" s="1150" t="s">
        <v>444</v>
      </c>
      <c r="V2" s="1150"/>
      <c r="W2" s="726"/>
      <c r="X2" s="726"/>
      <c r="Y2" s="726"/>
      <c r="Z2" s="150"/>
      <c r="AA2" s="150"/>
      <c r="AC2" s="740"/>
      <c r="AD2" s="726"/>
      <c r="AE2" s="726"/>
      <c r="AF2" s="726"/>
      <c r="AG2" s="726"/>
      <c r="AH2" s="726"/>
      <c r="AI2" s="740" t="s">
        <v>1064</v>
      </c>
      <c r="AJ2" s="740"/>
      <c r="AK2" s="1151"/>
      <c r="AL2" s="1151"/>
      <c r="AM2" s="1151"/>
      <c r="AN2" s="1151"/>
    </row>
    <row r="3" spans="1:40" ht="18" customHeight="1">
      <c r="A3" s="741"/>
      <c r="B3" s="741"/>
      <c r="C3" s="741"/>
      <c r="D3" s="741"/>
      <c r="E3" s="741"/>
      <c r="F3" s="741"/>
      <c r="G3" s="741"/>
      <c r="H3" s="741"/>
      <c r="I3" s="741"/>
      <c r="J3" s="741"/>
      <c r="K3" s="741"/>
      <c r="L3" s="741"/>
      <c r="M3" s="741"/>
      <c r="N3" s="741"/>
      <c r="O3" s="741"/>
      <c r="P3" s="741"/>
      <c r="Q3" s="741"/>
      <c r="R3" s="741"/>
      <c r="S3" s="741"/>
      <c r="T3" s="741"/>
      <c r="U3" s="741"/>
      <c r="V3" s="741"/>
      <c r="W3" s="741"/>
      <c r="Y3" s="742"/>
      <c r="Z3" s="742"/>
      <c r="AA3" s="742"/>
      <c r="AB3" s="150"/>
      <c r="AC3" s="742"/>
      <c r="AD3" s="742"/>
      <c r="AE3" s="742"/>
      <c r="AF3" s="742"/>
      <c r="AG3" s="742"/>
      <c r="AH3" s="742"/>
      <c r="AI3" s="743" t="s">
        <v>1065</v>
      </c>
      <c r="AJ3" s="740"/>
      <c r="AK3" s="1141"/>
      <c r="AL3" s="1141"/>
      <c r="AM3" s="1141"/>
      <c r="AN3" s="1141"/>
    </row>
    <row r="4" spans="1:40" ht="18" customHeight="1">
      <c r="A4" s="741"/>
      <c r="B4" s="741"/>
      <c r="C4" s="741"/>
      <c r="D4" s="741"/>
      <c r="E4" s="741"/>
      <c r="F4" s="741"/>
      <c r="G4" s="741"/>
      <c r="H4" s="741"/>
      <c r="I4" s="741"/>
      <c r="J4" s="741"/>
      <c r="K4" s="741"/>
      <c r="L4" s="741"/>
      <c r="M4" s="741"/>
      <c r="N4" s="741"/>
      <c r="O4" s="741"/>
      <c r="P4" s="741"/>
      <c r="Q4" s="741"/>
      <c r="R4" s="741"/>
      <c r="S4" s="741"/>
      <c r="T4" s="741"/>
      <c r="U4" s="741"/>
      <c r="V4" s="741"/>
      <c r="W4" s="741"/>
      <c r="Y4" s="742"/>
      <c r="Z4" s="742"/>
      <c r="AA4" s="742"/>
      <c r="AB4" s="150"/>
      <c r="AC4" s="742"/>
      <c r="AD4" s="742"/>
      <c r="AE4" s="742"/>
      <c r="AF4" s="742"/>
      <c r="AG4" s="742"/>
      <c r="AH4" s="742"/>
      <c r="AI4" s="743" t="s">
        <v>1066</v>
      </c>
      <c r="AJ4" s="740"/>
      <c r="AK4" s="1141"/>
      <c r="AL4" s="1141"/>
      <c r="AM4" s="1141"/>
      <c r="AN4" s="1141"/>
    </row>
    <row r="5" spans="1:40" ht="18" customHeight="1">
      <c r="A5" s="741"/>
      <c r="B5" s="741"/>
      <c r="C5" s="741"/>
      <c r="D5" s="741"/>
      <c r="E5" s="741"/>
      <c r="F5" s="741"/>
      <c r="G5" s="741"/>
      <c r="H5" s="741"/>
      <c r="I5" s="741"/>
      <c r="J5" s="741"/>
      <c r="K5" s="741"/>
      <c r="L5" s="741"/>
      <c r="M5" s="741"/>
      <c r="N5" s="741"/>
      <c r="O5" s="741"/>
      <c r="P5" s="741"/>
      <c r="Q5" s="741"/>
      <c r="R5" s="741"/>
      <c r="S5" s="741"/>
      <c r="U5" s="741"/>
      <c r="V5" s="741"/>
      <c r="W5" s="741"/>
      <c r="Y5" s="742"/>
      <c r="Z5" s="742"/>
      <c r="AA5" s="742"/>
      <c r="AB5" s="150"/>
      <c r="AC5" s="742"/>
      <c r="AD5" s="742"/>
      <c r="AE5" s="742"/>
      <c r="AF5" s="742"/>
      <c r="AG5" s="743" t="s">
        <v>1067</v>
      </c>
      <c r="AH5" s="1142"/>
      <c r="AI5" s="1142"/>
      <c r="AJ5" s="1142"/>
      <c r="AK5" s="742" t="s">
        <v>1068</v>
      </c>
      <c r="AL5" s="744"/>
      <c r="AM5" s="742" t="s">
        <v>1069</v>
      </c>
      <c r="AN5" s="150"/>
    </row>
    <row r="6" spans="1:40" ht="9.9499999999999993" customHeight="1">
      <c r="A6" s="150"/>
      <c r="B6" s="745"/>
      <c r="C6" s="745"/>
      <c r="D6" s="745"/>
      <c r="E6" s="745"/>
      <c r="F6" s="745"/>
      <c r="G6" s="745"/>
      <c r="H6" s="745"/>
      <c r="I6" s="745"/>
      <c r="J6" s="745"/>
      <c r="K6" s="745"/>
      <c r="L6" s="745"/>
      <c r="M6" s="745"/>
      <c r="N6" s="745"/>
      <c r="O6" s="745"/>
      <c r="P6" s="745"/>
      <c r="Q6" s="745"/>
      <c r="R6" s="745"/>
      <c r="S6" s="745"/>
      <c r="T6" s="745"/>
      <c r="U6" s="745"/>
      <c r="V6" s="745"/>
      <c r="W6" s="745"/>
      <c r="X6" s="726"/>
      <c r="Y6" s="726"/>
      <c r="Z6" s="726"/>
      <c r="AA6" s="726"/>
      <c r="AB6" s="726"/>
      <c r="AC6" s="726"/>
      <c r="AD6" s="726"/>
      <c r="AE6" s="726"/>
      <c r="AF6" s="726"/>
      <c r="AG6" s="726"/>
      <c r="AH6" s="726"/>
      <c r="AI6" s="726"/>
      <c r="AJ6" s="726"/>
      <c r="AK6" s="726"/>
      <c r="AL6" s="726"/>
      <c r="AM6" s="150"/>
      <c r="AN6" s="150"/>
    </row>
    <row r="7" spans="1:40" ht="15" customHeight="1">
      <c r="A7" s="1138" t="s">
        <v>1070</v>
      </c>
      <c r="B7" s="1106" t="s">
        <v>1071</v>
      </c>
      <c r="C7" s="1143" t="s">
        <v>1072</v>
      </c>
      <c r="D7" s="1106" t="s">
        <v>1073</v>
      </c>
      <c r="E7" s="1136" t="s">
        <v>1074</v>
      </c>
      <c r="F7" s="1146" t="s">
        <v>1075</v>
      </c>
      <c r="G7" s="1146"/>
      <c r="H7" s="1146"/>
      <c r="I7" s="1146"/>
      <c r="J7" s="1146"/>
      <c r="K7" s="1146"/>
      <c r="L7" s="1146"/>
      <c r="M7" s="1146"/>
      <c r="N7" s="1146"/>
      <c r="O7" s="1146"/>
      <c r="P7" s="1146"/>
      <c r="Q7" s="1146"/>
      <c r="R7" s="1146"/>
      <c r="S7" s="1146"/>
      <c r="T7" s="1146"/>
      <c r="U7" s="1146"/>
      <c r="V7" s="1146"/>
      <c r="W7" s="1146"/>
      <c r="X7" s="1146"/>
      <c r="Y7" s="1146"/>
      <c r="Z7" s="1146"/>
      <c r="AA7" s="1146"/>
      <c r="AB7" s="1146"/>
      <c r="AC7" s="1146"/>
      <c r="AD7" s="1146"/>
      <c r="AE7" s="1146"/>
      <c r="AF7" s="1146"/>
      <c r="AG7" s="1146"/>
      <c r="AH7" s="1146"/>
      <c r="AI7" s="1146"/>
      <c r="AJ7" s="1146"/>
      <c r="AK7" s="1147" t="s">
        <v>1076</v>
      </c>
      <c r="AL7" s="1114" t="s">
        <v>1077</v>
      </c>
      <c r="AM7" s="1140" t="s">
        <v>1078</v>
      </c>
      <c r="AN7" s="1140"/>
    </row>
    <row r="8" spans="1:40" ht="15" customHeight="1">
      <c r="A8" s="1138"/>
      <c r="B8" s="1106"/>
      <c r="C8" s="1144"/>
      <c r="D8" s="1106"/>
      <c r="E8" s="1136"/>
      <c r="F8" s="1106" t="s">
        <v>435</v>
      </c>
      <c r="G8" s="1106"/>
      <c r="H8" s="1106"/>
      <c r="I8" s="1106"/>
      <c r="J8" s="1106"/>
      <c r="K8" s="1106"/>
      <c r="L8" s="1106"/>
      <c r="M8" s="1106" t="s">
        <v>436</v>
      </c>
      <c r="N8" s="1106"/>
      <c r="O8" s="1106"/>
      <c r="P8" s="1106"/>
      <c r="Q8" s="1106"/>
      <c r="R8" s="1106"/>
      <c r="S8" s="1106"/>
      <c r="T8" s="1106" t="s">
        <v>437</v>
      </c>
      <c r="U8" s="1106"/>
      <c r="V8" s="1106"/>
      <c r="W8" s="1106"/>
      <c r="X8" s="1106"/>
      <c r="Y8" s="1106"/>
      <c r="Z8" s="1106"/>
      <c r="AA8" s="1106" t="s">
        <v>438</v>
      </c>
      <c r="AB8" s="1106"/>
      <c r="AC8" s="1106"/>
      <c r="AD8" s="1106"/>
      <c r="AE8" s="1106"/>
      <c r="AF8" s="1106"/>
      <c r="AG8" s="1106"/>
      <c r="AH8" s="1106" t="s">
        <v>1079</v>
      </c>
      <c r="AI8" s="1106"/>
      <c r="AJ8" s="1106"/>
      <c r="AK8" s="1147"/>
      <c r="AL8" s="1114"/>
      <c r="AM8" s="1140"/>
      <c r="AN8" s="1140"/>
    </row>
    <row r="9" spans="1:40" ht="15" customHeight="1">
      <c r="A9" s="1138"/>
      <c r="B9" s="1106"/>
      <c r="C9" s="1144"/>
      <c r="D9" s="1106"/>
      <c r="E9" s="1136"/>
      <c r="F9" s="746" t="e">
        <f>DATE($M$2,$S$2,1)</f>
        <v>#NUM!</v>
      </c>
      <c r="G9" s="746" t="e">
        <f>DATE($M$2,$S$2,2)</f>
        <v>#NUM!</v>
      </c>
      <c r="H9" s="746" t="e">
        <f>DATE($M$2,$S$2,3)</f>
        <v>#NUM!</v>
      </c>
      <c r="I9" s="746" t="e">
        <f>DATE($M$2,$S$2,4)</f>
        <v>#NUM!</v>
      </c>
      <c r="J9" s="746" t="e">
        <f>DATE($M$2,$S$2,5)</f>
        <v>#NUM!</v>
      </c>
      <c r="K9" s="746" t="e">
        <f>DATE($M$2,$S$2,6)</f>
        <v>#NUM!</v>
      </c>
      <c r="L9" s="746" t="e">
        <f>DATE($M$2,$S$2,7)</f>
        <v>#NUM!</v>
      </c>
      <c r="M9" s="746" t="e">
        <f>DATE($M$2,$S$2,8)</f>
        <v>#NUM!</v>
      </c>
      <c r="N9" s="746" t="e">
        <f>DATE($M$2,$S$2,9)</f>
        <v>#NUM!</v>
      </c>
      <c r="O9" s="746" t="e">
        <f>DATE($M$2,$S$2,10)</f>
        <v>#NUM!</v>
      </c>
      <c r="P9" s="746" t="e">
        <f>DATE($M$2,$S$2,11)</f>
        <v>#NUM!</v>
      </c>
      <c r="Q9" s="746" t="e">
        <f>DATE($M$2,$S$2,12)</f>
        <v>#NUM!</v>
      </c>
      <c r="R9" s="746" t="e">
        <f>DATE($M$2,$S$2,13)</f>
        <v>#NUM!</v>
      </c>
      <c r="S9" s="746" t="e">
        <f>DATE($M$2,$S$2,14)</f>
        <v>#NUM!</v>
      </c>
      <c r="T9" s="746" t="e">
        <f>DATE($M$2,$S$2,15)</f>
        <v>#NUM!</v>
      </c>
      <c r="U9" s="746" t="e">
        <f>DATE($M$2,$S$2,16)</f>
        <v>#NUM!</v>
      </c>
      <c r="V9" s="746" t="e">
        <f>DATE($M$2,$S$2,17)</f>
        <v>#NUM!</v>
      </c>
      <c r="W9" s="746" t="e">
        <f>DATE($M$2,$S$2,18)</f>
        <v>#NUM!</v>
      </c>
      <c r="X9" s="746" t="e">
        <f>DATE($M$2,$S$2,19)</f>
        <v>#NUM!</v>
      </c>
      <c r="Y9" s="746" t="e">
        <f>DATE($M$2,$S$2,20)</f>
        <v>#NUM!</v>
      </c>
      <c r="Z9" s="746" t="e">
        <f>DATE($M$2,$S$2,21)</f>
        <v>#NUM!</v>
      </c>
      <c r="AA9" s="746" t="e">
        <f>DATE($M$2,$S$2,22)</f>
        <v>#NUM!</v>
      </c>
      <c r="AB9" s="746" t="e">
        <f>DATE($M$2,$S$2,23)</f>
        <v>#NUM!</v>
      </c>
      <c r="AC9" s="746" t="e">
        <f>DATE($M$2,$S$2,24)</f>
        <v>#NUM!</v>
      </c>
      <c r="AD9" s="746" t="e">
        <f>DATE($M$2,$S$2,25)</f>
        <v>#NUM!</v>
      </c>
      <c r="AE9" s="746" t="e">
        <f>DATE($M$2,$S$2,26)</f>
        <v>#NUM!</v>
      </c>
      <c r="AF9" s="746" t="e">
        <f>DATE($M$2,$S$2,27)</f>
        <v>#NUM!</v>
      </c>
      <c r="AG9" s="746" t="e">
        <f>DATE($M$2,$S$2,28)</f>
        <v>#NUM!</v>
      </c>
      <c r="AH9" s="746" t="e">
        <f>IF(DAY(EOMONTH(F9,0))&lt;29,"",DATE($M$2,$S$2,29))</f>
        <v>#NUM!</v>
      </c>
      <c r="AI9" s="746" t="e">
        <f>IF(DAY(EOMONTH(F9,0))&lt;30,"",DATE($M$2,$S$2,30))</f>
        <v>#NUM!</v>
      </c>
      <c r="AJ9" s="746" t="e">
        <f>IF(DAY(EOMONTH(F9,0))&lt;31,"",DATE($M$2,$S$2,31))</f>
        <v>#NUM!</v>
      </c>
      <c r="AK9" s="1147"/>
      <c r="AL9" s="1114"/>
      <c r="AM9" s="1140"/>
      <c r="AN9" s="1140"/>
    </row>
    <row r="10" spans="1:40" ht="15" customHeight="1">
      <c r="A10" s="1138"/>
      <c r="B10" s="1106"/>
      <c r="C10" s="1145"/>
      <c r="D10" s="1106"/>
      <c r="E10" s="1136"/>
      <c r="F10" s="747" t="e">
        <f>DATE($M$2,$S$2,1)</f>
        <v>#NUM!</v>
      </c>
      <c r="G10" s="747" t="e">
        <f>DATE($M$2,$S$2,2)</f>
        <v>#NUM!</v>
      </c>
      <c r="H10" s="747" t="e">
        <f>DATE($M$2,$S$2,3)</f>
        <v>#NUM!</v>
      </c>
      <c r="I10" s="747" t="e">
        <f>DATE($M$2,$S$2,4)</f>
        <v>#NUM!</v>
      </c>
      <c r="J10" s="747" t="e">
        <f>DATE($M$2,$S$2,5)</f>
        <v>#NUM!</v>
      </c>
      <c r="K10" s="747" t="e">
        <f>DATE($M$2,$S$2,6)</f>
        <v>#NUM!</v>
      </c>
      <c r="L10" s="747" t="e">
        <f>DATE($M$2,$S$2,7)</f>
        <v>#NUM!</v>
      </c>
      <c r="M10" s="747" t="e">
        <f>DATE($M$2,$S$2,8)</f>
        <v>#NUM!</v>
      </c>
      <c r="N10" s="747" t="e">
        <f>DATE($M$2,$S$2,9)</f>
        <v>#NUM!</v>
      </c>
      <c r="O10" s="747" t="e">
        <f>DATE($M$2,$S$2,10)</f>
        <v>#NUM!</v>
      </c>
      <c r="P10" s="747" t="e">
        <f>DATE($M$2,$S$2,11)</f>
        <v>#NUM!</v>
      </c>
      <c r="Q10" s="747" t="e">
        <f>DATE($M$2,$S$2,12)</f>
        <v>#NUM!</v>
      </c>
      <c r="R10" s="747" t="e">
        <f>DATE($M$2,$S$2,13)</f>
        <v>#NUM!</v>
      </c>
      <c r="S10" s="747" t="e">
        <f>DATE($M$2,$S$2,14)</f>
        <v>#NUM!</v>
      </c>
      <c r="T10" s="747" t="e">
        <f>DATE($M$2,$S$2,15)</f>
        <v>#NUM!</v>
      </c>
      <c r="U10" s="747" t="e">
        <f>DATE($M$2,$S$2,16)</f>
        <v>#NUM!</v>
      </c>
      <c r="V10" s="747" t="e">
        <f>DATE($M$2,$S$2,17)</f>
        <v>#NUM!</v>
      </c>
      <c r="W10" s="747" t="e">
        <f>DATE($M$2,$S$2,18)</f>
        <v>#NUM!</v>
      </c>
      <c r="X10" s="747" t="e">
        <f>DATE($M$2,$S$2,19)</f>
        <v>#NUM!</v>
      </c>
      <c r="Y10" s="747" t="e">
        <f>DATE($M$2,$S$2,20)</f>
        <v>#NUM!</v>
      </c>
      <c r="Z10" s="747" t="e">
        <f>DATE($M$2,$S$2,21)</f>
        <v>#NUM!</v>
      </c>
      <c r="AA10" s="747" t="e">
        <f>DATE($M$2,$S$2,22)</f>
        <v>#NUM!</v>
      </c>
      <c r="AB10" s="747" t="e">
        <f>DATE($M$2,$S$2,23)</f>
        <v>#NUM!</v>
      </c>
      <c r="AC10" s="747" t="e">
        <f>DATE($M$2,$S$2,24)</f>
        <v>#NUM!</v>
      </c>
      <c r="AD10" s="747" t="e">
        <f>DATE($M$2,$S$2,25)</f>
        <v>#NUM!</v>
      </c>
      <c r="AE10" s="747" t="e">
        <f>DATE($M$2,$S$2,26)</f>
        <v>#NUM!</v>
      </c>
      <c r="AF10" s="747" t="e">
        <f>DATE($M$2,$S$2,27)</f>
        <v>#NUM!</v>
      </c>
      <c r="AG10" s="747" t="e">
        <f>DATE($M$2,$S$2,28)</f>
        <v>#NUM!</v>
      </c>
      <c r="AH10" s="747" t="e">
        <f>IF(DAY(EOMONTH(F10,0))&lt;29,"",DATE($M$2,$S$2,29))</f>
        <v>#NUM!</v>
      </c>
      <c r="AI10" s="747" t="e">
        <f>IF(DAY(EOMONTH(F10,0))&lt;30,"",DATE($M$2,$S$2,30))</f>
        <v>#NUM!</v>
      </c>
      <c r="AJ10" s="747" t="e">
        <f>IF(DAY(EOMONTH(F10,0))&lt;31,"",DATE($M$2,$S$2,31))</f>
        <v>#NUM!</v>
      </c>
      <c r="AK10" s="1147"/>
      <c r="AL10" s="1114"/>
      <c r="AM10" s="1140"/>
      <c r="AN10" s="1140"/>
    </row>
    <row r="11" spans="1:40" ht="18" customHeight="1">
      <c r="A11" s="485">
        <v>1</v>
      </c>
      <c r="B11" s="748"/>
      <c r="C11" s="749"/>
      <c r="D11" s="750"/>
      <c r="E11" s="751"/>
      <c r="F11" s="752"/>
      <c r="G11" s="752"/>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3">
        <f>+SUM(F11:AJ11)</f>
        <v>0</v>
      </c>
      <c r="AL11" s="754" t="e">
        <f>IF($AK$3="４週",AK11/4,AK11/(DAY(EOMONTH($F$9,0))/7))</f>
        <v>#NUM!</v>
      </c>
      <c r="AM11" s="1135"/>
      <c r="AN11" s="1135"/>
    </row>
    <row r="12" spans="1:40" ht="18" customHeight="1">
      <c r="A12" s="485">
        <v>2</v>
      </c>
      <c r="B12" s="748"/>
      <c r="C12" s="749"/>
      <c r="D12" s="750"/>
      <c r="E12" s="751"/>
      <c r="F12" s="752"/>
      <c r="G12" s="752"/>
      <c r="H12" s="752"/>
      <c r="I12" s="752"/>
      <c r="J12" s="752"/>
      <c r="K12" s="752"/>
      <c r="L12" s="752"/>
      <c r="M12" s="752"/>
      <c r="N12" s="752"/>
      <c r="O12" s="752"/>
      <c r="P12" s="752"/>
      <c r="Q12" s="752"/>
      <c r="R12" s="752"/>
      <c r="S12" s="752"/>
      <c r="T12" s="752"/>
      <c r="U12" s="752"/>
      <c r="V12" s="752"/>
      <c r="W12" s="752"/>
      <c r="X12" s="752"/>
      <c r="Y12" s="752"/>
      <c r="Z12" s="752"/>
      <c r="AA12" s="752"/>
      <c r="AB12" s="752"/>
      <c r="AC12" s="752"/>
      <c r="AD12" s="752"/>
      <c r="AE12" s="752"/>
      <c r="AF12" s="752"/>
      <c r="AG12" s="752"/>
      <c r="AH12" s="752"/>
      <c r="AI12" s="752"/>
      <c r="AJ12" s="752"/>
      <c r="AK12" s="753">
        <f t="shared" ref="AK12:AK31" si="0">+SUM(F12:AJ12)</f>
        <v>0</v>
      </c>
      <c r="AL12" s="754" t="e">
        <f>IF($AK$3="４週",AK12/4,AK12/(DAY(EOMONTH($F$9,0))/7))</f>
        <v>#NUM!</v>
      </c>
      <c r="AM12" s="1135"/>
      <c r="AN12" s="1135"/>
    </row>
    <row r="13" spans="1:40" ht="18" customHeight="1">
      <c r="A13" s="485">
        <v>3</v>
      </c>
      <c r="B13" s="748"/>
      <c r="C13" s="749"/>
      <c r="D13" s="750"/>
      <c r="E13" s="751"/>
      <c r="F13" s="752"/>
      <c r="G13" s="752"/>
      <c r="H13" s="752"/>
      <c r="I13" s="752"/>
      <c r="J13" s="752"/>
      <c r="K13" s="752"/>
      <c r="L13" s="752"/>
      <c r="M13" s="752"/>
      <c r="N13" s="752"/>
      <c r="O13" s="752"/>
      <c r="P13" s="752"/>
      <c r="Q13" s="752"/>
      <c r="R13" s="752"/>
      <c r="S13" s="752"/>
      <c r="T13" s="752"/>
      <c r="U13" s="752"/>
      <c r="V13" s="752"/>
      <c r="W13" s="752"/>
      <c r="X13" s="752"/>
      <c r="Y13" s="752"/>
      <c r="Z13" s="752"/>
      <c r="AA13" s="752"/>
      <c r="AB13" s="752"/>
      <c r="AC13" s="752"/>
      <c r="AD13" s="752"/>
      <c r="AE13" s="752"/>
      <c r="AF13" s="752"/>
      <c r="AG13" s="752"/>
      <c r="AH13" s="752"/>
      <c r="AI13" s="752"/>
      <c r="AJ13" s="752"/>
      <c r="AK13" s="753">
        <f t="shared" si="0"/>
        <v>0</v>
      </c>
      <c r="AL13" s="754" t="e">
        <f>IF($AK$3="４週",AK13/4,AK13/(DAY(EOMONTH($F$9,0))/7))</f>
        <v>#NUM!</v>
      </c>
      <c r="AM13" s="1135"/>
      <c r="AN13" s="1135"/>
    </row>
    <row r="14" spans="1:40" ht="18" customHeight="1">
      <c r="A14" s="485">
        <v>4</v>
      </c>
      <c r="B14" s="748"/>
      <c r="C14" s="749"/>
      <c r="D14" s="750"/>
      <c r="E14" s="751"/>
      <c r="F14" s="752"/>
      <c r="G14" s="752"/>
      <c r="H14" s="752"/>
      <c r="I14" s="752"/>
      <c r="J14" s="752"/>
      <c r="K14" s="752"/>
      <c r="L14" s="752"/>
      <c r="M14" s="752"/>
      <c r="N14" s="752"/>
      <c r="O14" s="752"/>
      <c r="P14" s="752"/>
      <c r="Q14" s="752"/>
      <c r="R14" s="752"/>
      <c r="S14" s="752"/>
      <c r="T14" s="752"/>
      <c r="U14" s="752"/>
      <c r="V14" s="752"/>
      <c r="W14" s="752"/>
      <c r="X14" s="752"/>
      <c r="Y14" s="752"/>
      <c r="Z14" s="752"/>
      <c r="AA14" s="752"/>
      <c r="AB14" s="752"/>
      <c r="AC14" s="752"/>
      <c r="AD14" s="752"/>
      <c r="AE14" s="752"/>
      <c r="AF14" s="752"/>
      <c r="AG14" s="752"/>
      <c r="AH14" s="752"/>
      <c r="AI14" s="752"/>
      <c r="AJ14" s="752"/>
      <c r="AK14" s="753">
        <f t="shared" si="0"/>
        <v>0</v>
      </c>
      <c r="AL14" s="754" t="e">
        <f>IF($AK$3="４週",AK14/4,AK14/(DAY(EOMONTH($F$9,0))/7))</f>
        <v>#NUM!</v>
      </c>
      <c r="AM14" s="1135"/>
      <c r="AN14" s="1135"/>
    </row>
    <row r="15" spans="1:40" ht="18" customHeight="1">
      <c r="A15" s="485">
        <v>5</v>
      </c>
      <c r="B15" s="748"/>
      <c r="C15" s="749"/>
      <c r="D15" s="750"/>
      <c r="E15" s="751"/>
      <c r="F15" s="752"/>
      <c r="G15" s="752"/>
      <c r="H15" s="752"/>
      <c r="I15" s="752"/>
      <c r="J15" s="752"/>
      <c r="K15" s="752"/>
      <c r="L15" s="752"/>
      <c r="M15" s="752"/>
      <c r="N15" s="752"/>
      <c r="O15" s="752"/>
      <c r="P15" s="752"/>
      <c r="Q15" s="752"/>
      <c r="R15" s="752"/>
      <c r="S15" s="752"/>
      <c r="T15" s="752"/>
      <c r="U15" s="752"/>
      <c r="V15" s="752"/>
      <c r="W15" s="752"/>
      <c r="X15" s="752"/>
      <c r="Y15" s="752"/>
      <c r="Z15" s="752"/>
      <c r="AA15" s="752"/>
      <c r="AB15" s="752"/>
      <c r="AC15" s="752"/>
      <c r="AD15" s="752"/>
      <c r="AE15" s="752"/>
      <c r="AF15" s="752"/>
      <c r="AG15" s="752"/>
      <c r="AH15" s="752"/>
      <c r="AI15" s="752"/>
      <c r="AJ15" s="752"/>
      <c r="AK15" s="753">
        <f t="shared" si="0"/>
        <v>0</v>
      </c>
      <c r="AL15" s="754" t="e">
        <f t="shared" ref="AL15:AL30" si="1">IF($AK$3="４週",AK15/4,AK15/(DAY(EOMONTH($F$9,0))/7))</f>
        <v>#NUM!</v>
      </c>
      <c r="AM15" s="1135"/>
      <c r="AN15" s="1135"/>
    </row>
    <row r="16" spans="1:40" ht="18" customHeight="1">
      <c r="A16" s="485">
        <v>6</v>
      </c>
      <c r="B16" s="748"/>
      <c r="C16" s="749"/>
      <c r="D16" s="750"/>
      <c r="E16" s="751"/>
      <c r="F16" s="752"/>
      <c r="G16" s="752"/>
      <c r="H16" s="752"/>
      <c r="I16" s="752"/>
      <c r="J16" s="752"/>
      <c r="K16" s="752"/>
      <c r="L16" s="752"/>
      <c r="M16" s="752"/>
      <c r="N16" s="752"/>
      <c r="O16" s="752"/>
      <c r="P16" s="752"/>
      <c r="Q16" s="752"/>
      <c r="R16" s="752"/>
      <c r="S16" s="752"/>
      <c r="T16" s="752"/>
      <c r="U16" s="752"/>
      <c r="V16" s="752"/>
      <c r="W16" s="752"/>
      <c r="X16" s="752"/>
      <c r="Y16" s="752"/>
      <c r="Z16" s="752"/>
      <c r="AA16" s="752"/>
      <c r="AB16" s="752"/>
      <c r="AC16" s="752"/>
      <c r="AD16" s="752"/>
      <c r="AE16" s="752"/>
      <c r="AF16" s="752"/>
      <c r="AG16" s="752"/>
      <c r="AH16" s="752"/>
      <c r="AI16" s="752"/>
      <c r="AJ16" s="752"/>
      <c r="AK16" s="753">
        <f t="shared" si="0"/>
        <v>0</v>
      </c>
      <c r="AL16" s="754" t="e">
        <f t="shared" si="1"/>
        <v>#NUM!</v>
      </c>
      <c r="AM16" s="1135"/>
      <c r="AN16" s="1135"/>
    </row>
    <row r="17" spans="1:40" ht="18" customHeight="1">
      <c r="A17" s="485">
        <v>7</v>
      </c>
      <c r="B17" s="748"/>
      <c r="C17" s="749"/>
      <c r="D17" s="750"/>
      <c r="E17" s="751"/>
      <c r="F17" s="752"/>
      <c r="G17" s="752"/>
      <c r="H17" s="752"/>
      <c r="I17" s="752"/>
      <c r="J17" s="752"/>
      <c r="K17" s="752"/>
      <c r="L17" s="752"/>
      <c r="M17" s="752"/>
      <c r="N17" s="752"/>
      <c r="O17" s="752"/>
      <c r="P17" s="752"/>
      <c r="Q17" s="752"/>
      <c r="R17" s="752"/>
      <c r="S17" s="752"/>
      <c r="T17" s="752"/>
      <c r="U17" s="752"/>
      <c r="V17" s="752"/>
      <c r="W17" s="752"/>
      <c r="X17" s="752"/>
      <c r="Y17" s="752"/>
      <c r="Z17" s="752"/>
      <c r="AA17" s="752"/>
      <c r="AB17" s="752"/>
      <c r="AC17" s="752"/>
      <c r="AD17" s="752"/>
      <c r="AE17" s="752"/>
      <c r="AF17" s="752"/>
      <c r="AG17" s="752"/>
      <c r="AH17" s="752"/>
      <c r="AI17" s="752"/>
      <c r="AJ17" s="752"/>
      <c r="AK17" s="753">
        <f t="shared" si="0"/>
        <v>0</v>
      </c>
      <c r="AL17" s="754" t="e">
        <f t="shared" si="1"/>
        <v>#NUM!</v>
      </c>
      <c r="AM17" s="1135"/>
      <c r="AN17" s="1135"/>
    </row>
    <row r="18" spans="1:40" ht="18" customHeight="1">
      <c r="A18" s="485">
        <v>8</v>
      </c>
      <c r="B18" s="748"/>
      <c r="C18" s="749"/>
      <c r="D18" s="750"/>
      <c r="E18" s="751"/>
      <c r="F18" s="752"/>
      <c r="G18" s="752"/>
      <c r="H18" s="752"/>
      <c r="I18" s="752"/>
      <c r="J18" s="752"/>
      <c r="K18" s="752"/>
      <c r="L18" s="752"/>
      <c r="M18" s="752"/>
      <c r="N18" s="752"/>
      <c r="O18" s="752"/>
      <c r="P18" s="752"/>
      <c r="Q18" s="752"/>
      <c r="R18" s="752"/>
      <c r="S18" s="752"/>
      <c r="T18" s="752"/>
      <c r="U18" s="752"/>
      <c r="V18" s="752"/>
      <c r="W18" s="752"/>
      <c r="X18" s="752"/>
      <c r="Y18" s="752"/>
      <c r="Z18" s="752"/>
      <c r="AA18" s="752"/>
      <c r="AB18" s="752"/>
      <c r="AC18" s="752"/>
      <c r="AD18" s="752"/>
      <c r="AE18" s="752"/>
      <c r="AF18" s="752"/>
      <c r="AG18" s="752"/>
      <c r="AH18" s="752"/>
      <c r="AI18" s="752"/>
      <c r="AJ18" s="752"/>
      <c r="AK18" s="753">
        <f t="shared" si="0"/>
        <v>0</v>
      </c>
      <c r="AL18" s="754" t="e">
        <f t="shared" si="1"/>
        <v>#NUM!</v>
      </c>
      <c r="AM18" s="1135"/>
      <c r="AN18" s="1135"/>
    </row>
    <row r="19" spans="1:40" ht="18" customHeight="1">
      <c r="A19" s="485">
        <v>9</v>
      </c>
      <c r="B19" s="748"/>
      <c r="C19" s="749"/>
      <c r="D19" s="750"/>
      <c r="E19" s="751"/>
      <c r="F19" s="752"/>
      <c r="G19" s="752"/>
      <c r="H19" s="752"/>
      <c r="I19" s="752"/>
      <c r="J19" s="752"/>
      <c r="K19" s="752"/>
      <c r="L19" s="752"/>
      <c r="M19" s="752"/>
      <c r="N19" s="752"/>
      <c r="O19" s="752"/>
      <c r="P19" s="752"/>
      <c r="Q19" s="752"/>
      <c r="R19" s="752"/>
      <c r="S19" s="752"/>
      <c r="T19" s="752"/>
      <c r="U19" s="752"/>
      <c r="V19" s="752"/>
      <c r="W19" s="752"/>
      <c r="X19" s="752"/>
      <c r="Y19" s="752"/>
      <c r="Z19" s="752"/>
      <c r="AA19" s="752"/>
      <c r="AB19" s="752"/>
      <c r="AC19" s="752"/>
      <c r="AD19" s="752"/>
      <c r="AE19" s="752"/>
      <c r="AF19" s="752"/>
      <c r="AG19" s="752"/>
      <c r="AH19" s="752"/>
      <c r="AI19" s="752"/>
      <c r="AJ19" s="752"/>
      <c r="AK19" s="753">
        <f t="shared" si="0"/>
        <v>0</v>
      </c>
      <c r="AL19" s="754" t="e">
        <f t="shared" si="1"/>
        <v>#NUM!</v>
      </c>
      <c r="AM19" s="1135"/>
      <c r="AN19" s="1135"/>
    </row>
    <row r="20" spans="1:40" ht="18" customHeight="1">
      <c r="A20" s="485">
        <v>10</v>
      </c>
      <c r="B20" s="748"/>
      <c r="C20" s="749"/>
      <c r="D20" s="750"/>
      <c r="E20" s="751"/>
      <c r="F20" s="752"/>
      <c r="G20" s="752"/>
      <c r="H20" s="752"/>
      <c r="I20" s="752"/>
      <c r="J20" s="752"/>
      <c r="K20" s="752"/>
      <c r="L20" s="752"/>
      <c r="M20" s="752"/>
      <c r="N20" s="752"/>
      <c r="O20" s="752"/>
      <c r="P20" s="752"/>
      <c r="Q20" s="752"/>
      <c r="R20" s="752"/>
      <c r="S20" s="752"/>
      <c r="T20" s="752"/>
      <c r="U20" s="752"/>
      <c r="V20" s="752"/>
      <c r="W20" s="752"/>
      <c r="X20" s="752"/>
      <c r="Y20" s="752"/>
      <c r="Z20" s="752"/>
      <c r="AA20" s="752"/>
      <c r="AB20" s="752"/>
      <c r="AC20" s="752"/>
      <c r="AD20" s="752"/>
      <c r="AE20" s="752"/>
      <c r="AF20" s="752"/>
      <c r="AG20" s="752"/>
      <c r="AH20" s="752"/>
      <c r="AI20" s="752"/>
      <c r="AJ20" s="752"/>
      <c r="AK20" s="753">
        <f t="shared" si="0"/>
        <v>0</v>
      </c>
      <c r="AL20" s="754" t="e">
        <f t="shared" si="1"/>
        <v>#NUM!</v>
      </c>
      <c r="AM20" s="1135"/>
      <c r="AN20" s="1135"/>
    </row>
    <row r="21" spans="1:40" ht="18" customHeight="1">
      <c r="A21" s="485">
        <v>11</v>
      </c>
      <c r="B21" s="748"/>
      <c r="C21" s="749"/>
      <c r="D21" s="750"/>
      <c r="E21" s="751"/>
      <c r="F21" s="752"/>
      <c r="G21" s="752"/>
      <c r="H21" s="752"/>
      <c r="I21" s="752"/>
      <c r="J21" s="752"/>
      <c r="K21" s="752"/>
      <c r="L21" s="752"/>
      <c r="M21" s="752"/>
      <c r="N21" s="752"/>
      <c r="O21" s="752"/>
      <c r="P21" s="752"/>
      <c r="Q21" s="752"/>
      <c r="R21" s="752"/>
      <c r="S21" s="752"/>
      <c r="T21" s="752"/>
      <c r="U21" s="752"/>
      <c r="V21" s="752"/>
      <c r="W21" s="752"/>
      <c r="X21" s="752"/>
      <c r="Y21" s="752"/>
      <c r="Z21" s="752"/>
      <c r="AA21" s="752"/>
      <c r="AB21" s="752"/>
      <c r="AC21" s="752"/>
      <c r="AD21" s="752"/>
      <c r="AE21" s="752"/>
      <c r="AF21" s="752"/>
      <c r="AG21" s="752"/>
      <c r="AH21" s="752"/>
      <c r="AI21" s="752"/>
      <c r="AJ21" s="752"/>
      <c r="AK21" s="753">
        <f t="shared" si="0"/>
        <v>0</v>
      </c>
      <c r="AL21" s="754" t="e">
        <f t="shared" si="1"/>
        <v>#NUM!</v>
      </c>
      <c r="AM21" s="1135"/>
      <c r="AN21" s="1135"/>
    </row>
    <row r="22" spans="1:40" ht="18" customHeight="1">
      <c r="A22" s="485">
        <v>12</v>
      </c>
      <c r="B22" s="748"/>
      <c r="C22" s="749"/>
      <c r="D22" s="750"/>
      <c r="E22" s="751"/>
      <c r="F22" s="752"/>
      <c r="G22" s="752"/>
      <c r="H22" s="752"/>
      <c r="I22" s="752"/>
      <c r="J22" s="752"/>
      <c r="K22" s="752"/>
      <c r="L22" s="752"/>
      <c r="M22" s="752"/>
      <c r="N22" s="752"/>
      <c r="O22" s="752"/>
      <c r="P22" s="752"/>
      <c r="Q22" s="752"/>
      <c r="R22" s="752"/>
      <c r="S22" s="752"/>
      <c r="T22" s="752"/>
      <c r="U22" s="752"/>
      <c r="V22" s="752"/>
      <c r="W22" s="752"/>
      <c r="X22" s="752"/>
      <c r="Y22" s="752"/>
      <c r="Z22" s="752"/>
      <c r="AA22" s="752"/>
      <c r="AB22" s="752"/>
      <c r="AC22" s="752"/>
      <c r="AD22" s="752"/>
      <c r="AE22" s="752"/>
      <c r="AF22" s="752"/>
      <c r="AG22" s="752"/>
      <c r="AH22" s="752"/>
      <c r="AI22" s="752"/>
      <c r="AJ22" s="752"/>
      <c r="AK22" s="753">
        <f t="shared" si="0"/>
        <v>0</v>
      </c>
      <c r="AL22" s="754" t="e">
        <f t="shared" si="1"/>
        <v>#NUM!</v>
      </c>
      <c r="AM22" s="1135"/>
      <c r="AN22" s="1135"/>
    </row>
    <row r="23" spans="1:40" ht="18" customHeight="1">
      <c r="A23" s="485">
        <v>13</v>
      </c>
      <c r="B23" s="748"/>
      <c r="C23" s="749"/>
      <c r="D23" s="750"/>
      <c r="E23" s="751"/>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2"/>
      <c r="AF23" s="752"/>
      <c r="AG23" s="752"/>
      <c r="AH23" s="752"/>
      <c r="AI23" s="752"/>
      <c r="AJ23" s="752"/>
      <c r="AK23" s="753">
        <f t="shared" si="0"/>
        <v>0</v>
      </c>
      <c r="AL23" s="754" t="e">
        <f t="shared" si="1"/>
        <v>#NUM!</v>
      </c>
      <c r="AM23" s="1135"/>
      <c r="AN23" s="1135"/>
    </row>
    <row r="24" spans="1:40" ht="18" customHeight="1">
      <c r="A24" s="485">
        <v>14</v>
      </c>
      <c r="B24" s="748"/>
      <c r="C24" s="749"/>
      <c r="D24" s="750"/>
      <c r="E24" s="751"/>
      <c r="F24" s="752"/>
      <c r="G24" s="752"/>
      <c r="H24" s="752"/>
      <c r="I24" s="752"/>
      <c r="J24" s="752"/>
      <c r="K24" s="752"/>
      <c r="L24" s="752"/>
      <c r="M24" s="752"/>
      <c r="N24" s="752"/>
      <c r="O24" s="752"/>
      <c r="P24" s="752"/>
      <c r="Q24" s="752"/>
      <c r="R24" s="752"/>
      <c r="S24" s="752"/>
      <c r="T24" s="752"/>
      <c r="U24" s="752"/>
      <c r="V24" s="752"/>
      <c r="W24" s="752"/>
      <c r="X24" s="752"/>
      <c r="Y24" s="752"/>
      <c r="Z24" s="752"/>
      <c r="AA24" s="752"/>
      <c r="AB24" s="752"/>
      <c r="AC24" s="752"/>
      <c r="AD24" s="752"/>
      <c r="AE24" s="752"/>
      <c r="AF24" s="752"/>
      <c r="AG24" s="752"/>
      <c r="AH24" s="752"/>
      <c r="AI24" s="752"/>
      <c r="AJ24" s="752"/>
      <c r="AK24" s="753">
        <f t="shared" si="0"/>
        <v>0</v>
      </c>
      <c r="AL24" s="754" t="e">
        <f t="shared" si="1"/>
        <v>#NUM!</v>
      </c>
      <c r="AM24" s="1135"/>
      <c r="AN24" s="1135"/>
    </row>
    <row r="25" spans="1:40" ht="18" customHeight="1">
      <c r="A25" s="485">
        <v>15</v>
      </c>
      <c r="B25" s="748"/>
      <c r="C25" s="749"/>
      <c r="D25" s="750"/>
      <c r="E25" s="751"/>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752"/>
      <c r="AK25" s="753">
        <f t="shared" si="0"/>
        <v>0</v>
      </c>
      <c r="AL25" s="754" t="e">
        <f t="shared" si="1"/>
        <v>#NUM!</v>
      </c>
      <c r="AM25" s="1135"/>
      <c r="AN25" s="1135"/>
    </row>
    <row r="26" spans="1:40" ht="18" customHeight="1">
      <c r="A26" s="485">
        <v>16</v>
      </c>
      <c r="B26" s="748"/>
      <c r="C26" s="749"/>
      <c r="D26" s="750"/>
      <c r="E26" s="751"/>
      <c r="F26" s="752"/>
      <c r="G26" s="752"/>
      <c r="H26" s="752"/>
      <c r="I26" s="752"/>
      <c r="J26" s="752"/>
      <c r="K26" s="752"/>
      <c r="L26" s="752"/>
      <c r="M26" s="752"/>
      <c r="N26" s="752"/>
      <c r="O26" s="752"/>
      <c r="P26" s="752"/>
      <c r="Q26" s="752"/>
      <c r="R26" s="752"/>
      <c r="S26" s="752"/>
      <c r="T26" s="752"/>
      <c r="U26" s="752"/>
      <c r="V26" s="752"/>
      <c r="W26" s="752"/>
      <c r="X26" s="752"/>
      <c r="Y26" s="752"/>
      <c r="Z26" s="752"/>
      <c r="AA26" s="752"/>
      <c r="AB26" s="752"/>
      <c r="AC26" s="752"/>
      <c r="AD26" s="752"/>
      <c r="AE26" s="752"/>
      <c r="AF26" s="752"/>
      <c r="AG26" s="752"/>
      <c r="AH26" s="752"/>
      <c r="AI26" s="752"/>
      <c r="AJ26" s="752"/>
      <c r="AK26" s="753">
        <f t="shared" si="0"/>
        <v>0</v>
      </c>
      <c r="AL26" s="754" t="e">
        <f t="shared" si="1"/>
        <v>#NUM!</v>
      </c>
      <c r="AM26" s="1135"/>
      <c r="AN26" s="1135"/>
    </row>
    <row r="27" spans="1:40" ht="18" customHeight="1">
      <c r="A27" s="485">
        <v>17</v>
      </c>
      <c r="B27" s="748"/>
      <c r="C27" s="749"/>
      <c r="D27" s="750"/>
      <c r="E27" s="751"/>
      <c r="F27" s="752"/>
      <c r="G27" s="752"/>
      <c r="H27" s="752"/>
      <c r="I27" s="752"/>
      <c r="J27" s="752"/>
      <c r="K27" s="752"/>
      <c r="L27" s="752"/>
      <c r="M27" s="752"/>
      <c r="N27" s="752"/>
      <c r="O27" s="752"/>
      <c r="P27" s="752"/>
      <c r="Q27" s="752"/>
      <c r="R27" s="752"/>
      <c r="S27" s="752"/>
      <c r="T27" s="752"/>
      <c r="U27" s="752"/>
      <c r="V27" s="752"/>
      <c r="W27" s="752"/>
      <c r="X27" s="752"/>
      <c r="Y27" s="752"/>
      <c r="Z27" s="752"/>
      <c r="AA27" s="752"/>
      <c r="AB27" s="752"/>
      <c r="AC27" s="752"/>
      <c r="AD27" s="752"/>
      <c r="AE27" s="752"/>
      <c r="AF27" s="752"/>
      <c r="AG27" s="752"/>
      <c r="AH27" s="752"/>
      <c r="AI27" s="752"/>
      <c r="AJ27" s="752"/>
      <c r="AK27" s="753">
        <f t="shared" si="0"/>
        <v>0</v>
      </c>
      <c r="AL27" s="754" t="e">
        <f t="shared" si="1"/>
        <v>#NUM!</v>
      </c>
      <c r="AM27" s="1135"/>
      <c r="AN27" s="1135"/>
    </row>
    <row r="28" spans="1:40" ht="18" customHeight="1">
      <c r="A28" s="485">
        <v>18</v>
      </c>
      <c r="B28" s="748"/>
      <c r="C28" s="749"/>
      <c r="D28" s="750"/>
      <c r="E28" s="751"/>
      <c r="F28" s="752"/>
      <c r="G28" s="752"/>
      <c r="H28" s="752"/>
      <c r="I28" s="752"/>
      <c r="J28" s="752"/>
      <c r="K28" s="752"/>
      <c r="L28" s="752"/>
      <c r="M28" s="752"/>
      <c r="N28" s="752"/>
      <c r="O28" s="752"/>
      <c r="P28" s="752"/>
      <c r="Q28" s="752"/>
      <c r="R28" s="752"/>
      <c r="S28" s="752"/>
      <c r="T28" s="752"/>
      <c r="U28" s="752"/>
      <c r="V28" s="752"/>
      <c r="W28" s="752"/>
      <c r="X28" s="752"/>
      <c r="Y28" s="752"/>
      <c r="Z28" s="752"/>
      <c r="AA28" s="752"/>
      <c r="AB28" s="752"/>
      <c r="AC28" s="752"/>
      <c r="AD28" s="752"/>
      <c r="AE28" s="752"/>
      <c r="AF28" s="752"/>
      <c r="AG28" s="752"/>
      <c r="AH28" s="752"/>
      <c r="AI28" s="752"/>
      <c r="AJ28" s="752"/>
      <c r="AK28" s="753">
        <f t="shared" si="0"/>
        <v>0</v>
      </c>
      <c r="AL28" s="754" t="e">
        <f t="shared" si="1"/>
        <v>#NUM!</v>
      </c>
      <c r="AM28" s="1135"/>
      <c r="AN28" s="1135"/>
    </row>
    <row r="29" spans="1:40" ht="18" customHeight="1">
      <c r="A29" s="485">
        <v>19</v>
      </c>
      <c r="B29" s="748"/>
      <c r="C29" s="749"/>
      <c r="D29" s="750"/>
      <c r="E29" s="751"/>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2"/>
      <c r="AD29" s="752"/>
      <c r="AE29" s="752"/>
      <c r="AF29" s="752"/>
      <c r="AG29" s="752"/>
      <c r="AH29" s="752"/>
      <c r="AI29" s="752"/>
      <c r="AJ29" s="752"/>
      <c r="AK29" s="753">
        <f t="shared" si="0"/>
        <v>0</v>
      </c>
      <c r="AL29" s="754" t="e">
        <f t="shared" si="1"/>
        <v>#NUM!</v>
      </c>
      <c r="AM29" s="1135"/>
      <c r="AN29" s="1135"/>
    </row>
    <row r="30" spans="1:40" ht="18" customHeight="1">
      <c r="A30" s="485">
        <v>20</v>
      </c>
      <c r="B30" s="748"/>
      <c r="C30" s="749"/>
      <c r="D30" s="750"/>
      <c r="E30" s="751"/>
      <c r="F30" s="752"/>
      <c r="G30" s="752"/>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3">
        <f t="shared" si="0"/>
        <v>0</v>
      </c>
      <c r="AL30" s="754" t="e">
        <f t="shared" si="1"/>
        <v>#NUM!</v>
      </c>
      <c r="AM30" s="1135"/>
      <c r="AN30" s="1135"/>
    </row>
    <row r="31" spans="1:40" ht="18" customHeight="1">
      <c r="A31" s="1136" t="s">
        <v>370</v>
      </c>
      <c r="B31" s="1137"/>
      <c r="C31" s="1137"/>
      <c r="D31" s="1137"/>
      <c r="E31" s="1137"/>
      <c r="F31" s="755">
        <f>+SUM(F11:F30)</f>
        <v>0</v>
      </c>
      <c r="G31" s="755">
        <f t="shared" ref="G31:AJ31" si="2">+SUM(G11:G30)</f>
        <v>0</v>
      </c>
      <c r="H31" s="755">
        <f t="shared" si="2"/>
        <v>0</v>
      </c>
      <c r="I31" s="755">
        <f t="shared" si="2"/>
        <v>0</v>
      </c>
      <c r="J31" s="755">
        <f t="shared" si="2"/>
        <v>0</v>
      </c>
      <c r="K31" s="755">
        <f t="shared" si="2"/>
        <v>0</v>
      </c>
      <c r="L31" s="755">
        <f t="shared" si="2"/>
        <v>0</v>
      </c>
      <c r="M31" s="755">
        <f t="shared" si="2"/>
        <v>0</v>
      </c>
      <c r="N31" s="755">
        <f t="shared" si="2"/>
        <v>0</v>
      </c>
      <c r="O31" s="755">
        <f t="shared" si="2"/>
        <v>0</v>
      </c>
      <c r="P31" s="755">
        <f t="shared" si="2"/>
        <v>0</v>
      </c>
      <c r="Q31" s="755">
        <f t="shared" si="2"/>
        <v>0</v>
      </c>
      <c r="R31" s="755">
        <f t="shared" si="2"/>
        <v>0</v>
      </c>
      <c r="S31" s="755">
        <f t="shared" si="2"/>
        <v>0</v>
      </c>
      <c r="T31" s="755">
        <f t="shared" si="2"/>
        <v>0</v>
      </c>
      <c r="U31" s="755">
        <f t="shared" si="2"/>
        <v>0</v>
      </c>
      <c r="V31" s="755">
        <f t="shared" si="2"/>
        <v>0</v>
      </c>
      <c r="W31" s="755">
        <f t="shared" si="2"/>
        <v>0</v>
      </c>
      <c r="X31" s="755">
        <f t="shared" si="2"/>
        <v>0</v>
      </c>
      <c r="Y31" s="755">
        <f t="shared" si="2"/>
        <v>0</v>
      </c>
      <c r="Z31" s="755">
        <f t="shared" si="2"/>
        <v>0</v>
      </c>
      <c r="AA31" s="755">
        <f t="shared" si="2"/>
        <v>0</v>
      </c>
      <c r="AB31" s="755">
        <f t="shared" si="2"/>
        <v>0</v>
      </c>
      <c r="AC31" s="755">
        <f t="shared" si="2"/>
        <v>0</v>
      </c>
      <c r="AD31" s="755">
        <f t="shared" si="2"/>
        <v>0</v>
      </c>
      <c r="AE31" s="755">
        <f t="shared" si="2"/>
        <v>0</v>
      </c>
      <c r="AF31" s="755">
        <f t="shared" si="2"/>
        <v>0</v>
      </c>
      <c r="AG31" s="755">
        <f t="shared" si="2"/>
        <v>0</v>
      </c>
      <c r="AH31" s="755">
        <f t="shared" si="2"/>
        <v>0</v>
      </c>
      <c r="AI31" s="755">
        <f t="shared" si="2"/>
        <v>0</v>
      </c>
      <c r="AJ31" s="755">
        <f t="shared" si="2"/>
        <v>0</v>
      </c>
      <c r="AK31" s="753">
        <f t="shared" si="0"/>
        <v>0</v>
      </c>
      <c r="AL31" s="754" t="e">
        <f>IF($AK$3="４週",AK31/4,AK31/(DAY(EOMONTH($F$9,0))/7))</f>
        <v>#NUM!</v>
      </c>
      <c r="AM31" s="1138"/>
      <c r="AN31" s="1138"/>
    </row>
    <row r="32" spans="1:40" ht="18" customHeight="1">
      <c r="A32" s="1137" t="s">
        <v>738</v>
      </c>
      <c r="B32" s="1137"/>
      <c r="C32" s="1137"/>
      <c r="D32" s="1137"/>
      <c r="E32" s="1139"/>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5"/>
      <c r="AL32" s="757"/>
      <c r="AM32" s="1138"/>
      <c r="AN32" s="1138"/>
    </row>
    <row r="33" spans="1:43" ht="15" customHeight="1">
      <c r="A33" s="745"/>
      <c r="B33" s="745"/>
      <c r="C33" s="745"/>
      <c r="D33" s="745"/>
      <c r="E33" s="745"/>
      <c r="F33" s="20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745"/>
      <c r="AL33" s="745"/>
      <c r="AM33" s="150"/>
    </row>
    <row r="34" spans="1:43" ht="15" customHeight="1">
      <c r="A34" s="745"/>
      <c r="B34" s="745"/>
      <c r="C34" s="745"/>
      <c r="D34" s="745"/>
      <c r="E34" s="745"/>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745"/>
      <c r="AL34" s="745"/>
      <c r="AM34" s="150"/>
    </row>
    <row r="35" spans="1:43" ht="21" customHeight="1">
      <c r="A35" s="725" t="s">
        <v>1080</v>
      </c>
      <c r="B35" s="745"/>
      <c r="C35" s="745"/>
      <c r="D35" s="745"/>
      <c r="E35" s="745"/>
      <c r="F35" s="745"/>
      <c r="G35" s="201"/>
      <c r="H35" s="201"/>
      <c r="I35" s="201"/>
      <c r="J35" s="201"/>
      <c r="K35" s="201"/>
      <c r="L35" s="201"/>
      <c r="M35" s="201"/>
      <c r="N35" s="201"/>
      <c r="O35" s="201"/>
      <c r="AM35" s="745"/>
      <c r="AN35" s="150"/>
    </row>
    <row r="36" spans="1:43" ht="24.95" customHeight="1">
      <c r="A36" s="1106"/>
      <c r="B36" s="1106"/>
      <c r="C36" s="1106"/>
      <c r="D36" s="758">
        <v>4</v>
      </c>
      <c r="E36" s="758">
        <v>5</v>
      </c>
      <c r="F36" s="1134">
        <v>6</v>
      </c>
      <c r="G36" s="1134"/>
      <c r="H36" s="1134"/>
      <c r="I36" s="1134">
        <v>7</v>
      </c>
      <c r="J36" s="1134"/>
      <c r="K36" s="1134"/>
      <c r="L36" s="1134">
        <v>8</v>
      </c>
      <c r="M36" s="1134"/>
      <c r="N36" s="1134"/>
      <c r="O36" s="1134">
        <v>9</v>
      </c>
      <c r="P36" s="1134"/>
      <c r="Q36" s="1134"/>
      <c r="R36" s="1134">
        <v>10</v>
      </c>
      <c r="S36" s="1134"/>
      <c r="T36" s="1134"/>
      <c r="U36" s="1134">
        <v>11</v>
      </c>
      <c r="V36" s="1134"/>
      <c r="W36" s="1134"/>
      <c r="X36" s="1134">
        <v>12</v>
      </c>
      <c r="Y36" s="1134"/>
      <c r="Z36" s="1134"/>
      <c r="AA36" s="1134">
        <v>1</v>
      </c>
      <c r="AB36" s="1134"/>
      <c r="AC36" s="1134"/>
      <c r="AD36" s="1134">
        <v>2</v>
      </c>
      <c r="AE36" s="1134"/>
      <c r="AF36" s="1134"/>
      <c r="AG36" s="1134">
        <v>3</v>
      </c>
      <c r="AH36" s="1134"/>
      <c r="AI36" s="1134"/>
      <c r="AJ36" s="1106" t="s">
        <v>387</v>
      </c>
      <c r="AK36" s="1106"/>
      <c r="AL36" s="759" t="s">
        <v>1081</v>
      </c>
      <c r="AM36" s="1132" t="s">
        <v>1082</v>
      </c>
      <c r="AN36" s="1133"/>
      <c r="AO36" s="760"/>
      <c r="AP36" s="760"/>
      <c r="AQ36" s="760"/>
    </row>
    <row r="37" spans="1:43" ht="21.95" customHeight="1">
      <c r="A37" s="1122" t="s">
        <v>1083</v>
      </c>
      <c r="B37" s="1122"/>
      <c r="C37" s="1122"/>
      <c r="D37" s="761">
        <f>SUM(D38,D39,D40,D41,D43,D45)</f>
        <v>0</v>
      </c>
      <c r="E37" s="761">
        <f>SUM(E38,E39,E40,E41,E43,E45)</f>
        <v>0</v>
      </c>
      <c r="F37" s="1129">
        <f>SUM(F38,F39,F40,F41,F43,F45)</f>
        <v>0</v>
      </c>
      <c r="G37" s="1130"/>
      <c r="H37" s="1131"/>
      <c r="I37" s="1129">
        <f>SUM(I38,I39,I40,I41,I43,I45)</f>
        <v>0</v>
      </c>
      <c r="J37" s="1130">
        <f t="shared" ref="J37:AI37" si="3">SUM(J38,J39,J40,J41,J43,J45)</f>
        <v>0</v>
      </c>
      <c r="K37" s="1131">
        <f t="shared" si="3"/>
        <v>0</v>
      </c>
      <c r="L37" s="1129">
        <f>SUM(L38,L39,L40,L41,L43,L45)</f>
        <v>0</v>
      </c>
      <c r="M37" s="1130"/>
      <c r="N37" s="1131"/>
      <c r="O37" s="1129">
        <f>SUM(O38,O39,O40,O41,O43,O45)</f>
        <v>0</v>
      </c>
      <c r="P37" s="1130"/>
      <c r="Q37" s="1131"/>
      <c r="R37" s="1129">
        <f>SUM(R38,R39,R40,R41,R43,R45)</f>
        <v>0</v>
      </c>
      <c r="S37" s="1130"/>
      <c r="T37" s="1131"/>
      <c r="U37" s="1129">
        <f>SUM(U38,U39,U40,U41,U43,U45)</f>
        <v>0</v>
      </c>
      <c r="V37" s="1130">
        <f t="shared" si="3"/>
        <v>0</v>
      </c>
      <c r="W37" s="1131">
        <f t="shared" si="3"/>
        <v>0</v>
      </c>
      <c r="X37" s="1129">
        <f>SUM(X38,X39,X40,X41,X43,X45)</f>
        <v>0</v>
      </c>
      <c r="Y37" s="1130">
        <f t="shared" si="3"/>
        <v>0</v>
      </c>
      <c r="Z37" s="1131">
        <f t="shared" si="3"/>
        <v>0</v>
      </c>
      <c r="AA37" s="1129">
        <f>SUM(AA38,AA39,AA40,AA41,AA43,AA45)</f>
        <v>0</v>
      </c>
      <c r="AB37" s="1130">
        <f t="shared" si="3"/>
        <v>0</v>
      </c>
      <c r="AC37" s="1131">
        <f t="shared" si="3"/>
        <v>0</v>
      </c>
      <c r="AD37" s="1129">
        <f>SUM(AD38,AD39,AD40,AD41,AD43,AD45)</f>
        <v>0</v>
      </c>
      <c r="AE37" s="1130">
        <f t="shared" si="3"/>
        <v>0</v>
      </c>
      <c r="AF37" s="1131">
        <f t="shared" si="3"/>
        <v>0</v>
      </c>
      <c r="AG37" s="1129">
        <f>SUM(AG38,AG39,AG40,AG41,AG43,AG45)</f>
        <v>0</v>
      </c>
      <c r="AH37" s="1130">
        <f t="shared" si="3"/>
        <v>0</v>
      </c>
      <c r="AI37" s="1131">
        <f t="shared" si="3"/>
        <v>0</v>
      </c>
      <c r="AJ37" s="1102">
        <f>SUM(D37:AI37)</f>
        <v>0</v>
      </c>
      <c r="AK37" s="1102"/>
      <c r="AL37" s="762" t="e">
        <f>ROUNDUP(AJ37/AJ47,1)</f>
        <v>#DIV/0!</v>
      </c>
      <c r="AM37" s="1118"/>
      <c r="AN37" s="1119"/>
      <c r="AO37" s="760"/>
      <c r="AP37" s="760"/>
      <c r="AQ37" s="760"/>
    </row>
    <row r="38" spans="1:43" ht="21.95" customHeight="1">
      <c r="A38" s="1128" t="s">
        <v>1084</v>
      </c>
      <c r="B38" s="1126"/>
      <c r="C38" s="1127"/>
      <c r="D38" s="752"/>
      <c r="E38" s="752"/>
      <c r="F38" s="1117"/>
      <c r="G38" s="1117"/>
      <c r="H38" s="1117"/>
      <c r="I38" s="1117"/>
      <c r="J38" s="1117"/>
      <c r="K38" s="1117"/>
      <c r="L38" s="1117"/>
      <c r="M38" s="1117"/>
      <c r="N38" s="1117"/>
      <c r="O38" s="1117"/>
      <c r="P38" s="1117"/>
      <c r="Q38" s="1117"/>
      <c r="R38" s="1117"/>
      <c r="S38" s="1117"/>
      <c r="T38" s="1117"/>
      <c r="U38" s="1117"/>
      <c r="V38" s="1117"/>
      <c r="W38" s="1117"/>
      <c r="X38" s="1117"/>
      <c r="Y38" s="1117"/>
      <c r="Z38" s="1117"/>
      <c r="AA38" s="1117"/>
      <c r="AB38" s="1117"/>
      <c r="AC38" s="1117"/>
      <c r="AD38" s="1117"/>
      <c r="AE38" s="1117"/>
      <c r="AF38" s="1117"/>
      <c r="AG38" s="1117"/>
      <c r="AH38" s="1117"/>
      <c r="AI38" s="1117"/>
      <c r="AJ38" s="1102">
        <f>SUM(D38:AI38)</f>
        <v>0</v>
      </c>
      <c r="AK38" s="1102"/>
      <c r="AL38" s="762" t="e">
        <f t="shared" ref="AL38:AL46" si="4">ROUNDUP(AJ38/$AJ$47,1)</f>
        <v>#DIV/0!</v>
      </c>
      <c r="AM38" s="1118"/>
      <c r="AN38" s="1119"/>
      <c r="AO38" s="760"/>
      <c r="AP38" s="760"/>
      <c r="AQ38" s="760"/>
    </row>
    <row r="39" spans="1:43" ht="21.95" customHeight="1">
      <c r="A39" s="1128" t="s">
        <v>1085</v>
      </c>
      <c r="B39" s="1126"/>
      <c r="C39" s="1127"/>
      <c r="D39" s="752"/>
      <c r="E39" s="752"/>
      <c r="F39" s="1117"/>
      <c r="G39" s="1117"/>
      <c r="H39" s="1117"/>
      <c r="I39" s="1117"/>
      <c r="J39" s="1117"/>
      <c r="K39" s="1117"/>
      <c r="L39" s="1117"/>
      <c r="M39" s="1117"/>
      <c r="N39" s="1117"/>
      <c r="O39" s="1117"/>
      <c r="P39" s="1117"/>
      <c r="Q39" s="1117"/>
      <c r="R39" s="1117"/>
      <c r="S39" s="1117"/>
      <c r="T39" s="1117"/>
      <c r="U39" s="1117"/>
      <c r="V39" s="1117"/>
      <c r="W39" s="1117"/>
      <c r="X39" s="1117"/>
      <c r="Y39" s="1117"/>
      <c r="Z39" s="1117"/>
      <c r="AA39" s="1117"/>
      <c r="AB39" s="1117"/>
      <c r="AC39" s="1117"/>
      <c r="AD39" s="1117"/>
      <c r="AE39" s="1117"/>
      <c r="AF39" s="1117"/>
      <c r="AG39" s="1117"/>
      <c r="AH39" s="1117"/>
      <c r="AI39" s="1117"/>
      <c r="AJ39" s="1102">
        <f>SUM(D39:AI39)</f>
        <v>0</v>
      </c>
      <c r="AK39" s="1102"/>
      <c r="AL39" s="762" t="e">
        <f t="shared" si="4"/>
        <v>#DIV/0!</v>
      </c>
      <c r="AM39" s="1118"/>
      <c r="AN39" s="1119"/>
      <c r="AO39" s="760"/>
      <c r="AP39" s="760"/>
      <c r="AQ39" s="760"/>
    </row>
    <row r="40" spans="1:43" ht="21.95" customHeight="1">
      <c r="A40" s="1128" t="s">
        <v>1086</v>
      </c>
      <c r="B40" s="1126"/>
      <c r="C40" s="1127"/>
      <c r="D40" s="752"/>
      <c r="E40" s="752"/>
      <c r="F40" s="1117"/>
      <c r="G40" s="1117"/>
      <c r="H40" s="1117"/>
      <c r="I40" s="1117"/>
      <c r="J40" s="1117"/>
      <c r="K40" s="1117"/>
      <c r="L40" s="1117"/>
      <c r="M40" s="1117"/>
      <c r="N40" s="1117"/>
      <c r="O40" s="1117"/>
      <c r="P40" s="1117"/>
      <c r="Q40" s="1117"/>
      <c r="R40" s="1117"/>
      <c r="S40" s="1117"/>
      <c r="T40" s="1117"/>
      <c r="U40" s="1117"/>
      <c r="V40" s="1117"/>
      <c r="W40" s="1117"/>
      <c r="X40" s="1117"/>
      <c r="Y40" s="1117"/>
      <c r="Z40" s="1117"/>
      <c r="AA40" s="1117"/>
      <c r="AB40" s="1117"/>
      <c r="AC40" s="1117"/>
      <c r="AD40" s="1117"/>
      <c r="AE40" s="1117"/>
      <c r="AF40" s="1117"/>
      <c r="AG40" s="1117"/>
      <c r="AH40" s="1117"/>
      <c r="AI40" s="1117"/>
      <c r="AJ40" s="1102">
        <f>SUM(D40:AI40)</f>
        <v>0</v>
      </c>
      <c r="AK40" s="1102"/>
      <c r="AL40" s="762" t="e">
        <f t="shared" si="4"/>
        <v>#DIV/0!</v>
      </c>
      <c r="AM40" s="1118"/>
      <c r="AN40" s="1119"/>
      <c r="AO40" s="760"/>
      <c r="AP40" s="760"/>
      <c r="AQ40" s="760"/>
    </row>
    <row r="41" spans="1:43" ht="21.95" customHeight="1">
      <c r="A41" s="1125" t="s">
        <v>1087</v>
      </c>
      <c r="B41" s="1126"/>
      <c r="C41" s="1127"/>
      <c r="D41" s="752"/>
      <c r="E41" s="752"/>
      <c r="F41" s="1117"/>
      <c r="G41" s="1117"/>
      <c r="H41" s="1117"/>
      <c r="I41" s="1117"/>
      <c r="J41" s="1117"/>
      <c r="K41" s="1117"/>
      <c r="L41" s="1117"/>
      <c r="M41" s="1117"/>
      <c r="N41" s="1117"/>
      <c r="O41" s="1117"/>
      <c r="P41" s="1117"/>
      <c r="Q41" s="1117"/>
      <c r="R41" s="1117"/>
      <c r="S41" s="1117"/>
      <c r="T41" s="1117"/>
      <c r="U41" s="1117"/>
      <c r="V41" s="1117"/>
      <c r="W41" s="1117"/>
      <c r="X41" s="1117"/>
      <c r="Y41" s="1117"/>
      <c r="Z41" s="1117"/>
      <c r="AA41" s="1117"/>
      <c r="AB41" s="1117"/>
      <c r="AC41" s="1117"/>
      <c r="AD41" s="1117"/>
      <c r="AE41" s="1117"/>
      <c r="AF41" s="1117"/>
      <c r="AG41" s="1117"/>
      <c r="AH41" s="1117"/>
      <c r="AI41" s="1117"/>
      <c r="AJ41" s="1102">
        <f t="shared" ref="AJ41:AJ45" si="5">SUM(D41:AI41)</f>
        <v>0</v>
      </c>
      <c r="AK41" s="1102"/>
      <c r="AL41" s="762" t="e">
        <f t="shared" si="4"/>
        <v>#DIV/0!</v>
      </c>
      <c r="AM41" s="1118"/>
      <c r="AN41" s="1119"/>
      <c r="AO41" s="760"/>
      <c r="AP41" s="760"/>
      <c r="AQ41" s="760"/>
    </row>
    <row r="42" spans="1:43" s="300" customFormat="1" ht="21.95" customHeight="1">
      <c r="A42" s="763"/>
      <c r="B42" s="1123" t="s">
        <v>1088</v>
      </c>
      <c r="C42" s="1124"/>
      <c r="D42" s="752"/>
      <c r="E42" s="752"/>
      <c r="F42" s="1117"/>
      <c r="G42" s="1117"/>
      <c r="H42" s="1117"/>
      <c r="I42" s="1117"/>
      <c r="J42" s="1117"/>
      <c r="K42" s="1117"/>
      <c r="L42" s="1117"/>
      <c r="M42" s="1117"/>
      <c r="N42" s="1117"/>
      <c r="O42" s="1117"/>
      <c r="P42" s="1117"/>
      <c r="Q42" s="1117"/>
      <c r="R42" s="1117"/>
      <c r="S42" s="1117"/>
      <c r="T42" s="1117"/>
      <c r="U42" s="1117"/>
      <c r="V42" s="1117"/>
      <c r="W42" s="1117"/>
      <c r="X42" s="1117"/>
      <c r="Y42" s="1117"/>
      <c r="Z42" s="1117"/>
      <c r="AA42" s="1117"/>
      <c r="AB42" s="1117"/>
      <c r="AC42" s="1117"/>
      <c r="AD42" s="1117"/>
      <c r="AE42" s="1117"/>
      <c r="AF42" s="1117"/>
      <c r="AG42" s="1117"/>
      <c r="AH42" s="1117"/>
      <c r="AI42" s="1117"/>
      <c r="AJ42" s="1102">
        <f>SUM(D42:AI42)</f>
        <v>0</v>
      </c>
      <c r="AK42" s="1102"/>
      <c r="AL42" s="762" t="e">
        <f t="shared" si="4"/>
        <v>#DIV/0!</v>
      </c>
      <c r="AM42" s="1120" t="e">
        <f>ROUNDUP($AJ$42/$AJ$47,1)</f>
        <v>#DIV/0!</v>
      </c>
      <c r="AN42" s="1121"/>
      <c r="AO42" s="764"/>
      <c r="AP42" s="764"/>
      <c r="AQ42" s="764"/>
    </row>
    <row r="43" spans="1:43" ht="21.95" customHeight="1">
      <c r="A43" s="1125" t="s">
        <v>1089</v>
      </c>
      <c r="B43" s="1126"/>
      <c r="C43" s="1127"/>
      <c r="D43" s="752"/>
      <c r="E43" s="752"/>
      <c r="F43" s="1117"/>
      <c r="G43" s="1117"/>
      <c r="H43" s="1117"/>
      <c r="I43" s="1117"/>
      <c r="J43" s="1117"/>
      <c r="K43" s="1117"/>
      <c r="L43" s="1117"/>
      <c r="M43" s="1117"/>
      <c r="N43" s="1117"/>
      <c r="O43" s="1117"/>
      <c r="P43" s="1117"/>
      <c r="Q43" s="1117"/>
      <c r="R43" s="1117"/>
      <c r="S43" s="1117"/>
      <c r="T43" s="1117"/>
      <c r="U43" s="1117"/>
      <c r="V43" s="1117"/>
      <c r="W43" s="1117"/>
      <c r="X43" s="1117"/>
      <c r="Y43" s="1117"/>
      <c r="Z43" s="1117"/>
      <c r="AA43" s="1117"/>
      <c r="AB43" s="1117"/>
      <c r="AC43" s="1117"/>
      <c r="AD43" s="1117"/>
      <c r="AE43" s="1117"/>
      <c r="AF43" s="1117"/>
      <c r="AG43" s="1117"/>
      <c r="AH43" s="1117"/>
      <c r="AI43" s="1117"/>
      <c r="AJ43" s="1102">
        <f t="shared" si="5"/>
        <v>0</v>
      </c>
      <c r="AK43" s="1102"/>
      <c r="AL43" s="762" t="e">
        <f t="shared" si="4"/>
        <v>#DIV/0!</v>
      </c>
      <c r="AM43" s="1118"/>
      <c r="AN43" s="1119"/>
      <c r="AO43" s="760"/>
      <c r="AP43" s="760"/>
      <c r="AQ43" s="760"/>
    </row>
    <row r="44" spans="1:43" s="300" customFormat="1" ht="21.95" customHeight="1">
      <c r="A44" s="765"/>
      <c r="B44" s="1123" t="s">
        <v>1090</v>
      </c>
      <c r="C44" s="1124"/>
      <c r="D44" s="752"/>
      <c r="E44" s="752"/>
      <c r="F44" s="1117"/>
      <c r="G44" s="1117"/>
      <c r="H44" s="1117"/>
      <c r="I44" s="1117"/>
      <c r="J44" s="1117"/>
      <c r="K44" s="1117"/>
      <c r="L44" s="1117"/>
      <c r="M44" s="1117"/>
      <c r="N44" s="1117"/>
      <c r="O44" s="1117"/>
      <c r="P44" s="1117"/>
      <c r="Q44" s="1117"/>
      <c r="R44" s="1117"/>
      <c r="S44" s="1117"/>
      <c r="T44" s="1117"/>
      <c r="U44" s="1117"/>
      <c r="V44" s="1117"/>
      <c r="W44" s="1117"/>
      <c r="X44" s="1117"/>
      <c r="Y44" s="1117"/>
      <c r="Z44" s="1117"/>
      <c r="AA44" s="1117"/>
      <c r="AB44" s="1117"/>
      <c r="AC44" s="1117"/>
      <c r="AD44" s="1117"/>
      <c r="AE44" s="1117"/>
      <c r="AF44" s="1117"/>
      <c r="AG44" s="1117"/>
      <c r="AH44" s="1117"/>
      <c r="AI44" s="1117"/>
      <c r="AJ44" s="1102">
        <f>SUM(D44:AI44)</f>
        <v>0</v>
      </c>
      <c r="AK44" s="1102"/>
      <c r="AL44" s="762" t="e">
        <f t="shared" si="4"/>
        <v>#DIV/0!</v>
      </c>
      <c r="AM44" s="1120" t="e">
        <f>ROUNDUP($AJ$44/$AJ$47,1)</f>
        <v>#DIV/0!</v>
      </c>
      <c r="AN44" s="1121"/>
      <c r="AO44" s="764"/>
      <c r="AP44" s="764"/>
      <c r="AQ44" s="764"/>
    </row>
    <row r="45" spans="1:43" ht="21.95" customHeight="1">
      <c r="A45" s="1125" t="s">
        <v>1091</v>
      </c>
      <c r="B45" s="1126"/>
      <c r="C45" s="1127"/>
      <c r="D45" s="752"/>
      <c r="E45" s="752"/>
      <c r="F45" s="1117"/>
      <c r="G45" s="1117"/>
      <c r="H45" s="1117"/>
      <c r="I45" s="1117"/>
      <c r="J45" s="1117"/>
      <c r="K45" s="1117"/>
      <c r="L45" s="1117"/>
      <c r="M45" s="1117"/>
      <c r="N45" s="1117"/>
      <c r="O45" s="1117"/>
      <c r="P45" s="1117"/>
      <c r="Q45" s="1117"/>
      <c r="R45" s="1117"/>
      <c r="S45" s="1117"/>
      <c r="T45" s="1117"/>
      <c r="U45" s="1117"/>
      <c r="V45" s="1117"/>
      <c r="W45" s="1117"/>
      <c r="X45" s="1117"/>
      <c r="Y45" s="1117"/>
      <c r="Z45" s="1117"/>
      <c r="AA45" s="1117"/>
      <c r="AB45" s="1117"/>
      <c r="AC45" s="1117"/>
      <c r="AD45" s="1117"/>
      <c r="AE45" s="1117"/>
      <c r="AF45" s="1117"/>
      <c r="AG45" s="1117"/>
      <c r="AH45" s="1117"/>
      <c r="AI45" s="1117"/>
      <c r="AJ45" s="1102">
        <f t="shared" si="5"/>
        <v>0</v>
      </c>
      <c r="AK45" s="1102"/>
      <c r="AL45" s="762" t="e">
        <f t="shared" si="4"/>
        <v>#DIV/0!</v>
      </c>
      <c r="AM45" s="1118"/>
      <c r="AN45" s="1119"/>
      <c r="AO45" s="760"/>
      <c r="AP45" s="760"/>
      <c r="AQ45" s="760"/>
    </row>
    <row r="46" spans="1:43" s="300" customFormat="1" ht="21.95" customHeight="1">
      <c r="A46" s="763"/>
      <c r="B46" s="1123" t="s">
        <v>1088</v>
      </c>
      <c r="C46" s="1124"/>
      <c r="D46" s="752"/>
      <c r="E46" s="752"/>
      <c r="F46" s="1117"/>
      <c r="G46" s="1117"/>
      <c r="H46" s="1117"/>
      <c r="I46" s="1117"/>
      <c r="J46" s="1117"/>
      <c r="K46" s="1117"/>
      <c r="L46" s="1117"/>
      <c r="M46" s="1117"/>
      <c r="N46" s="1117"/>
      <c r="O46" s="1117"/>
      <c r="P46" s="1117"/>
      <c r="Q46" s="1117"/>
      <c r="R46" s="1117"/>
      <c r="S46" s="1117"/>
      <c r="T46" s="1117"/>
      <c r="U46" s="1117"/>
      <c r="V46" s="1117"/>
      <c r="W46" s="1117"/>
      <c r="X46" s="1117"/>
      <c r="Y46" s="1117"/>
      <c r="Z46" s="1117"/>
      <c r="AA46" s="1117"/>
      <c r="AB46" s="1117"/>
      <c r="AC46" s="1117"/>
      <c r="AD46" s="1117"/>
      <c r="AE46" s="1117"/>
      <c r="AF46" s="1117"/>
      <c r="AG46" s="1117"/>
      <c r="AH46" s="1117"/>
      <c r="AI46" s="1117"/>
      <c r="AJ46" s="1102">
        <f>SUM(D46:AI46)</f>
        <v>0</v>
      </c>
      <c r="AK46" s="1102"/>
      <c r="AL46" s="762" t="e">
        <f t="shared" si="4"/>
        <v>#DIV/0!</v>
      </c>
      <c r="AM46" s="1120" t="e">
        <f>ROUNDUP($AJ$46/$AJ$47,1)</f>
        <v>#DIV/0!</v>
      </c>
      <c r="AN46" s="1121"/>
      <c r="AO46" s="764"/>
      <c r="AP46" s="764"/>
      <c r="AQ46" s="764"/>
    </row>
    <row r="47" spans="1:43" ht="21.95" customHeight="1">
      <c r="A47" s="1122" t="s">
        <v>1092</v>
      </c>
      <c r="B47" s="1122"/>
      <c r="C47" s="1122"/>
      <c r="D47" s="752"/>
      <c r="E47" s="752"/>
      <c r="F47" s="1117"/>
      <c r="G47" s="1117"/>
      <c r="H47" s="1117"/>
      <c r="I47" s="1117"/>
      <c r="J47" s="1117"/>
      <c r="K47" s="1117"/>
      <c r="L47" s="1117"/>
      <c r="M47" s="1117"/>
      <c r="N47" s="1117"/>
      <c r="O47" s="1117"/>
      <c r="P47" s="1117"/>
      <c r="Q47" s="1117"/>
      <c r="R47" s="1117"/>
      <c r="S47" s="1117"/>
      <c r="T47" s="1117"/>
      <c r="U47" s="1117"/>
      <c r="V47" s="1117"/>
      <c r="W47" s="1117"/>
      <c r="X47" s="1117"/>
      <c r="Y47" s="1117"/>
      <c r="Z47" s="1117"/>
      <c r="AA47" s="1117"/>
      <c r="AB47" s="1117"/>
      <c r="AC47" s="1117"/>
      <c r="AD47" s="1117"/>
      <c r="AE47" s="1117"/>
      <c r="AF47" s="1117"/>
      <c r="AG47" s="1117"/>
      <c r="AH47" s="1117"/>
      <c r="AI47" s="1117"/>
      <c r="AJ47" s="1102">
        <f>+SUM(D47:AI47)</f>
        <v>0</v>
      </c>
      <c r="AK47" s="1102"/>
      <c r="AL47" s="766"/>
      <c r="AM47" s="1118"/>
      <c r="AN47" s="1119"/>
      <c r="AO47" s="760"/>
      <c r="AP47" s="760"/>
      <c r="AQ47" s="760"/>
    </row>
    <row r="48" spans="1:43" ht="5.0999999999999996" customHeight="1">
      <c r="A48" s="767"/>
      <c r="B48" s="767"/>
      <c r="C48" s="767"/>
      <c r="D48" s="760"/>
      <c r="E48" s="760"/>
      <c r="F48" s="760"/>
      <c r="G48" s="760"/>
      <c r="H48" s="760"/>
      <c r="I48" s="201"/>
      <c r="J48" s="201"/>
      <c r="K48" s="201"/>
      <c r="L48" s="201"/>
      <c r="M48" s="201"/>
      <c r="N48" s="201"/>
      <c r="O48" s="201"/>
      <c r="P48" s="201"/>
      <c r="Q48" s="201"/>
      <c r="R48" s="201"/>
      <c r="S48" s="201"/>
      <c r="T48" s="201"/>
      <c r="U48" s="201"/>
      <c r="V48" s="201"/>
      <c r="W48" s="201"/>
      <c r="X48" s="201"/>
      <c r="Y48" s="201"/>
      <c r="Z48" s="201"/>
      <c r="AA48" s="201"/>
      <c r="AB48" s="201"/>
      <c r="AC48" s="201"/>
      <c r="AD48" s="201"/>
      <c r="AE48" s="201"/>
      <c r="AF48" s="201"/>
      <c r="AG48" s="201"/>
      <c r="AH48" s="201"/>
      <c r="AI48" s="201"/>
      <c r="AJ48" s="768"/>
      <c r="AK48" s="201"/>
      <c r="AL48" s="745"/>
      <c r="AM48" s="745"/>
      <c r="AN48" s="150"/>
    </row>
    <row r="49" spans="1:40" ht="18" customHeight="1">
      <c r="A49" s="725" t="s">
        <v>1093</v>
      </c>
      <c r="B49" s="201"/>
      <c r="D49" s="201"/>
      <c r="E49" s="201"/>
      <c r="F49" s="201"/>
      <c r="G49" s="201"/>
      <c r="H49" s="201"/>
      <c r="I49" s="201"/>
      <c r="J49" s="201"/>
      <c r="K49" s="201"/>
      <c r="L49" s="201"/>
      <c r="M49" s="201"/>
      <c r="N49" s="201"/>
      <c r="O49" s="201"/>
      <c r="P49" s="201"/>
      <c r="Q49" s="201"/>
      <c r="R49" s="201"/>
      <c r="S49" s="201"/>
      <c r="T49" s="201"/>
      <c r="U49" s="201"/>
      <c r="V49" s="201"/>
      <c r="W49" s="745"/>
      <c r="X49" s="201"/>
      <c r="Y49" s="201"/>
      <c r="Z49" s="201"/>
      <c r="AA49" s="201"/>
      <c r="AB49" s="201"/>
      <c r="AC49" s="201"/>
      <c r="AD49" s="201"/>
      <c r="AE49" s="201"/>
      <c r="AF49" s="201"/>
      <c r="AG49" s="201"/>
      <c r="AH49" s="201"/>
      <c r="AI49" s="201"/>
      <c r="AJ49" s="768"/>
      <c r="AK49" s="201"/>
      <c r="AL49" s="745"/>
      <c r="AM49" s="745"/>
      <c r="AN49" s="150"/>
    </row>
    <row r="50" spans="1:40" ht="45" customHeight="1">
      <c r="A50" s="1106" t="s">
        <v>1094</v>
      </c>
      <c r="B50" s="1106"/>
      <c r="C50" s="1106" t="s">
        <v>1095</v>
      </c>
      <c r="D50" s="1106"/>
      <c r="E50" s="1114" t="s">
        <v>1096</v>
      </c>
      <c r="F50" s="1114"/>
      <c r="G50" s="1114"/>
      <c r="H50" s="1114"/>
      <c r="I50" s="1103" t="s">
        <v>1097</v>
      </c>
      <c r="J50" s="1104"/>
      <c r="K50" s="1104"/>
      <c r="L50" s="1104"/>
      <c r="M50" s="1104"/>
      <c r="N50" s="1105"/>
      <c r="O50" s="760"/>
      <c r="Q50" s="760"/>
      <c r="R50" s="760"/>
      <c r="S50" s="760"/>
      <c r="T50" s="760"/>
      <c r="U50" s="760"/>
      <c r="W50" s="745"/>
      <c r="X50" s="201"/>
      <c r="Y50" s="201"/>
      <c r="Z50" s="201"/>
      <c r="AA50" s="201"/>
      <c r="AB50" s="201"/>
      <c r="AC50" s="201"/>
      <c r="AD50" s="201"/>
      <c r="AE50" s="201"/>
      <c r="AF50" s="201"/>
      <c r="AG50" s="201"/>
      <c r="AH50" s="201"/>
      <c r="AI50" s="201"/>
      <c r="AJ50" s="768"/>
      <c r="AK50" s="201"/>
      <c r="AL50" s="745"/>
      <c r="AM50" s="745"/>
      <c r="AN50" s="150"/>
    </row>
    <row r="51" spans="1:40" ht="18" customHeight="1">
      <c r="A51" s="1114" t="s">
        <v>1098</v>
      </c>
      <c r="B51" s="1114"/>
      <c r="C51" s="1115" t="e">
        <f>ROUNDDOWN(IF(AL37&lt;=30,1,1+ROUNDUP((AL37-30)/30,0)),1)</f>
        <v>#DIV/0!</v>
      </c>
      <c r="D51" s="1115"/>
      <c r="E51" s="1115" t="e">
        <f>ROUNDDOWN(AL37/6,1)</f>
        <v>#DIV/0!</v>
      </c>
      <c r="F51" s="1115"/>
      <c r="G51" s="1115"/>
      <c r="H51" s="1115"/>
      <c r="I51" s="1116" t="e">
        <f>ROUNDDOWN($AL$40/9,1)+ROUNDDOWN(($AL$41-$AM$42)/6,1)+ROUNDDOWN($AM$42/12,1)+ROUNDDOWN(($AL$43-$AM$44)/4,1)+ROUNDDOWN($AM$44/8,1)+ROUNDDOWN(($AL$45-$AM$46)/2.5,1)+ROUNDDOWN($AM$46/5,1)</f>
        <v>#DIV/0!</v>
      </c>
      <c r="J51" s="1116"/>
      <c r="K51" s="1116"/>
      <c r="L51" s="1116"/>
      <c r="M51" s="1116"/>
      <c r="N51" s="1116"/>
      <c r="O51" s="760"/>
      <c r="Q51" s="760"/>
      <c r="R51" s="760"/>
      <c r="S51" s="760"/>
      <c r="T51" s="760"/>
      <c r="U51" s="760"/>
      <c r="W51" s="745"/>
      <c r="X51" s="201"/>
      <c r="Y51" s="201"/>
      <c r="Z51" s="201"/>
      <c r="AA51" s="201"/>
      <c r="AB51" s="201"/>
      <c r="AC51" s="201"/>
      <c r="AD51" s="201"/>
      <c r="AE51" s="201"/>
      <c r="AF51" s="201"/>
      <c r="AG51" s="201"/>
      <c r="AH51" s="201"/>
      <c r="AI51" s="201"/>
      <c r="AJ51" s="768"/>
      <c r="AK51" s="201"/>
      <c r="AL51" s="745"/>
      <c r="AM51" s="745"/>
      <c r="AN51" s="150"/>
    </row>
    <row r="52" spans="1:40" ht="5.0999999999999996" customHeight="1">
      <c r="A52" s="767"/>
      <c r="B52" s="767"/>
      <c r="C52" s="767"/>
      <c r="D52" s="767"/>
      <c r="E52" s="767"/>
      <c r="F52" s="767"/>
      <c r="G52" s="767"/>
      <c r="H52" s="767"/>
      <c r="I52" s="767"/>
      <c r="J52" s="201"/>
      <c r="K52" s="201"/>
      <c r="L52" s="201"/>
      <c r="M52" s="768"/>
      <c r="N52" s="201"/>
      <c r="O52" s="201"/>
      <c r="P52" s="201"/>
      <c r="Q52" s="760"/>
      <c r="W52" s="745"/>
      <c r="X52" s="201"/>
      <c r="Y52" s="201"/>
      <c r="Z52" s="201"/>
      <c r="AA52" s="201"/>
      <c r="AB52" s="201"/>
      <c r="AC52" s="201"/>
      <c r="AD52" s="201"/>
      <c r="AE52" s="201"/>
      <c r="AF52" s="201"/>
      <c r="AG52" s="201"/>
      <c r="AH52" s="201"/>
      <c r="AI52" s="201"/>
      <c r="AJ52" s="768"/>
      <c r="AK52" s="201"/>
      <c r="AL52" s="745"/>
      <c r="AM52" s="745"/>
      <c r="AN52" s="150"/>
    </row>
    <row r="53" spans="1:40" ht="21" customHeight="1">
      <c r="A53" s="725" t="s">
        <v>1099</v>
      </c>
      <c r="B53" s="15"/>
      <c r="C53" s="726"/>
      <c r="D53" s="726"/>
      <c r="E53" s="726"/>
      <c r="F53" s="726"/>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726"/>
      <c r="AM53" s="726"/>
      <c r="AN53" s="150"/>
    </row>
    <row r="54" spans="1:40" ht="24.95" customHeight="1">
      <c r="A54" s="150"/>
      <c r="B54" s="745"/>
      <c r="C54" s="1103" t="str">
        <f>IF(VLOOKUP($AK$1,[5]選択肢!$A$1:$J$31,C59,FALSE)=0,"-",VLOOKUP($AK$1,[5]選択肢!$A$1:$J$31,C59,FALSE))</f>
        <v>管理者</v>
      </c>
      <c r="D54" s="1104"/>
      <c r="E54" s="1112" t="str">
        <f>IF(VLOOKUP($AK$1,[5]選択肢!$A$1:$J$31,E59,FALSE)=0,"-",VLOOKUP($AK$1,[5]選択肢!$A$1:$J$31,E59,FALSE))</f>
        <v>サービス管理責任者</v>
      </c>
      <c r="F54" s="1112"/>
      <c r="G54" s="1112"/>
      <c r="H54" s="1112"/>
      <c r="I54" s="1103" t="str">
        <f>IF(VLOOKUP($AK$1,[5]選択肢!$A$1:$J$31,I59,FALSE)=0,"-",VLOOKUP($AK$1,[5]選択肢!$A$1:$J$31,I59,FALSE))</f>
        <v>世話人</v>
      </c>
      <c r="J54" s="1104"/>
      <c r="K54" s="1104"/>
      <c r="L54" s="1104"/>
      <c r="M54" s="1104"/>
      <c r="N54" s="1105"/>
      <c r="O54" s="1103" t="str">
        <f>IF(VLOOKUP($AK$1,[5]選択肢!$A$1:$J$31,O59,FALSE)=0,"-",VLOOKUP($AK$1,[5]選択肢!$A$1:$J$31,O59,FALSE))</f>
        <v>生活支援員</v>
      </c>
      <c r="P54" s="1104"/>
      <c r="Q54" s="1104"/>
      <c r="R54" s="1104"/>
      <c r="S54" s="1104"/>
      <c r="T54" s="1105"/>
      <c r="U54" s="1103" t="str">
        <f>IF(VLOOKUP($AK$1,[5]選択肢!$A$1:$J$31,U59,FALSE)=0,"-",VLOOKUP($AK$1,[5]選択肢!$A$1:$J$31,U59,FALSE))</f>
        <v>その他職員</v>
      </c>
      <c r="V54" s="1104"/>
      <c r="W54" s="1104"/>
      <c r="X54" s="1104"/>
      <c r="Y54" s="1104"/>
      <c r="Z54" s="1105"/>
      <c r="AA54" s="1103" t="str">
        <f>IF(VLOOKUP($AK$1,[5]選択肢!$A$1:$J$31,AA59,FALSE)=0,"-",VLOOKUP($AK$1,[5]選択肢!$A$1:$J$31,AA59,FALSE))</f>
        <v>-</v>
      </c>
      <c r="AB54" s="1104"/>
      <c r="AC54" s="1104"/>
      <c r="AD54" s="1104"/>
      <c r="AE54" s="1104"/>
      <c r="AF54" s="1105"/>
      <c r="AG54" s="1112" t="str">
        <f>IF(VLOOKUP($AK$1,[5]選択肢!$A$1:$J$31,AG59,FALSE)=0,"-",VLOOKUP($AK$1,[5]選択肢!$A$1:$J$31,AG59,FALSE))</f>
        <v>-</v>
      </c>
      <c r="AH54" s="1112"/>
      <c r="AI54" s="1112"/>
      <c r="AJ54" s="1112"/>
      <c r="AK54" s="1112"/>
      <c r="AL54" s="1112" t="str">
        <f>IF(VLOOKUP($AK$1,[5]選択肢!$A$1:$J$31,AL59,FALSE)=0,"-",VLOOKUP($AK$1,[5]選択肢!$A$1:$J$31,AL59,FALSE))</f>
        <v>-</v>
      </c>
      <c r="AM54" s="1112"/>
      <c r="AN54" s="150"/>
    </row>
    <row r="55" spans="1:40" ht="18" customHeight="1">
      <c r="A55" s="150"/>
      <c r="B55" s="745"/>
      <c r="C55" s="769" t="s">
        <v>1100</v>
      </c>
      <c r="D55" s="769" t="s">
        <v>1101</v>
      </c>
      <c r="E55" s="770" t="s">
        <v>1100</v>
      </c>
      <c r="F55" s="1113" t="s">
        <v>1101</v>
      </c>
      <c r="G55" s="1113"/>
      <c r="H55" s="1113"/>
      <c r="I55" s="1109" t="s">
        <v>1100</v>
      </c>
      <c r="J55" s="1110"/>
      <c r="K55" s="1111"/>
      <c r="L55" s="1109" t="s">
        <v>1101</v>
      </c>
      <c r="M55" s="1110"/>
      <c r="N55" s="1111"/>
      <c r="O55" s="1109" t="s">
        <v>1100</v>
      </c>
      <c r="P55" s="1110"/>
      <c r="Q55" s="1111"/>
      <c r="R55" s="1109" t="s">
        <v>1101</v>
      </c>
      <c r="S55" s="1110"/>
      <c r="T55" s="1111"/>
      <c r="U55" s="1109" t="s">
        <v>1100</v>
      </c>
      <c r="V55" s="1110"/>
      <c r="W55" s="1111"/>
      <c r="X55" s="1109" t="s">
        <v>1101</v>
      </c>
      <c r="Y55" s="1110"/>
      <c r="Z55" s="1111"/>
      <c r="AA55" s="1109" t="s">
        <v>1100</v>
      </c>
      <c r="AB55" s="1110"/>
      <c r="AC55" s="1111"/>
      <c r="AD55" s="1109" t="s">
        <v>1101</v>
      </c>
      <c r="AE55" s="1110"/>
      <c r="AF55" s="1111"/>
      <c r="AG55" s="1109" t="s">
        <v>1100</v>
      </c>
      <c r="AH55" s="1110"/>
      <c r="AI55" s="1111"/>
      <c r="AJ55" s="1109" t="s">
        <v>1101</v>
      </c>
      <c r="AK55" s="1111"/>
      <c r="AL55" s="770" t="s">
        <v>1102</v>
      </c>
      <c r="AM55" s="770" t="s">
        <v>1103</v>
      </c>
      <c r="AN55" s="150"/>
    </row>
    <row r="56" spans="1:40" ht="18" customHeight="1">
      <c r="A56" s="150"/>
      <c r="B56" s="771" t="s">
        <v>621</v>
      </c>
      <c r="C56" s="770">
        <f>COUNTIFS($B$11:$B$30,C$54,$C$11:$C$30,"A",$E$11:$E$30,"*")</f>
        <v>0</v>
      </c>
      <c r="D56" s="770">
        <f>COUNTIFS($B$11:$B$30,C$54,$C$11:$C$30,"B",$E$11:$E$30,"*")</f>
        <v>0</v>
      </c>
      <c r="E56" s="770">
        <f>COUNTIFS($B$11:$B$30,E$54,$C$11:$C$30,"A",$E$11:$E$30,"*")</f>
        <v>0</v>
      </c>
      <c r="F56" s="1109">
        <f>COUNTIFS($B$11:$B$30,E$54,$C$11:$C$30,"B",$E$11:$E$30,"*")</f>
        <v>0</v>
      </c>
      <c r="G56" s="1110"/>
      <c r="H56" s="1111"/>
      <c r="I56" s="1109">
        <f>COUNTIFS($B$11:$B$30,I$54,$C$11:$C$30,"A",$E$11:$E$30,"*")</f>
        <v>0</v>
      </c>
      <c r="J56" s="1110"/>
      <c r="K56" s="1111"/>
      <c r="L56" s="1109">
        <f>COUNTIFS($B$11:$B$30,I$54,$C$11:$C$30,"B",$E$11:$E$30,"*")</f>
        <v>0</v>
      </c>
      <c r="M56" s="1110"/>
      <c r="N56" s="1111"/>
      <c r="O56" s="1109">
        <f>COUNTIFS($B$11:$B$30,O$54,$C$11:$C$30,"A",$E$11:$E$30,"*")</f>
        <v>0</v>
      </c>
      <c r="P56" s="1110"/>
      <c r="Q56" s="1111"/>
      <c r="R56" s="1109">
        <f>COUNTIFS($B$11:$B$30,O$54,$C$11:$C$30,"B",$E$11:$E$30,"*")</f>
        <v>0</v>
      </c>
      <c r="S56" s="1110"/>
      <c r="T56" s="1111"/>
      <c r="U56" s="1109">
        <f>COUNTIFS($B$11:$B$30,U$54,$C$11:$C$30,"A",$E$11:$E$30,"*")</f>
        <v>0</v>
      </c>
      <c r="V56" s="1110"/>
      <c r="W56" s="1111"/>
      <c r="X56" s="1109">
        <f>COUNTIFS($B$11:$B$30,U$54,$C$11:$C$30,"B",$E$11:$E$30,"*")</f>
        <v>0</v>
      </c>
      <c r="Y56" s="1110"/>
      <c r="Z56" s="1111"/>
      <c r="AA56" s="1109">
        <f>COUNTIFS($B$11:$B$30,AA$54,$C$11:$C$30,"A",$E$11:$E$30,"*")</f>
        <v>0</v>
      </c>
      <c r="AB56" s="1110"/>
      <c r="AC56" s="1111"/>
      <c r="AD56" s="1109">
        <f>COUNTIFS($B$11:$B$30,AA$54,$C$11:$C$30,"B",$E$11:$E$30,"*")</f>
        <v>0</v>
      </c>
      <c r="AE56" s="1110"/>
      <c r="AF56" s="1111"/>
      <c r="AG56" s="1109">
        <f>COUNTIFS($B$11:$B$30,AG$54,$C$11:$C$30,"A",$E$11:$E$30,"*")</f>
        <v>0</v>
      </c>
      <c r="AH56" s="1110"/>
      <c r="AI56" s="1111"/>
      <c r="AJ56" s="1109">
        <f>COUNTIFS($B$11:$B$30,AG$54,$C$11:$C$30,"B",$E$11:$E$30,"*")</f>
        <v>0</v>
      </c>
      <c r="AK56" s="1111"/>
      <c r="AL56" s="770">
        <f>COUNTIFS($B$11:$B$30,AL$54,$C$11:$C$30,"A",$E$11:$E$30,"*")</f>
        <v>0</v>
      </c>
      <c r="AM56" s="770">
        <f>COUNTIFS($B$11:$B$30,AL$54,$C$11:$C$30,"B",$E$11:$E$30,"*")</f>
        <v>0</v>
      </c>
      <c r="AN56" s="150"/>
    </row>
    <row r="57" spans="1:40" ht="18" customHeight="1">
      <c r="A57" s="150"/>
      <c r="B57" s="759" t="s">
        <v>622</v>
      </c>
      <c r="C57" s="772"/>
      <c r="D57" s="772"/>
      <c r="E57" s="770">
        <f>COUNTIFS($B$11:$B$30,E$54,$C$11:$C$30,"C",$E$11:$E$30,"*")</f>
        <v>0</v>
      </c>
      <c r="F57" s="1109">
        <f>COUNTIFS($B$11:$B$30,E$54,$C$11:$C$30,"D",$E$11:$E$30,"*")</f>
        <v>0</v>
      </c>
      <c r="G57" s="1110"/>
      <c r="H57" s="1111"/>
      <c r="I57" s="1109">
        <f>COUNTIFS($B$11:$B$30,I$54,$C$11:$C$30,"C",$E$11:$E$30,"*")</f>
        <v>0</v>
      </c>
      <c r="J57" s="1110"/>
      <c r="K57" s="1111"/>
      <c r="L57" s="1109">
        <f>COUNTIFS($B$11:$B$30,I$54,$C$11:$C$30,"D",$E$11:$E$30,"*")</f>
        <v>0</v>
      </c>
      <c r="M57" s="1110"/>
      <c r="N57" s="1111"/>
      <c r="O57" s="1109">
        <f>COUNTIFS($B$11:$B$30,O$54,$C$11:$C$30,"C",$E$11:$E$30,"*")</f>
        <v>0</v>
      </c>
      <c r="P57" s="1110"/>
      <c r="Q57" s="1111"/>
      <c r="R57" s="1109">
        <f>COUNTIFS($B$11:$B$30,O$54,$C$11:$C$30,"D",$E$11:$E$30,"*")</f>
        <v>0</v>
      </c>
      <c r="S57" s="1110"/>
      <c r="T57" s="1111"/>
      <c r="U57" s="1109">
        <f>COUNTIFS($B$11:$B$30,U$54,$C$11:$C$30,"C",$E$11:$E$30,"*")</f>
        <v>0</v>
      </c>
      <c r="V57" s="1110"/>
      <c r="W57" s="1111"/>
      <c r="X57" s="1109">
        <f>COUNTIFS($B$11:$B$30,U$54,$C$11:$C$30,"D",$E$11:$E$30,"*")</f>
        <v>0</v>
      </c>
      <c r="Y57" s="1110"/>
      <c r="Z57" s="1111"/>
      <c r="AA57" s="1109">
        <f>COUNTIFS($B$11:$B$30,AA$54,$C$11:$C$30,"C",$E$11:$E$30,"*")</f>
        <v>0</v>
      </c>
      <c r="AB57" s="1110"/>
      <c r="AC57" s="1111"/>
      <c r="AD57" s="1109">
        <f>COUNTIFS($B$11:$B$30,AA$54,$C$11:$C$30,"D",$E$11:$E$30,"*")</f>
        <v>0</v>
      </c>
      <c r="AE57" s="1110"/>
      <c r="AF57" s="1111"/>
      <c r="AG57" s="1109">
        <f>COUNTIFS($B$11:$B$30,AG$54,$C$11:$C$30,"C",$E$11:$E$30,"*")</f>
        <v>0</v>
      </c>
      <c r="AH57" s="1110"/>
      <c r="AI57" s="1111"/>
      <c r="AJ57" s="1109">
        <f>COUNTIFS($B$11:$B$30,AG$54,$C$11:$C$30,"D",$E$11:$E$30,"*")</f>
        <v>0</v>
      </c>
      <c r="AK57" s="1111"/>
      <c r="AL57" s="770">
        <f>COUNTIFS($B$11:$B$30,AL$54,$C$11:$C$30,"C",$E$11:$E$30,"*")</f>
        <v>0</v>
      </c>
      <c r="AM57" s="770">
        <f>COUNTIFS($B$11:$B$30,AL$54,$C$11:$C$30,"D",$E$11:$E$30,"*")</f>
        <v>0</v>
      </c>
      <c r="AN57" s="150"/>
    </row>
    <row r="58" spans="1:40" ht="24.95" customHeight="1">
      <c r="A58" s="150"/>
      <c r="B58" s="759" t="s">
        <v>1104</v>
      </c>
      <c r="C58" s="1107"/>
      <c r="D58" s="1108"/>
      <c r="E58" s="1103" t="str">
        <f>IF($AK$3="４週",SUMIFS($AK$11:$AK$30,$B$11:$B$30,E54)/4/$AH$5,IF($AK$3="歴月",SUMIFS($AK$11:$AK$30,$B$11:$B$30,E54)/$AL$5,"記載する期間を選択してください"))</f>
        <v>記載する期間を選択してください</v>
      </c>
      <c r="F58" s="1104"/>
      <c r="G58" s="1104"/>
      <c r="H58" s="1105"/>
      <c r="I58" s="1103" t="str">
        <f>IF($AK$3="４週",SUMIFS($AK$11:$AK$30,$B$11:$B$30,I54)/4/$AH$5,IF($AK$3="歴月",SUMIFS($AK$11:$AK$30,$B$11:$B$30,I54)/$AL$5,"記載する期間を選択してください"))</f>
        <v>記載する期間を選択してください</v>
      </c>
      <c r="J58" s="1104"/>
      <c r="K58" s="1104"/>
      <c r="L58" s="1104"/>
      <c r="M58" s="1104"/>
      <c r="N58" s="1105"/>
      <c r="O58" s="1103" t="str">
        <f>IF($AK$3="４週",SUMIFS($AK$11:$AK$30,$B$11:$B$30,O54)/4/$AH$5,IF($AK$3="歴月",SUMIFS($AK$11:$AK$30,$B$11:$B$30,O54)/$AL$5,"記載する期間を選択してください"))</f>
        <v>記載する期間を選択してください</v>
      </c>
      <c r="P58" s="1104"/>
      <c r="Q58" s="1104"/>
      <c r="R58" s="1104"/>
      <c r="S58" s="1104"/>
      <c r="T58" s="1105"/>
      <c r="U58" s="1103" t="str">
        <f>IF($AK$3="４週",SUMIFS($AK$11:$AK$30,$B$11:$B$30,U54)/4/$AH$5,IF($AK$3="歴月",SUMIFS($AK$11:$AK$30,$B$11:$B$30,U54)/$AL$5,"記載する期間を選択してください"))</f>
        <v>記載する期間を選択してください</v>
      </c>
      <c r="V58" s="1104"/>
      <c r="W58" s="1104"/>
      <c r="X58" s="1104"/>
      <c r="Y58" s="1104"/>
      <c r="Z58" s="1105"/>
      <c r="AA58" s="1103" t="str">
        <f>IF($AK$3="４週",SUMIFS($AK$11:$AK$30,$B$11:$B$30,AA54)/4/$AH$5,IF($AK$3="歴月",SUMIFS($AK$11:$AK$30,$B$11:$B$30,AA54)/$AL$5,"記載する期間を選択してください"))</f>
        <v>記載する期間を選択してください</v>
      </c>
      <c r="AB58" s="1104"/>
      <c r="AC58" s="1104"/>
      <c r="AD58" s="1104"/>
      <c r="AE58" s="1104"/>
      <c r="AF58" s="1105"/>
      <c r="AG58" s="1103" t="str">
        <f>IF($AK$3="４週",SUMIFS($AK$11:$AK$30,$B$11:$B$30,AG54)/4/$AH$5,IF($AK$3="歴月",SUMIFS($AK$11:$AK$30,$B$11:$B$30,AG54)/$AL$5,"記載する期間を選択してください"))</f>
        <v>記載する期間を選択してください</v>
      </c>
      <c r="AH58" s="1104"/>
      <c r="AI58" s="1104"/>
      <c r="AJ58" s="1104"/>
      <c r="AK58" s="1105"/>
      <c r="AL58" s="1103" t="str">
        <f>IF($AK$3="４週",SUMIFS($AK$11:$AK$30,$B$11:$B$30,AL54)/4/$AH$5,IF($AK$3="歴月",SUMIFS($AK$11:$AK$30,$B$11:$B$30,AL54)/$AL$5,"記載する期間を選択してください"))</f>
        <v>記載する期間を選択してください</v>
      </c>
      <c r="AM58" s="1105"/>
      <c r="AN58" s="150"/>
    </row>
    <row r="59" spans="1:40" ht="5.0999999999999996" customHeight="1">
      <c r="A59" s="150"/>
      <c r="B59" s="15"/>
      <c r="C59" s="773">
        <v>2</v>
      </c>
      <c r="D59" s="773"/>
      <c r="E59" s="773">
        <v>3</v>
      </c>
      <c r="F59" s="773"/>
      <c r="G59" s="773"/>
      <c r="H59" s="773"/>
      <c r="I59" s="773">
        <v>4</v>
      </c>
      <c r="J59" s="773"/>
      <c r="K59" s="773"/>
      <c r="L59" s="773"/>
      <c r="M59" s="773"/>
      <c r="N59" s="773"/>
      <c r="O59" s="773">
        <v>5</v>
      </c>
      <c r="P59" s="773"/>
      <c r="Q59" s="773"/>
      <c r="R59" s="773"/>
      <c r="S59" s="773"/>
      <c r="T59" s="773"/>
      <c r="U59" s="773">
        <v>6</v>
      </c>
      <c r="V59" s="773"/>
      <c r="W59" s="773"/>
      <c r="X59" s="773"/>
      <c r="Y59" s="773"/>
      <c r="Z59" s="773"/>
      <c r="AA59" s="773">
        <v>7</v>
      </c>
      <c r="AB59" s="773"/>
      <c r="AC59" s="773"/>
      <c r="AD59" s="773"/>
      <c r="AE59" s="773"/>
      <c r="AF59" s="773"/>
      <c r="AG59" s="773">
        <v>8</v>
      </c>
      <c r="AH59" s="773"/>
      <c r="AI59" s="773"/>
      <c r="AJ59" s="773"/>
      <c r="AK59" s="773"/>
      <c r="AL59" s="773">
        <v>9</v>
      </c>
      <c r="AM59" s="774"/>
      <c r="AN59" s="150"/>
    </row>
    <row r="60" spans="1:40" ht="15" customHeight="1">
      <c r="A60" s="201" t="s">
        <v>1105</v>
      </c>
      <c r="B60" s="775"/>
      <c r="C60" s="776"/>
      <c r="D60" s="776"/>
      <c r="E60" s="776"/>
      <c r="F60" s="777"/>
      <c r="G60" s="776"/>
      <c r="H60" s="773"/>
      <c r="I60" s="773"/>
      <c r="J60" s="773"/>
      <c r="K60" s="773"/>
      <c r="L60" s="773"/>
      <c r="M60" s="773"/>
      <c r="N60" s="773"/>
      <c r="O60" s="773"/>
      <c r="P60" s="773"/>
      <c r="Q60" s="773"/>
      <c r="R60" s="773">
        <v>6</v>
      </c>
      <c r="S60" s="773"/>
      <c r="T60" s="773"/>
      <c r="U60" s="773"/>
      <c r="V60" s="773"/>
      <c r="W60" s="773"/>
      <c r="X60" s="773">
        <v>7</v>
      </c>
      <c r="Y60" s="773"/>
      <c r="Z60" s="773"/>
      <c r="AA60" s="773"/>
      <c r="AB60" s="773"/>
      <c r="AC60" s="773"/>
      <c r="AD60" s="773">
        <v>8</v>
      </c>
      <c r="AE60" s="773"/>
      <c r="AF60" s="773"/>
      <c r="AG60" s="778"/>
      <c r="AH60" s="778"/>
      <c r="AI60" s="778"/>
      <c r="AJ60" s="778">
        <v>9</v>
      </c>
      <c r="AK60" s="779"/>
      <c r="AL60" s="779"/>
      <c r="AM60" s="150"/>
    </row>
    <row r="61" spans="1:40" s="201" customFormat="1" ht="15" customHeight="1">
      <c r="A61" s="201" t="s">
        <v>1106</v>
      </c>
      <c r="B61" s="767"/>
      <c r="C61" s="767"/>
      <c r="D61" s="767"/>
      <c r="E61" s="767"/>
      <c r="F61" s="767"/>
      <c r="G61" s="767"/>
      <c r="H61" s="725"/>
      <c r="I61" s="725"/>
      <c r="J61" s="725"/>
      <c r="K61" s="725"/>
      <c r="L61" s="725"/>
      <c r="M61" s="725"/>
      <c r="N61" s="725"/>
      <c r="O61" s="725"/>
      <c r="P61" s="725"/>
      <c r="Q61" s="725"/>
      <c r="R61" s="725"/>
      <c r="S61" s="725"/>
      <c r="T61" s="725"/>
      <c r="U61" s="725"/>
      <c r="V61" s="725"/>
      <c r="W61" s="725"/>
      <c r="X61" s="725"/>
      <c r="Y61" s="725"/>
      <c r="Z61" s="725"/>
      <c r="AA61" s="725"/>
      <c r="AB61" s="725"/>
      <c r="AC61" s="725"/>
      <c r="AD61" s="725"/>
      <c r="AE61" s="725"/>
      <c r="AF61" s="725"/>
      <c r="AG61" s="725"/>
      <c r="AH61" s="725"/>
      <c r="AI61" s="725"/>
      <c r="AJ61" s="725"/>
      <c r="AK61" s="725"/>
      <c r="AL61" s="725"/>
      <c r="AM61" s="725"/>
    </row>
    <row r="62" spans="1:40" s="201" customFormat="1" ht="15" customHeight="1">
      <c r="A62" s="201" t="s">
        <v>1107</v>
      </c>
      <c r="B62" s="767"/>
      <c r="C62" s="767"/>
      <c r="D62" s="767"/>
      <c r="E62" s="767"/>
      <c r="F62" s="767"/>
      <c r="G62" s="767"/>
      <c r="H62" s="725"/>
      <c r="I62" s="725"/>
      <c r="J62" s="725"/>
      <c r="K62" s="725"/>
      <c r="L62" s="725"/>
      <c r="M62" s="725"/>
      <c r="N62" s="725"/>
      <c r="O62" s="725"/>
      <c r="P62" s="725"/>
      <c r="Q62" s="725"/>
      <c r="R62" s="725"/>
      <c r="S62" s="725"/>
      <c r="T62" s="725"/>
      <c r="U62" s="725"/>
      <c r="V62" s="725"/>
      <c r="W62" s="725"/>
      <c r="X62" s="725"/>
      <c r="Y62" s="725"/>
      <c r="Z62" s="725"/>
      <c r="AA62" s="725"/>
      <c r="AB62" s="725"/>
      <c r="AC62" s="725"/>
      <c r="AD62" s="725"/>
      <c r="AE62" s="725"/>
      <c r="AF62" s="725"/>
      <c r="AG62" s="725"/>
      <c r="AH62" s="725"/>
      <c r="AI62" s="725"/>
      <c r="AJ62" s="725"/>
      <c r="AK62" s="725"/>
      <c r="AL62" s="725"/>
      <c r="AM62" s="725"/>
    </row>
    <row r="63" spans="1:40" s="201" customFormat="1" ht="15" customHeight="1">
      <c r="A63" s="201" t="s">
        <v>1108</v>
      </c>
      <c r="B63" s="767"/>
      <c r="C63" s="767"/>
      <c r="D63" s="767"/>
      <c r="E63" s="767"/>
      <c r="F63" s="767"/>
      <c r="G63" s="767"/>
      <c r="H63" s="725"/>
      <c r="I63" s="725"/>
      <c r="J63" s="725"/>
      <c r="K63" s="725"/>
      <c r="L63" s="725"/>
      <c r="M63" s="725"/>
      <c r="N63" s="725"/>
      <c r="O63" s="725"/>
      <c r="P63" s="725"/>
      <c r="Q63" s="725"/>
      <c r="R63" s="725"/>
      <c r="S63" s="725"/>
      <c r="T63" s="725"/>
      <c r="U63" s="725"/>
      <c r="V63" s="725"/>
      <c r="W63" s="725"/>
      <c r="X63" s="725"/>
      <c r="Y63" s="725"/>
      <c r="Z63" s="725"/>
      <c r="AA63" s="725"/>
      <c r="AB63" s="725"/>
      <c r="AC63" s="725"/>
      <c r="AD63" s="725"/>
      <c r="AE63" s="725"/>
      <c r="AF63" s="725"/>
      <c r="AG63" s="725"/>
      <c r="AH63" s="725"/>
      <c r="AI63" s="725"/>
      <c r="AJ63" s="725"/>
      <c r="AK63" s="725"/>
      <c r="AL63" s="725"/>
      <c r="AM63" s="725"/>
    </row>
    <row r="64" spans="1:40" s="201" customFormat="1" ht="15" customHeight="1">
      <c r="A64" s="201" t="s">
        <v>1109</v>
      </c>
      <c r="B64" s="767"/>
      <c r="C64" s="767"/>
      <c r="D64" s="767"/>
      <c r="E64" s="767"/>
      <c r="F64" s="767"/>
      <c r="G64" s="767"/>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row>
    <row r="65" spans="1:7" ht="15" customHeight="1">
      <c r="A65" s="201" t="s">
        <v>1110</v>
      </c>
      <c r="B65" s="780"/>
      <c r="C65" s="201"/>
      <c r="D65" s="201"/>
      <c r="E65" s="201"/>
      <c r="F65" s="201"/>
      <c r="G65" s="201"/>
    </row>
    <row r="66" spans="1:7" ht="15" customHeight="1">
      <c r="A66" s="201" t="s">
        <v>1111</v>
      </c>
      <c r="B66" s="780"/>
      <c r="C66" s="201"/>
      <c r="D66" s="201"/>
      <c r="E66" s="201"/>
      <c r="F66" s="201"/>
      <c r="G66" s="201"/>
    </row>
    <row r="67" spans="1:7" ht="15" customHeight="1">
      <c r="A67" s="201"/>
      <c r="B67" s="771" t="s">
        <v>1112</v>
      </c>
      <c r="C67" s="1106" t="s">
        <v>1113</v>
      </c>
      <c r="D67" s="1106"/>
      <c r="E67" s="1106"/>
      <c r="F67" s="201"/>
      <c r="G67" s="201"/>
    </row>
    <row r="68" spans="1:7" ht="15" customHeight="1">
      <c r="A68" s="201"/>
      <c r="B68" s="781" t="s">
        <v>1114</v>
      </c>
      <c r="C68" s="1102" t="s">
        <v>1115</v>
      </c>
      <c r="D68" s="1102"/>
      <c r="E68" s="1102"/>
      <c r="F68" s="201"/>
      <c r="G68" s="201"/>
    </row>
    <row r="69" spans="1:7" ht="15" customHeight="1">
      <c r="A69" s="201"/>
      <c r="B69" s="781" t="s">
        <v>1116</v>
      </c>
      <c r="C69" s="1102" t="s">
        <v>1117</v>
      </c>
      <c r="D69" s="1102"/>
      <c r="E69" s="1102"/>
      <c r="F69" s="201"/>
      <c r="G69" s="201"/>
    </row>
    <row r="70" spans="1:7" ht="15" customHeight="1">
      <c r="A70" s="201"/>
      <c r="B70" s="781" t="s">
        <v>1118</v>
      </c>
      <c r="C70" s="1102" t="s">
        <v>1119</v>
      </c>
      <c r="D70" s="1102"/>
      <c r="E70" s="1102"/>
      <c r="F70" s="201"/>
      <c r="G70" s="201"/>
    </row>
    <row r="71" spans="1:7" ht="15" customHeight="1">
      <c r="A71" s="201"/>
      <c r="B71" s="781" t="s">
        <v>1120</v>
      </c>
      <c r="C71" s="1102" t="s">
        <v>1121</v>
      </c>
      <c r="D71" s="1102"/>
      <c r="E71" s="1102"/>
      <c r="F71" s="201"/>
      <c r="G71" s="201"/>
    </row>
    <row r="72" spans="1:7" ht="15" customHeight="1">
      <c r="A72" s="201"/>
      <c r="B72" s="201" t="s">
        <v>1122</v>
      </c>
      <c r="C72" s="201"/>
      <c r="D72" s="201"/>
      <c r="E72" s="201"/>
      <c r="F72" s="201"/>
      <c r="G72" s="201"/>
    </row>
    <row r="73" spans="1:7" ht="15" customHeight="1">
      <c r="A73" s="201"/>
      <c r="B73" s="201" t="s">
        <v>1123</v>
      </c>
      <c r="C73" s="201"/>
      <c r="D73" s="201"/>
      <c r="E73" s="201"/>
      <c r="F73" s="201"/>
      <c r="G73" s="201"/>
    </row>
    <row r="74" spans="1:7" ht="15" customHeight="1">
      <c r="A74" s="201"/>
      <c r="B74" s="201" t="s">
        <v>1124</v>
      </c>
      <c r="C74" s="201"/>
      <c r="D74" s="201"/>
      <c r="E74" s="201"/>
      <c r="F74" s="201"/>
      <c r="G74" s="201"/>
    </row>
    <row r="75" spans="1:7" ht="15" customHeight="1">
      <c r="A75" s="201" t="s">
        <v>1125</v>
      </c>
      <c r="B75" s="780"/>
      <c r="C75" s="201"/>
      <c r="D75" s="201"/>
      <c r="E75" s="201"/>
      <c r="F75" s="201"/>
      <c r="G75" s="201"/>
    </row>
    <row r="76" spans="1:7" ht="15" customHeight="1">
      <c r="A76" s="201" t="s">
        <v>1126</v>
      </c>
      <c r="B76" s="780"/>
      <c r="C76" s="201"/>
      <c r="D76" s="201"/>
      <c r="E76" s="201"/>
      <c r="F76" s="201"/>
      <c r="G76" s="201"/>
    </row>
    <row r="77" spans="1:7" ht="15" customHeight="1">
      <c r="A77" s="201" t="s">
        <v>1127</v>
      </c>
      <c r="B77" s="780"/>
      <c r="C77" s="201"/>
      <c r="D77" s="201"/>
      <c r="E77" s="201"/>
      <c r="F77" s="201"/>
      <c r="G77" s="201"/>
    </row>
    <row r="78" spans="1:7" ht="15" customHeight="1">
      <c r="A78" s="201" t="s">
        <v>1128</v>
      </c>
      <c r="B78" s="780"/>
      <c r="C78" s="201"/>
      <c r="D78" s="201"/>
      <c r="E78" s="201"/>
      <c r="F78" s="201"/>
      <c r="G78" s="201"/>
    </row>
    <row r="79" spans="1:7" ht="15" customHeight="1">
      <c r="A79" s="201" t="s">
        <v>1129</v>
      </c>
      <c r="B79" s="780"/>
      <c r="C79" s="201"/>
      <c r="D79" s="201"/>
      <c r="E79" s="201"/>
      <c r="F79" s="201"/>
      <c r="G79" s="201"/>
    </row>
    <row r="80" spans="1:7" ht="15" customHeight="1">
      <c r="A80" s="201" t="s">
        <v>1130</v>
      </c>
      <c r="B80" s="780"/>
      <c r="C80" s="201"/>
      <c r="D80" s="201"/>
      <c r="E80" s="201"/>
      <c r="F80" s="201"/>
      <c r="G80" s="201"/>
    </row>
    <row r="81" spans="1:7" ht="15" customHeight="1">
      <c r="A81" s="201" t="s">
        <v>1131</v>
      </c>
      <c r="B81" s="780"/>
      <c r="C81" s="201"/>
      <c r="D81" s="201"/>
      <c r="E81" s="201"/>
      <c r="F81" s="201"/>
      <c r="G81" s="201"/>
    </row>
    <row r="82" spans="1:7" ht="15" customHeight="1">
      <c r="A82" s="201" t="s">
        <v>1132</v>
      </c>
      <c r="B82" s="780"/>
      <c r="C82" s="201"/>
      <c r="D82" s="201"/>
      <c r="E82" s="201"/>
      <c r="F82" s="201"/>
      <c r="G82" s="201"/>
    </row>
    <row r="83" spans="1:7" ht="15" customHeight="1">
      <c r="A83" s="201" t="s">
        <v>1133</v>
      </c>
      <c r="B83" s="780"/>
      <c r="C83" s="201"/>
      <c r="D83" s="201"/>
      <c r="E83" s="201"/>
      <c r="F83" s="201"/>
      <c r="G83" s="201"/>
    </row>
    <row r="84" spans="1:7" ht="15" customHeight="1">
      <c r="A84" s="201" t="s">
        <v>1134</v>
      </c>
      <c r="B84" s="780"/>
      <c r="C84" s="201"/>
      <c r="D84" s="201"/>
      <c r="E84" s="201"/>
      <c r="F84" s="201"/>
      <c r="G84" s="201"/>
    </row>
    <row r="85" spans="1:7" ht="15" customHeight="1">
      <c r="A85" s="201" t="s">
        <v>1135</v>
      </c>
      <c r="B85" s="780"/>
      <c r="C85" s="201"/>
      <c r="D85" s="201"/>
      <c r="E85" s="201"/>
      <c r="F85" s="201"/>
      <c r="G85" s="201"/>
    </row>
    <row r="86" spans="1:7" ht="15" customHeight="1">
      <c r="A86" s="201" t="s">
        <v>1136</v>
      </c>
      <c r="B86" s="780"/>
      <c r="C86" s="201"/>
      <c r="D86" s="201"/>
      <c r="E86" s="201"/>
      <c r="F86" s="201"/>
      <c r="G86" s="201"/>
    </row>
    <row r="87" spans="1:7" ht="15" customHeight="1">
      <c r="A87" s="201" t="s">
        <v>1137</v>
      </c>
      <c r="B87" s="780"/>
      <c r="C87" s="201"/>
      <c r="D87" s="201"/>
      <c r="E87" s="201"/>
      <c r="F87" s="201"/>
      <c r="G87" s="201"/>
    </row>
  </sheetData>
  <mergeCells count="264">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6:C36"/>
    <mergeCell ref="F36:H36"/>
    <mergeCell ref="I36:K36"/>
    <mergeCell ref="L36:N36"/>
    <mergeCell ref="O36:Q36"/>
    <mergeCell ref="AJ36:AK36"/>
    <mergeCell ref="AM36:AN36"/>
    <mergeCell ref="A37:C37"/>
    <mergeCell ref="F37:H37"/>
    <mergeCell ref="I37:K37"/>
    <mergeCell ref="L37:N37"/>
    <mergeCell ref="O37:Q37"/>
    <mergeCell ref="R37:T37"/>
    <mergeCell ref="U37:W37"/>
    <mergeCell ref="X37:Z37"/>
    <mergeCell ref="R36:T36"/>
    <mergeCell ref="U36:W36"/>
    <mergeCell ref="X36:Z36"/>
    <mergeCell ref="AA36:AC36"/>
    <mergeCell ref="AD36:AF36"/>
    <mergeCell ref="AG36:AI36"/>
    <mergeCell ref="AA37:AC37"/>
    <mergeCell ref="AD37:AF37"/>
    <mergeCell ref="AG37:AI37"/>
    <mergeCell ref="AJ37:AK37"/>
    <mergeCell ref="AM37:AN37"/>
    <mergeCell ref="A38:C38"/>
    <mergeCell ref="F38:H38"/>
    <mergeCell ref="I38:K38"/>
    <mergeCell ref="L38:N38"/>
    <mergeCell ref="O38:Q38"/>
    <mergeCell ref="AJ38:AK38"/>
    <mergeCell ref="AM38:AN38"/>
    <mergeCell ref="A39:C39"/>
    <mergeCell ref="F39:H39"/>
    <mergeCell ref="I39:K39"/>
    <mergeCell ref="L39:N39"/>
    <mergeCell ref="O39:Q39"/>
    <mergeCell ref="R39:T39"/>
    <mergeCell ref="U39:W39"/>
    <mergeCell ref="X39:Z39"/>
    <mergeCell ref="R38:T38"/>
    <mergeCell ref="U38:W38"/>
    <mergeCell ref="X38:Z38"/>
    <mergeCell ref="AA38:AC38"/>
    <mergeCell ref="AD38:AF38"/>
    <mergeCell ref="AG38:AI38"/>
    <mergeCell ref="AA39:AC39"/>
    <mergeCell ref="AD39:AF39"/>
    <mergeCell ref="AG39:AI39"/>
    <mergeCell ref="AJ39:AK39"/>
    <mergeCell ref="AM39:AN39"/>
    <mergeCell ref="A40:C40"/>
    <mergeCell ref="F40:H40"/>
    <mergeCell ref="I40:K40"/>
    <mergeCell ref="L40:N40"/>
    <mergeCell ref="O40:Q40"/>
    <mergeCell ref="AJ40:AK40"/>
    <mergeCell ref="AM40:AN40"/>
    <mergeCell ref="A41:C41"/>
    <mergeCell ref="F41:H41"/>
    <mergeCell ref="I41:K41"/>
    <mergeCell ref="L41:N41"/>
    <mergeCell ref="O41:Q41"/>
    <mergeCell ref="R41:T41"/>
    <mergeCell ref="U41:W41"/>
    <mergeCell ref="X41:Z41"/>
    <mergeCell ref="R40:T40"/>
    <mergeCell ref="U40:W40"/>
    <mergeCell ref="X40:Z40"/>
    <mergeCell ref="AA40:AC40"/>
    <mergeCell ref="AD40:AF40"/>
    <mergeCell ref="AG40:AI40"/>
    <mergeCell ref="AA41:AC41"/>
    <mergeCell ref="AD41:AF41"/>
    <mergeCell ref="AG41:AI41"/>
    <mergeCell ref="AJ41:AK41"/>
    <mergeCell ref="AM41:AN41"/>
    <mergeCell ref="B42:C42"/>
    <mergeCell ref="F42:H42"/>
    <mergeCell ref="I42:K42"/>
    <mergeCell ref="L42:N42"/>
    <mergeCell ref="O42:Q42"/>
    <mergeCell ref="AJ42:AK42"/>
    <mergeCell ref="AM42:AN42"/>
    <mergeCell ref="A43:C43"/>
    <mergeCell ref="F43:H43"/>
    <mergeCell ref="I43:K43"/>
    <mergeCell ref="L43:N43"/>
    <mergeCell ref="O43:Q43"/>
    <mergeCell ref="R43:T43"/>
    <mergeCell ref="U43:W43"/>
    <mergeCell ref="X43:Z43"/>
    <mergeCell ref="R42:T42"/>
    <mergeCell ref="U42:W42"/>
    <mergeCell ref="X42:Z42"/>
    <mergeCell ref="AA42:AC42"/>
    <mergeCell ref="AD42:AF42"/>
    <mergeCell ref="AG42:AI42"/>
    <mergeCell ref="AA43:AC43"/>
    <mergeCell ref="AD43:AF43"/>
    <mergeCell ref="AG43:AI43"/>
    <mergeCell ref="AJ43:AK43"/>
    <mergeCell ref="AM43:AN43"/>
    <mergeCell ref="B44:C44"/>
    <mergeCell ref="F44:H44"/>
    <mergeCell ref="I44:K44"/>
    <mergeCell ref="L44:N44"/>
    <mergeCell ref="O44:Q44"/>
    <mergeCell ref="AJ44:AK44"/>
    <mergeCell ref="AM44:AN44"/>
    <mergeCell ref="A45:C45"/>
    <mergeCell ref="F45:H45"/>
    <mergeCell ref="I45:K45"/>
    <mergeCell ref="L45:N45"/>
    <mergeCell ref="O45:Q45"/>
    <mergeCell ref="R45:T45"/>
    <mergeCell ref="U45:W45"/>
    <mergeCell ref="X45:Z45"/>
    <mergeCell ref="R44:T44"/>
    <mergeCell ref="U44:W44"/>
    <mergeCell ref="X44:Z44"/>
    <mergeCell ref="AA44:AC44"/>
    <mergeCell ref="AD44:AF44"/>
    <mergeCell ref="AG44:AI44"/>
    <mergeCell ref="AA45:AC45"/>
    <mergeCell ref="AD45:AF45"/>
    <mergeCell ref="AG45:AI45"/>
    <mergeCell ref="AJ45:AK45"/>
    <mergeCell ref="AM45:AN45"/>
    <mergeCell ref="B46:C46"/>
    <mergeCell ref="F46:H46"/>
    <mergeCell ref="I46:K46"/>
    <mergeCell ref="L46:N46"/>
    <mergeCell ref="O46:Q46"/>
    <mergeCell ref="AJ46:AK46"/>
    <mergeCell ref="AM46:AN46"/>
    <mergeCell ref="A47:C47"/>
    <mergeCell ref="F47:H47"/>
    <mergeCell ref="I47:K47"/>
    <mergeCell ref="L47:N47"/>
    <mergeCell ref="O47:Q47"/>
    <mergeCell ref="R47:T47"/>
    <mergeCell ref="U47:W47"/>
    <mergeCell ref="X47:Z47"/>
    <mergeCell ref="R46:T46"/>
    <mergeCell ref="U46:W46"/>
    <mergeCell ref="X46:Z46"/>
    <mergeCell ref="AA46:AC46"/>
    <mergeCell ref="AD46:AF46"/>
    <mergeCell ref="AG46:AI46"/>
    <mergeCell ref="AA47:AC47"/>
    <mergeCell ref="AD47:AF47"/>
    <mergeCell ref="AG47:AI47"/>
    <mergeCell ref="AJ47:AK47"/>
    <mergeCell ref="AM47:AN47"/>
    <mergeCell ref="A50:B50"/>
    <mergeCell ref="C50:D50"/>
    <mergeCell ref="E50:H50"/>
    <mergeCell ref="I50:N50"/>
    <mergeCell ref="AL54:AM54"/>
    <mergeCell ref="F55:H55"/>
    <mergeCell ref="I55:K55"/>
    <mergeCell ref="L55:N55"/>
    <mergeCell ref="O55:Q55"/>
    <mergeCell ref="R55:T55"/>
    <mergeCell ref="A51:B51"/>
    <mergeCell ref="C51:D51"/>
    <mergeCell ref="E51:H51"/>
    <mergeCell ref="I51:N51"/>
    <mergeCell ref="C54:D54"/>
    <mergeCell ref="E54:H54"/>
    <mergeCell ref="I54:N54"/>
    <mergeCell ref="U55:W55"/>
    <mergeCell ref="X55:Z55"/>
    <mergeCell ref="AA55:AC55"/>
    <mergeCell ref="AD55:AF55"/>
    <mergeCell ref="AG55:AI55"/>
    <mergeCell ref="AJ55:AK55"/>
    <mergeCell ref="O54:T54"/>
    <mergeCell ref="U54:Z54"/>
    <mergeCell ref="AA54:AF54"/>
    <mergeCell ref="AG54:AK54"/>
    <mergeCell ref="F57:H57"/>
    <mergeCell ref="I57:K57"/>
    <mergeCell ref="L57:N57"/>
    <mergeCell ref="O57:Q57"/>
    <mergeCell ref="R57:T57"/>
    <mergeCell ref="F56:H56"/>
    <mergeCell ref="I56:K56"/>
    <mergeCell ref="L56:N56"/>
    <mergeCell ref="O56:Q56"/>
    <mergeCell ref="R56:T56"/>
    <mergeCell ref="U57:W57"/>
    <mergeCell ref="X57:Z57"/>
    <mergeCell ref="AA57:AC57"/>
    <mergeCell ref="AD57:AF57"/>
    <mergeCell ref="AG57:AI57"/>
    <mergeCell ref="AJ57:AK57"/>
    <mergeCell ref="X56:Z56"/>
    <mergeCell ref="AA56:AC56"/>
    <mergeCell ref="AD56:AF56"/>
    <mergeCell ref="AG56:AI56"/>
    <mergeCell ref="AJ56:AK56"/>
    <mergeCell ref="U56:W56"/>
    <mergeCell ref="C71:E71"/>
    <mergeCell ref="AG58:AK58"/>
    <mergeCell ref="AL58:AM58"/>
    <mergeCell ref="C67:E67"/>
    <mergeCell ref="C68:E68"/>
    <mergeCell ref="C69:E69"/>
    <mergeCell ref="C70:E70"/>
    <mergeCell ref="C58:D58"/>
    <mergeCell ref="E58:H58"/>
    <mergeCell ref="I58:N58"/>
    <mergeCell ref="O58:T58"/>
    <mergeCell ref="U58:Z58"/>
    <mergeCell ref="AA58:AF58"/>
  </mergeCells>
  <phoneticPr fontId="2"/>
  <dataValidations count="6">
    <dataValidation operator="greaterThanOrEqual" allowBlank="1" showInputMessage="1" showErrorMessage="1" sqref="I48:I49 I52 L48:L49 L52 AL37:AL46 AJ37:AJ47 AM36 AM42 AM44 AM46" xr:uid="{56DF469C-2929-45B2-B31C-AB903DC8ADF7}"/>
    <dataValidation type="list" allowBlank="1" showInputMessage="1" showErrorMessage="1" sqref="C11:C30" xr:uid="{2BDD4BA4-B2E9-4666-822C-DEF615CAD4B3}">
      <formula1>"A,B,C,D"</formula1>
    </dataValidation>
    <dataValidation type="list" allowBlank="1" showInputMessage="1" showErrorMessage="1" sqref="AK4:AN4" xr:uid="{7C25F98C-3880-4291-902C-750E0E12717C}">
      <formula1>"予定,実績"</formula1>
    </dataValidation>
    <dataValidation type="list" allowBlank="1" showInputMessage="1" showErrorMessage="1" sqref="AK3:AN3" xr:uid="{17A78E06-B851-479B-B207-3D164369AC56}">
      <formula1>"４週,歴月"</formula1>
    </dataValidation>
    <dataValidation type="list" allowBlank="1" showInputMessage="1" showErrorMessage="1" sqref="B11:B30" xr:uid="{A43DFDA6-EC49-401F-8FF0-A1C2452D5BC4}">
      <formula1>INDIRECT($AK$1)</formula1>
    </dataValidation>
    <dataValidation type="whole" operator="greaterThanOrEqual" allowBlank="1" showInputMessage="1" showErrorMessage="1" sqref="L37:L47 O37:O47 R37:R47 U37:U47 X37:X47 AA37:AA47 AD37:AD47 I37:I47 AG37:AG47 D37:F47" xr:uid="{37B9E327-2536-43CD-9C4A-E9EE7B307657}">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C191B-BA85-4C71-AF60-4573698ECF25}">
  <sheetPr>
    <tabColor rgb="FFFFC000"/>
    <pageSetUpPr fitToPage="1"/>
  </sheetPr>
  <dimension ref="A1:AO36"/>
  <sheetViews>
    <sheetView view="pageBreakPreview" zoomScaleSheetLayoutView="100" workbookViewId="0"/>
  </sheetViews>
  <sheetFormatPr defaultColWidth="8.625" defaultRowHeight="21" customHeight="1"/>
  <cols>
    <col min="1" max="18" width="2.625" style="15" customWidth="1"/>
    <col min="19" max="34" width="2.875" style="15" customWidth="1"/>
    <col min="35" max="39" width="2.625" style="15" customWidth="1"/>
    <col min="40" max="40" width="2.5" style="15" customWidth="1"/>
    <col min="41" max="41" width="9" style="15" customWidth="1"/>
    <col min="42" max="42" width="2.5" style="15" customWidth="1"/>
    <col min="43" max="16384" width="8.625" style="15"/>
  </cols>
  <sheetData>
    <row r="1" spans="1:41" ht="20.100000000000001" customHeight="1"/>
    <row r="2" spans="1:41" ht="20.100000000000001" customHeight="1">
      <c r="AD2" s="2408" t="s">
        <v>743</v>
      </c>
      <c r="AE2" s="2408"/>
      <c r="AF2" s="2408"/>
      <c r="AG2" s="2408"/>
      <c r="AH2" s="2408"/>
      <c r="AI2" s="2408"/>
      <c r="AJ2" s="2408"/>
      <c r="AK2" s="2408"/>
      <c r="AL2" s="2408"/>
    </row>
    <row r="3" spans="1:41" ht="20.100000000000001" customHeight="1"/>
    <row r="4" spans="1:41" ht="20.100000000000001" customHeight="1">
      <c r="B4" s="2409" t="s">
        <v>744</v>
      </c>
      <c r="C4" s="2409"/>
      <c r="D4" s="2409"/>
      <c r="E4" s="2409"/>
      <c r="F4" s="2409"/>
      <c r="G4" s="2409"/>
      <c r="H4" s="2409"/>
      <c r="I4" s="2409"/>
      <c r="J4" s="2409"/>
      <c r="K4" s="2409"/>
      <c r="L4" s="2409"/>
      <c r="M4" s="2409"/>
      <c r="N4" s="2409"/>
      <c r="O4" s="2409"/>
      <c r="P4" s="2409"/>
      <c r="Q4" s="2409"/>
      <c r="R4" s="2409"/>
      <c r="S4" s="2409"/>
      <c r="T4" s="2409"/>
      <c r="U4" s="2409"/>
      <c r="V4" s="2409"/>
      <c r="W4" s="2409"/>
      <c r="X4" s="2409"/>
      <c r="Y4" s="2409"/>
      <c r="Z4" s="2409"/>
      <c r="AA4" s="2409"/>
      <c r="AB4" s="2409"/>
      <c r="AC4" s="2409"/>
      <c r="AD4" s="2409"/>
      <c r="AE4" s="2409"/>
      <c r="AF4" s="2409"/>
      <c r="AG4" s="2409"/>
      <c r="AH4" s="2409"/>
      <c r="AI4" s="2409"/>
      <c r="AJ4" s="2409"/>
      <c r="AK4" s="2409"/>
      <c r="AL4" s="2409"/>
    </row>
    <row r="5" spans="1:41" s="68" customFormat="1" ht="20.100000000000001" customHeight="1">
      <c r="A5" s="440"/>
      <c r="B5" s="72"/>
      <c r="C5" s="72"/>
      <c r="D5" s="72"/>
      <c r="E5" s="72"/>
      <c r="F5" s="72"/>
      <c r="G5" s="72"/>
      <c r="H5" s="72"/>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row>
    <row r="6" spans="1:41" s="68" customFormat="1" ht="29.25" customHeight="1">
      <c r="A6" s="440"/>
      <c r="B6" s="2410" t="s">
        <v>745</v>
      </c>
      <c r="C6" s="2410"/>
      <c r="D6" s="2410"/>
      <c r="E6" s="2410"/>
      <c r="F6" s="2410"/>
      <c r="G6" s="2410"/>
      <c r="H6" s="2410"/>
      <c r="I6" s="2410"/>
      <c r="J6" s="2410"/>
      <c r="K6" s="2410"/>
      <c r="L6" s="2402"/>
      <c r="M6" s="2402"/>
      <c r="N6" s="2402"/>
      <c r="O6" s="2402"/>
      <c r="P6" s="2402"/>
      <c r="Q6" s="2402"/>
      <c r="R6" s="2402"/>
      <c r="S6" s="2402"/>
      <c r="T6" s="2402"/>
      <c r="U6" s="2402"/>
      <c r="V6" s="2402"/>
      <c r="W6" s="2402"/>
      <c r="X6" s="2402"/>
      <c r="Y6" s="2402"/>
      <c r="Z6" s="2402"/>
      <c r="AA6" s="2402"/>
      <c r="AB6" s="2402"/>
      <c r="AC6" s="2402"/>
      <c r="AD6" s="2402"/>
      <c r="AE6" s="2402"/>
      <c r="AF6" s="2402"/>
      <c r="AG6" s="2402"/>
      <c r="AH6" s="2402"/>
      <c r="AI6" s="2402"/>
      <c r="AJ6" s="2402"/>
      <c r="AK6" s="2402"/>
      <c r="AL6" s="2402"/>
    </row>
    <row r="7" spans="1:41" s="68" customFormat="1" ht="31.5" customHeight="1">
      <c r="A7" s="440"/>
      <c r="B7" s="2410" t="s">
        <v>746</v>
      </c>
      <c r="C7" s="2410"/>
      <c r="D7" s="2410"/>
      <c r="E7" s="2410"/>
      <c r="F7" s="2410"/>
      <c r="G7" s="2410"/>
      <c r="H7" s="2410"/>
      <c r="I7" s="2410"/>
      <c r="J7" s="2410"/>
      <c r="K7" s="2410"/>
      <c r="L7" s="2411"/>
      <c r="M7" s="2411"/>
      <c r="N7" s="2411"/>
      <c r="O7" s="2411"/>
      <c r="P7" s="2411"/>
      <c r="Q7" s="2411"/>
      <c r="R7" s="2411"/>
      <c r="S7" s="2411"/>
      <c r="T7" s="2411"/>
      <c r="U7" s="2411"/>
      <c r="V7" s="2411"/>
      <c r="W7" s="2411"/>
      <c r="X7" s="2411"/>
      <c r="Y7" s="2411"/>
      <c r="Z7" s="2411"/>
      <c r="AA7" s="2412" t="s">
        <v>747</v>
      </c>
      <c r="AB7" s="2412"/>
      <c r="AC7" s="2412"/>
      <c r="AD7" s="2412"/>
      <c r="AE7" s="2412"/>
      <c r="AF7" s="2412"/>
      <c r="AG7" s="2412"/>
      <c r="AH7" s="2412"/>
      <c r="AI7" s="2413" t="s">
        <v>748</v>
      </c>
      <c r="AJ7" s="2413"/>
      <c r="AK7" s="2413"/>
      <c r="AL7" s="2413"/>
    </row>
    <row r="8" spans="1:41" s="68" customFormat="1" ht="29.25" customHeight="1">
      <c r="B8" s="2401" t="s">
        <v>749</v>
      </c>
      <c r="C8" s="2401"/>
      <c r="D8" s="2401"/>
      <c r="E8" s="2401"/>
      <c r="F8" s="2401"/>
      <c r="G8" s="2401"/>
      <c r="H8" s="2401"/>
      <c r="I8" s="2401"/>
      <c r="J8" s="2401"/>
      <c r="K8" s="2401"/>
      <c r="L8" s="2402" t="s">
        <v>750</v>
      </c>
      <c r="M8" s="2402"/>
      <c r="N8" s="2402"/>
      <c r="O8" s="2402"/>
      <c r="P8" s="2402"/>
      <c r="Q8" s="2402"/>
      <c r="R8" s="2402"/>
      <c r="S8" s="2402"/>
      <c r="T8" s="2402"/>
      <c r="U8" s="2402"/>
      <c r="V8" s="2402"/>
      <c r="W8" s="2402"/>
      <c r="X8" s="2402"/>
      <c r="Y8" s="2402"/>
      <c r="Z8" s="2402"/>
      <c r="AA8" s="2402"/>
      <c r="AB8" s="2402"/>
      <c r="AC8" s="2402"/>
      <c r="AD8" s="2402"/>
      <c r="AE8" s="2402"/>
      <c r="AF8" s="2402"/>
      <c r="AG8" s="2402"/>
      <c r="AH8" s="2402"/>
      <c r="AI8" s="2402"/>
      <c r="AJ8" s="2402"/>
      <c r="AK8" s="2402"/>
      <c r="AL8" s="2402"/>
    </row>
    <row r="9" spans="1:41" ht="12.75" customHeight="1" thickBot="1">
      <c r="B9" s="499"/>
      <c r="C9" s="499"/>
      <c r="D9" s="499"/>
      <c r="E9" s="499"/>
      <c r="F9" s="499"/>
      <c r="G9" s="499"/>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499"/>
      <c r="AL9" s="499"/>
    </row>
    <row r="10" spans="1:41" ht="21" customHeight="1">
      <c r="B10" s="2366" t="s">
        <v>751</v>
      </c>
      <c r="C10" s="2367"/>
      <c r="D10" s="2367"/>
      <c r="E10" s="2367"/>
      <c r="F10" s="2367"/>
      <c r="G10" s="2367"/>
      <c r="H10" s="2367"/>
      <c r="I10" s="2367"/>
      <c r="J10" s="2367"/>
      <c r="K10" s="2367"/>
      <c r="L10" s="2367"/>
      <c r="M10" s="2367"/>
      <c r="N10" s="2367"/>
      <c r="O10" s="2367"/>
      <c r="P10" s="2367"/>
      <c r="Q10" s="2367"/>
      <c r="R10" s="2367"/>
      <c r="S10" s="2367"/>
      <c r="T10" s="2367"/>
      <c r="U10" s="2367"/>
      <c r="V10" s="2367"/>
      <c r="W10" s="2367"/>
      <c r="X10" s="2367"/>
      <c r="Y10" s="2367"/>
      <c r="Z10" s="2367"/>
      <c r="AA10" s="2367"/>
      <c r="AB10" s="2367"/>
      <c r="AC10" s="2367"/>
      <c r="AD10" s="2367"/>
      <c r="AE10" s="2367"/>
      <c r="AF10" s="2367"/>
      <c r="AG10" s="2367"/>
      <c r="AH10" s="2367"/>
      <c r="AI10" s="2367"/>
      <c r="AJ10" s="2367"/>
      <c r="AK10" s="2367"/>
      <c r="AL10" s="2368"/>
    </row>
    <row r="11" spans="1:41" ht="27.75" customHeight="1">
      <c r="B11" s="2403" t="s">
        <v>752</v>
      </c>
      <c r="C11" s="2404"/>
      <c r="D11" s="2404"/>
      <c r="E11" s="2404"/>
      <c r="F11" s="2404"/>
      <c r="G11" s="2404"/>
      <c r="H11" s="2404"/>
      <c r="I11" s="2404"/>
      <c r="J11" s="2404"/>
      <c r="K11" s="2404"/>
      <c r="L11" s="2404"/>
      <c r="M11" s="2404"/>
      <c r="N11" s="2404"/>
      <c r="O11" s="2404"/>
      <c r="P11" s="2404"/>
      <c r="Q11" s="2404"/>
      <c r="R11" s="2404"/>
      <c r="S11" s="2405"/>
      <c r="T11" s="2405"/>
      <c r="U11" s="2405"/>
      <c r="V11" s="2405"/>
      <c r="W11" s="2405"/>
      <c r="X11" s="2405"/>
      <c r="Y11" s="2405"/>
      <c r="Z11" s="2405"/>
      <c r="AA11" s="2405"/>
      <c r="AB11" s="2405"/>
      <c r="AC11" s="2405"/>
      <c r="AD11" s="2405"/>
      <c r="AE11" s="500" t="s">
        <v>753</v>
      </c>
      <c r="AF11" s="501"/>
      <c r="AG11" s="2406"/>
      <c r="AH11" s="2406"/>
      <c r="AI11" s="2406"/>
      <c r="AJ11" s="2406"/>
      <c r="AK11" s="2406"/>
      <c r="AL11" s="2407"/>
      <c r="AO11" s="502"/>
    </row>
    <row r="12" spans="1:41" ht="27.75" customHeight="1" thickBot="1">
      <c r="B12" s="503"/>
      <c r="C12" s="2385" t="s">
        <v>754</v>
      </c>
      <c r="D12" s="2385"/>
      <c r="E12" s="2385"/>
      <c r="F12" s="2385"/>
      <c r="G12" s="2385"/>
      <c r="H12" s="2385"/>
      <c r="I12" s="2385"/>
      <c r="J12" s="2385"/>
      <c r="K12" s="2385"/>
      <c r="L12" s="2385"/>
      <c r="M12" s="2385"/>
      <c r="N12" s="2385"/>
      <c r="O12" s="2385"/>
      <c r="P12" s="2385"/>
      <c r="Q12" s="2385"/>
      <c r="R12" s="2385"/>
      <c r="S12" s="2382">
        <f>ROUNDUP(S11*30%,1)</f>
        <v>0</v>
      </c>
      <c r="T12" s="2382"/>
      <c r="U12" s="2382"/>
      <c r="V12" s="2382"/>
      <c r="W12" s="2382"/>
      <c r="X12" s="2382"/>
      <c r="Y12" s="2382"/>
      <c r="Z12" s="2382"/>
      <c r="AA12" s="2382"/>
      <c r="AB12" s="2382"/>
      <c r="AC12" s="2382"/>
      <c r="AD12" s="2382"/>
      <c r="AE12" s="504" t="s">
        <v>753</v>
      </c>
      <c r="AF12" s="504"/>
      <c r="AG12" s="2383"/>
      <c r="AH12" s="2383"/>
      <c r="AI12" s="2383"/>
      <c r="AJ12" s="2383"/>
      <c r="AK12" s="2383"/>
      <c r="AL12" s="2384"/>
    </row>
    <row r="13" spans="1:41" ht="27.75" customHeight="1" thickTop="1">
      <c r="B13" s="2386" t="s">
        <v>755</v>
      </c>
      <c r="C13" s="2387"/>
      <c r="D13" s="2387"/>
      <c r="E13" s="2387"/>
      <c r="F13" s="2387"/>
      <c r="G13" s="2387"/>
      <c r="H13" s="2387"/>
      <c r="I13" s="2387"/>
      <c r="J13" s="2387"/>
      <c r="K13" s="2387"/>
      <c r="L13" s="2387"/>
      <c r="M13" s="2387"/>
      <c r="N13" s="2387"/>
      <c r="O13" s="2387"/>
      <c r="P13" s="2387"/>
      <c r="Q13" s="2387"/>
      <c r="R13" s="2387"/>
      <c r="S13" s="2388" t="e">
        <f>ROUNDUP(AG14/AG15,1)</f>
        <v>#DIV/0!</v>
      </c>
      <c r="T13" s="2388"/>
      <c r="U13" s="2388"/>
      <c r="V13" s="2388"/>
      <c r="W13" s="2388"/>
      <c r="X13" s="2388"/>
      <c r="Y13" s="2388"/>
      <c r="Z13" s="2388"/>
      <c r="AA13" s="2388"/>
      <c r="AB13" s="2388"/>
      <c r="AC13" s="2388"/>
      <c r="AD13" s="2388"/>
      <c r="AE13" s="505" t="s">
        <v>753</v>
      </c>
      <c r="AF13" s="505"/>
      <c r="AG13" s="2389" t="s">
        <v>756</v>
      </c>
      <c r="AH13" s="2389"/>
      <c r="AI13" s="2389"/>
      <c r="AJ13" s="2389"/>
      <c r="AK13" s="2389"/>
      <c r="AL13" s="2390"/>
    </row>
    <row r="14" spans="1:41" ht="27.75" customHeight="1">
      <c r="B14" s="2391" t="s">
        <v>757</v>
      </c>
      <c r="C14" s="2392"/>
      <c r="D14" s="2392"/>
      <c r="E14" s="2392"/>
      <c r="F14" s="2392"/>
      <c r="G14" s="2392"/>
      <c r="H14" s="2392"/>
      <c r="I14" s="2392"/>
      <c r="J14" s="2392"/>
      <c r="K14" s="2392"/>
      <c r="L14" s="2392"/>
      <c r="M14" s="2392"/>
      <c r="N14" s="2392"/>
      <c r="O14" s="2392"/>
      <c r="P14" s="2392"/>
      <c r="Q14" s="2392"/>
      <c r="R14" s="2392"/>
      <c r="S14" s="2392"/>
      <c r="T14" s="2392"/>
      <c r="U14" s="2392"/>
      <c r="V14" s="2392"/>
      <c r="W14" s="2392"/>
      <c r="X14" s="2392"/>
      <c r="Y14" s="2392"/>
      <c r="Z14" s="2392"/>
      <c r="AA14" s="2392"/>
      <c r="AB14" s="2392"/>
      <c r="AC14" s="2392"/>
      <c r="AD14" s="2392"/>
      <c r="AE14" s="2392"/>
      <c r="AF14" s="2393"/>
      <c r="AG14" s="2394"/>
      <c r="AH14" s="2394"/>
      <c r="AI14" s="2394"/>
      <c r="AJ14" s="2394"/>
      <c r="AK14" s="2394"/>
      <c r="AL14" s="2395"/>
    </row>
    <row r="15" spans="1:41" ht="27.75" customHeight="1" thickBot="1">
      <c r="B15" s="2396" t="s">
        <v>758</v>
      </c>
      <c r="C15" s="2397"/>
      <c r="D15" s="2397"/>
      <c r="E15" s="2397"/>
      <c r="F15" s="2397"/>
      <c r="G15" s="2397"/>
      <c r="H15" s="2397"/>
      <c r="I15" s="2397"/>
      <c r="J15" s="2397"/>
      <c r="K15" s="2397"/>
      <c r="L15" s="2397"/>
      <c r="M15" s="2397"/>
      <c r="N15" s="2397"/>
      <c r="O15" s="2397"/>
      <c r="P15" s="2397"/>
      <c r="Q15" s="2397"/>
      <c r="R15" s="2397"/>
      <c r="S15" s="2397"/>
      <c r="T15" s="2397"/>
      <c r="U15" s="2397"/>
      <c r="V15" s="2397"/>
      <c r="W15" s="2397"/>
      <c r="X15" s="2397"/>
      <c r="Y15" s="2397"/>
      <c r="Z15" s="2397"/>
      <c r="AA15" s="2397"/>
      <c r="AB15" s="2397"/>
      <c r="AC15" s="2397"/>
      <c r="AD15" s="2397"/>
      <c r="AE15" s="2397"/>
      <c r="AF15" s="2398"/>
      <c r="AG15" s="2399"/>
      <c r="AH15" s="2399"/>
      <c r="AI15" s="2399"/>
      <c r="AJ15" s="2399"/>
      <c r="AK15" s="2399"/>
      <c r="AL15" s="2400"/>
    </row>
    <row r="16" spans="1:41" ht="12.75" customHeight="1" thickBot="1">
      <c r="B16" s="506"/>
      <c r="C16" s="507"/>
      <c r="D16" s="507"/>
      <c r="E16" s="507"/>
      <c r="F16" s="507"/>
      <c r="G16" s="507"/>
      <c r="H16" s="507"/>
      <c r="I16" s="507"/>
      <c r="J16" s="507"/>
      <c r="K16" s="507"/>
      <c r="L16" s="507"/>
      <c r="M16" s="507"/>
      <c r="N16" s="507"/>
      <c r="O16" s="507"/>
      <c r="P16" s="507"/>
      <c r="Q16" s="507"/>
      <c r="R16" s="507"/>
      <c r="S16" s="507"/>
      <c r="T16" s="507"/>
      <c r="U16" s="507"/>
      <c r="V16" s="507"/>
      <c r="W16" s="507"/>
      <c r="X16" s="507"/>
      <c r="Y16" s="507"/>
      <c r="Z16" s="507"/>
      <c r="AA16" s="507"/>
      <c r="AB16" s="507"/>
      <c r="AC16" s="507"/>
      <c r="AD16" s="507"/>
      <c r="AE16" s="507"/>
      <c r="AF16" s="507"/>
      <c r="AG16" s="507"/>
      <c r="AH16" s="507"/>
      <c r="AI16" s="507"/>
      <c r="AJ16" s="507"/>
      <c r="AK16" s="507"/>
      <c r="AL16" s="507"/>
    </row>
    <row r="17" spans="2:38" ht="21" customHeight="1">
      <c r="B17" s="2366" t="s">
        <v>759</v>
      </c>
      <c r="C17" s="2367"/>
      <c r="D17" s="2367"/>
      <c r="E17" s="2367"/>
      <c r="F17" s="2367"/>
      <c r="G17" s="2367"/>
      <c r="H17" s="2367"/>
      <c r="I17" s="2367"/>
      <c r="J17" s="2367"/>
      <c r="K17" s="2367"/>
      <c r="L17" s="2367"/>
      <c r="M17" s="2367"/>
      <c r="N17" s="2367"/>
      <c r="O17" s="2367"/>
      <c r="P17" s="2367"/>
      <c r="Q17" s="2367"/>
      <c r="R17" s="2367"/>
      <c r="S17" s="2367"/>
      <c r="T17" s="2367"/>
      <c r="U17" s="2367"/>
      <c r="V17" s="2367"/>
      <c r="W17" s="2367"/>
      <c r="X17" s="2367"/>
      <c r="Y17" s="2367"/>
      <c r="Z17" s="2367"/>
      <c r="AA17" s="2367"/>
      <c r="AB17" s="2367"/>
      <c r="AC17" s="2367"/>
      <c r="AD17" s="2367"/>
      <c r="AE17" s="2367"/>
      <c r="AF17" s="2367"/>
      <c r="AG17" s="2367"/>
      <c r="AH17" s="2367"/>
      <c r="AI17" s="2367"/>
      <c r="AJ17" s="2367"/>
      <c r="AK17" s="2367"/>
      <c r="AL17" s="2368"/>
    </row>
    <row r="18" spans="2:38" ht="27.75" customHeight="1" thickBot="1">
      <c r="B18" s="2380" t="s">
        <v>760</v>
      </c>
      <c r="C18" s="2381"/>
      <c r="D18" s="2381"/>
      <c r="E18" s="2381"/>
      <c r="F18" s="2381"/>
      <c r="G18" s="2381"/>
      <c r="H18" s="2381"/>
      <c r="I18" s="2381"/>
      <c r="J18" s="2381"/>
      <c r="K18" s="2381"/>
      <c r="L18" s="2381"/>
      <c r="M18" s="2381"/>
      <c r="N18" s="2381"/>
      <c r="O18" s="2381"/>
      <c r="P18" s="2381"/>
      <c r="Q18" s="2381"/>
      <c r="R18" s="2381"/>
      <c r="S18" s="2382">
        <f>ROUNDUP(S11/50,1)</f>
        <v>0</v>
      </c>
      <c r="T18" s="2382"/>
      <c r="U18" s="2382"/>
      <c r="V18" s="2382"/>
      <c r="W18" s="2382"/>
      <c r="X18" s="2382"/>
      <c r="Y18" s="2382"/>
      <c r="Z18" s="2382"/>
      <c r="AA18" s="2382"/>
      <c r="AB18" s="2382"/>
      <c r="AC18" s="2382"/>
      <c r="AD18" s="2382"/>
      <c r="AE18" s="508" t="s">
        <v>753</v>
      </c>
      <c r="AF18" s="509"/>
      <c r="AG18" s="2383"/>
      <c r="AH18" s="2383"/>
      <c r="AI18" s="2383"/>
      <c r="AJ18" s="2383"/>
      <c r="AK18" s="2383"/>
      <c r="AL18" s="2384"/>
    </row>
    <row r="19" spans="2:38" ht="27.75" customHeight="1" thickTop="1" thickBot="1">
      <c r="B19" s="2361" t="s">
        <v>761</v>
      </c>
      <c r="C19" s="2362"/>
      <c r="D19" s="2362"/>
      <c r="E19" s="2362"/>
      <c r="F19" s="2362"/>
      <c r="G19" s="2362"/>
      <c r="H19" s="2362"/>
      <c r="I19" s="2362"/>
      <c r="J19" s="2362"/>
      <c r="K19" s="2362"/>
      <c r="L19" s="2362"/>
      <c r="M19" s="2362"/>
      <c r="N19" s="2362"/>
      <c r="O19" s="2362"/>
      <c r="P19" s="2362"/>
      <c r="Q19" s="2362"/>
      <c r="R19" s="2362"/>
      <c r="S19" s="2363"/>
      <c r="T19" s="2363"/>
      <c r="U19" s="2363"/>
      <c r="V19" s="2363"/>
      <c r="W19" s="2363"/>
      <c r="X19" s="2363"/>
      <c r="Y19" s="2363"/>
      <c r="Z19" s="2363"/>
      <c r="AA19" s="2363"/>
      <c r="AB19" s="2363"/>
      <c r="AC19" s="2363"/>
      <c r="AD19" s="2363"/>
      <c r="AE19" s="510" t="s">
        <v>753</v>
      </c>
      <c r="AF19" s="511"/>
      <c r="AG19" s="2364" t="s">
        <v>762</v>
      </c>
      <c r="AH19" s="2364"/>
      <c r="AI19" s="2364"/>
      <c r="AJ19" s="2364"/>
      <c r="AK19" s="2364"/>
      <c r="AL19" s="2365"/>
    </row>
    <row r="20" spans="2:38" ht="12.75" customHeight="1" thickBot="1">
      <c r="B20" s="507"/>
      <c r="C20" s="507"/>
      <c r="D20" s="507"/>
      <c r="E20" s="507"/>
      <c r="F20" s="507"/>
      <c r="G20" s="507"/>
      <c r="H20" s="507"/>
      <c r="I20" s="507"/>
      <c r="J20" s="507"/>
      <c r="K20" s="507"/>
      <c r="L20" s="507"/>
      <c r="M20" s="507"/>
      <c r="N20" s="507"/>
      <c r="O20" s="507"/>
      <c r="P20" s="507"/>
      <c r="Q20" s="507"/>
      <c r="R20" s="507"/>
      <c r="S20" s="512"/>
      <c r="T20" s="512"/>
      <c r="U20" s="512"/>
      <c r="V20" s="512"/>
      <c r="W20" s="512"/>
      <c r="X20" s="512"/>
      <c r="Y20" s="512"/>
      <c r="Z20" s="512"/>
      <c r="AA20" s="512"/>
      <c r="AB20" s="512"/>
      <c r="AC20" s="512"/>
      <c r="AD20" s="512"/>
      <c r="AE20" s="513"/>
      <c r="AF20" s="513"/>
      <c r="AG20" s="514"/>
      <c r="AH20" s="514"/>
      <c r="AI20" s="514"/>
      <c r="AJ20" s="514"/>
      <c r="AK20" s="514"/>
      <c r="AL20" s="514"/>
    </row>
    <row r="21" spans="2:38" ht="27.75" customHeight="1" thickBot="1">
      <c r="B21" s="2366" t="s">
        <v>763</v>
      </c>
      <c r="C21" s="2367"/>
      <c r="D21" s="2367"/>
      <c r="E21" s="2367"/>
      <c r="F21" s="2367"/>
      <c r="G21" s="2367"/>
      <c r="H21" s="2367"/>
      <c r="I21" s="2367"/>
      <c r="J21" s="2367"/>
      <c r="K21" s="2367"/>
      <c r="L21" s="2367"/>
      <c r="M21" s="2367"/>
      <c r="N21" s="2367"/>
      <c r="O21" s="2367"/>
      <c r="P21" s="2367"/>
      <c r="Q21" s="2367"/>
      <c r="R21" s="2367"/>
      <c r="S21" s="2367"/>
      <c r="T21" s="2367"/>
      <c r="U21" s="2367"/>
      <c r="V21" s="2367"/>
      <c r="W21" s="2367"/>
      <c r="X21" s="2367"/>
      <c r="Y21" s="2367"/>
      <c r="Z21" s="2367"/>
      <c r="AA21" s="2367"/>
      <c r="AB21" s="2367"/>
      <c r="AC21" s="2367"/>
      <c r="AD21" s="2367"/>
      <c r="AE21" s="2367"/>
      <c r="AF21" s="2367"/>
      <c r="AG21" s="2367"/>
      <c r="AH21" s="2367"/>
      <c r="AI21" s="2367"/>
      <c r="AJ21" s="2367"/>
      <c r="AK21" s="2367"/>
      <c r="AL21" s="2368"/>
    </row>
    <row r="22" spans="2:38" ht="27.75" customHeight="1">
      <c r="B22" s="2369" t="s">
        <v>764</v>
      </c>
      <c r="C22" s="2370"/>
      <c r="D22" s="2370"/>
      <c r="E22" s="2370"/>
      <c r="F22" s="2370"/>
      <c r="G22" s="2370"/>
      <c r="H22" s="2370"/>
      <c r="I22" s="2370"/>
      <c r="J22" s="2370"/>
      <c r="K22" s="2370"/>
      <c r="L22" s="2370"/>
      <c r="M22" s="2370"/>
      <c r="N22" s="2370"/>
      <c r="O22" s="2370"/>
      <c r="P22" s="2370"/>
      <c r="Q22" s="2370"/>
      <c r="R22" s="2371"/>
      <c r="S22" s="2374" t="s">
        <v>765</v>
      </c>
      <c r="T22" s="2370"/>
      <c r="U22" s="2370"/>
      <c r="V22" s="2370"/>
      <c r="W22" s="2370"/>
      <c r="X22" s="2370"/>
      <c r="Y22" s="2370"/>
      <c r="Z22" s="2370"/>
      <c r="AA22" s="2370"/>
      <c r="AB22" s="2370"/>
      <c r="AC22" s="2370"/>
      <c r="AD22" s="2370"/>
      <c r="AE22" s="2370"/>
      <c r="AF22" s="2370"/>
      <c r="AG22" s="2370"/>
      <c r="AH22" s="2370"/>
      <c r="AI22" s="2375"/>
      <c r="AJ22" s="2375"/>
      <c r="AK22" s="2375"/>
      <c r="AL22" s="2376"/>
    </row>
    <row r="23" spans="2:38" ht="47.25" customHeight="1">
      <c r="B23" s="2372"/>
      <c r="C23" s="2373"/>
      <c r="D23" s="2373"/>
      <c r="E23" s="2373"/>
      <c r="F23" s="2373"/>
      <c r="G23" s="2373"/>
      <c r="H23" s="2373"/>
      <c r="I23" s="2373"/>
      <c r="J23" s="2373"/>
      <c r="K23" s="2373"/>
      <c r="L23" s="2373"/>
      <c r="M23" s="2373"/>
      <c r="N23" s="2373"/>
      <c r="O23" s="2373"/>
      <c r="P23" s="2373"/>
      <c r="Q23" s="2373"/>
      <c r="R23" s="2373"/>
      <c r="S23" s="2377" t="s">
        <v>766</v>
      </c>
      <c r="T23" s="2377"/>
      <c r="U23" s="2377"/>
      <c r="V23" s="2377"/>
      <c r="W23" s="2377"/>
      <c r="X23" s="2377"/>
      <c r="Y23" s="2377"/>
      <c r="Z23" s="2377"/>
      <c r="AA23" s="2377"/>
      <c r="AB23" s="2377"/>
      <c r="AC23" s="2377"/>
      <c r="AD23" s="2377"/>
      <c r="AE23" s="2377"/>
      <c r="AF23" s="2377" t="s">
        <v>767</v>
      </c>
      <c r="AG23" s="2377"/>
      <c r="AH23" s="2377"/>
      <c r="AI23" s="2378" t="s">
        <v>768</v>
      </c>
      <c r="AJ23" s="2378"/>
      <c r="AK23" s="2378"/>
      <c r="AL23" s="2379"/>
    </row>
    <row r="24" spans="2:38" ht="27.75" customHeight="1">
      <c r="B24" s="515">
        <v>1</v>
      </c>
      <c r="C24" s="2347"/>
      <c r="D24" s="2347"/>
      <c r="E24" s="2347"/>
      <c r="F24" s="2347"/>
      <c r="G24" s="2347"/>
      <c r="H24" s="2347"/>
      <c r="I24" s="2347"/>
      <c r="J24" s="2347"/>
      <c r="K24" s="2347"/>
      <c r="L24" s="2347"/>
      <c r="M24" s="2347"/>
      <c r="N24" s="2347"/>
      <c r="O24" s="2347"/>
      <c r="P24" s="2347"/>
      <c r="Q24" s="2347"/>
      <c r="R24" s="2347"/>
      <c r="S24" s="2347"/>
      <c r="T24" s="2347"/>
      <c r="U24" s="2347"/>
      <c r="V24" s="2347"/>
      <c r="W24" s="2347"/>
      <c r="X24" s="2347"/>
      <c r="Y24" s="2347"/>
      <c r="Z24" s="2347"/>
      <c r="AA24" s="2347"/>
      <c r="AB24" s="2347"/>
      <c r="AC24" s="2347"/>
      <c r="AD24" s="2347"/>
      <c r="AE24" s="2347"/>
      <c r="AF24" s="2347"/>
      <c r="AG24" s="2347"/>
      <c r="AH24" s="516" t="s">
        <v>769</v>
      </c>
      <c r="AI24" s="2347"/>
      <c r="AJ24" s="2347"/>
      <c r="AK24" s="2347"/>
      <c r="AL24" s="2348"/>
    </row>
    <row r="25" spans="2:38" ht="27.75" customHeight="1">
      <c r="B25" s="515">
        <v>2</v>
      </c>
      <c r="C25" s="2347"/>
      <c r="D25" s="2347"/>
      <c r="E25" s="2347"/>
      <c r="F25" s="2347"/>
      <c r="G25" s="2347"/>
      <c r="H25" s="2347"/>
      <c r="I25" s="2347"/>
      <c r="J25" s="2347"/>
      <c r="K25" s="2347"/>
      <c r="L25" s="2347"/>
      <c r="M25" s="2347"/>
      <c r="N25" s="2347"/>
      <c r="O25" s="2347"/>
      <c r="P25" s="2347"/>
      <c r="Q25" s="2347"/>
      <c r="R25" s="2347"/>
      <c r="S25" s="2347"/>
      <c r="T25" s="2347"/>
      <c r="U25" s="2347"/>
      <c r="V25" s="2347"/>
      <c r="W25" s="2347"/>
      <c r="X25" s="2347"/>
      <c r="Y25" s="2347"/>
      <c r="Z25" s="2347"/>
      <c r="AA25" s="2347"/>
      <c r="AB25" s="2347"/>
      <c r="AC25" s="2347"/>
      <c r="AD25" s="2347"/>
      <c r="AE25" s="2347"/>
      <c r="AF25" s="2347"/>
      <c r="AG25" s="2347"/>
      <c r="AH25" s="516" t="s">
        <v>769</v>
      </c>
      <c r="AI25" s="2347"/>
      <c r="AJ25" s="2347"/>
      <c r="AK25" s="2347"/>
      <c r="AL25" s="2348"/>
    </row>
    <row r="26" spans="2:38" ht="27.75" customHeight="1">
      <c r="B26" s="515">
        <v>3</v>
      </c>
      <c r="C26" s="2347"/>
      <c r="D26" s="2347"/>
      <c r="E26" s="2347"/>
      <c r="F26" s="2347"/>
      <c r="G26" s="2347"/>
      <c r="H26" s="2347"/>
      <c r="I26" s="2347"/>
      <c r="J26" s="2347"/>
      <c r="K26" s="2347"/>
      <c r="L26" s="2347"/>
      <c r="M26" s="2347"/>
      <c r="N26" s="2347"/>
      <c r="O26" s="2347"/>
      <c r="P26" s="2347"/>
      <c r="Q26" s="2347"/>
      <c r="R26" s="2347"/>
      <c r="S26" s="2347"/>
      <c r="T26" s="2347"/>
      <c r="U26" s="2347"/>
      <c r="V26" s="2347"/>
      <c r="W26" s="2347"/>
      <c r="X26" s="2347"/>
      <c r="Y26" s="2347"/>
      <c r="Z26" s="2347"/>
      <c r="AA26" s="2347"/>
      <c r="AB26" s="2347"/>
      <c r="AC26" s="2347"/>
      <c r="AD26" s="2347"/>
      <c r="AE26" s="2347"/>
      <c r="AF26" s="2347"/>
      <c r="AG26" s="2347"/>
      <c r="AH26" s="516" t="s">
        <v>769</v>
      </c>
      <c r="AI26" s="2347"/>
      <c r="AJ26" s="2347"/>
      <c r="AK26" s="2347"/>
      <c r="AL26" s="2348"/>
    </row>
    <row r="27" spans="2:38" ht="27.75" customHeight="1" thickBot="1">
      <c r="B27" s="517">
        <v>4</v>
      </c>
      <c r="C27" s="2349"/>
      <c r="D27" s="2349"/>
      <c r="E27" s="2349"/>
      <c r="F27" s="2349"/>
      <c r="G27" s="2349"/>
      <c r="H27" s="2349"/>
      <c r="I27" s="2349"/>
      <c r="J27" s="2349"/>
      <c r="K27" s="2349"/>
      <c r="L27" s="2349"/>
      <c r="M27" s="2349"/>
      <c r="N27" s="2349"/>
      <c r="O27" s="2349"/>
      <c r="P27" s="2349"/>
      <c r="Q27" s="2349"/>
      <c r="R27" s="2349"/>
      <c r="S27" s="2349"/>
      <c r="T27" s="2349"/>
      <c r="U27" s="2349"/>
      <c r="V27" s="2349"/>
      <c r="W27" s="2349"/>
      <c r="X27" s="2349"/>
      <c r="Y27" s="2349"/>
      <c r="Z27" s="2349"/>
      <c r="AA27" s="2349"/>
      <c r="AB27" s="2349"/>
      <c r="AC27" s="2349"/>
      <c r="AD27" s="2349"/>
      <c r="AE27" s="2349"/>
      <c r="AF27" s="2349"/>
      <c r="AG27" s="2349"/>
      <c r="AH27" s="518" t="s">
        <v>769</v>
      </c>
      <c r="AI27" s="2349"/>
      <c r="AJ27" s="2349"/>
      <c r="AK27" s="2349"/>
      <c r="AL27" s="2350"/>
    </row>
    <row r="28" spans="2:38" ht="15" customHeight="1">
      <c r="B28" s="2351" t="s">
        <v>770</v>
      </c>
      <c r="C28" s="2352"/>
      <c r="D28" s="2352"/>
      <c r="E28" s="2352"/>
      <c r="F28" s="2352"/>
      <c r="G28" s="2352"/>
      <c r="H28" s="2352"/>
      <c r="I28" s="2352"/>
      <c r="J28" s="2352"/>
      <c r="K28" s="2352"/>
      <c r="L28" s="2352"/>
      <c r="M28" s="2352"/>
      <c r="N28" s="2352"/>
      <c r="O28" s="2352"/>
      <c r="P28" s="2352"/>
      <c r="Q28" s="2352"/>
      <c r="R28" s="2352"/>
      <c r="S28" s="2352"/>
      <c r="T28" s="2352"/>
      <c r="U28" s="2352"/>
      <c r="V28" s="2352"/>
      <c r="W28" s="2352"/>
      <c r="X28" s="2352"/>
      <c r="Y28" s="2352"/>
      <c r="Z28" s="2352"/>
      <c r="AA28" s="2352"/>
      <c r="AB28" s="2352"/>
      <c r="AC28" s="2352"/>
      <c r="AD28" s="2352"/>
      <c r="AE28" s="2352"/>
      <c r="AF28" s="2352"/>
      <c r="AG28" s="2352"/>
      <c r="AH28" s="2352"/>
      <c r="AI28" s="2355" t="s">
        <v>771</v>
      </c>
      <c r="AJ28" s="2355"/>
      <c r="AK28" s="2355"/>
      <c r="AL28" s="2356"/>
    </row>
    <row r="29" spans="2:38" ht="36.75" customHeight="1" thickBot="1">
      <c r="B29" s="2353"/>
      <c r="C29" s="2354"/>
      <c r="D29" s="2354"/>
      <c r="E29" s="2354"/>
      <c r="F29" s="2354"/>
      <c r="G29" s="2354"/>
      <c r="H29" s="2354"/>
      <c r="I29" s="2354"/>
      <c r="J29" s="2354"/>
      <c r="K29" s="2354"/>
      <c r="L29" s="2354"/>
      <c r="M29" s="2354"/>
      <c r="N29" s="2354"/>
      <c r="O29" s="2354"/>
      <c r="P29" s="2354"/>
      <c r="Q29" s="2354"/>
      <c r="R29" s="2354"/>
      <c r="S29" s="2354"/>
      <c r="T29" s="2354"/>
      <c r="U29" s="2354"/>
      <c r="V29" s="2354"/>
      <c r="W29" s="2354"/>
      <c r="X29" s="2354"/>
      <c r="Y29" s="2354"/>
      <c r="Z29" s="2354"/>
      <c r="AA29" s="2354"/>
      <c r="AB29" s="2354"/>
      <c r="AC29" s="2354"/>
      <c r="AD29" s="2354"/>
      <c r="AE29" s="2354"/>
      <c r="AF29" s="2354"/>
      <c r="AG29" s="2354"/>
      <c r="AH29" s="2354"/>
      <c r="AI29" s="2357"/>
      <c r="AJ29" s="2357"/>
      <c r="AK29" s="2357"/>
      <c r="AL29" s="2358"/>
    </row>
    <row r="30" spans="2:38" ht="9.75" customHeight="1">
      <c r="B30" s="506"/>
      <c r="C30" s="507"/>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row>
    <row r="31" spans="2:38" ht="22.5" customHeight="1">
      <c r="B31" s="2359" t="s">
        <v>772</v>
      </c>
      <c r="C31" s="2359"/>
      <c r="D31" s="2359"/>
      <c r="E31" s="2359"/>
      <c r="F31" s="2359"/>
      <c r="G31" s="2359"/>
      <c r="H31" s="2360" t="s">
        <v>773</v>
      </c>
      <c r="I31" s="2360"/>
      <c r="J31" s="2360"/>
      <c r="K31" s="2360"/>
      <c r="L31" s="2360"/>
      <c r="M31" s="2360"/>
      <c r="N31" s="2360"/>
      <c r="O31" s="2360"/>
      <c r="P31" s="2360"/>
      <c r="Q31" s="2360"/>
      <c r="R31" s="2360"/>
      <c r="S31" s="2360"/>
      <c r="T31" s="2360"/>
      <c r="U31" s="2360"/>
      <c r="V31" s="2360"/>
      <c r="W31" s="2360"/>
      <c r="X31" s="2360"/>
      <c r="Y31" s="2360"/>
      <c r="Z31" s="2360"/>
      <c r="AA31" s="2360"/>
      <c r="AB31" s="2360"/>
      <c r="AC31" s="2360"/>
      <c r="AD31" s="2360"/>
      <c r="AE31" s="2360"/>
      <c r="AF31" s="2360"/>
      <c r="AG31" s="2360"/>
      <c r="AH31" s="2360"/>
      <c r="AI31" s="2360"/>
      <c r="AJ31" s="2360"/>
      <c r="AK31" s="2360"/>
      <c r="AL31" s="2360"/>
    </row>
    <row r="32" spans="2:38" ht="8.25" customHeight="1">
      <c r="B32" s="506"/>
      <c r="C32" s="507"/>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row>
    <row r="33" spans="2:39" s="201" customFormat="1" ht="17.25" customHeight="1">
      <c r="B33" s="2346" t="s">
        <v>774</v>
      </c>
      <c r="C33" s="2346"/>
      <c r="D33" s="2346"/>
      <c r="E33" s="2346"/>
      <c r="F33" s="2346"/>
      <c r="G33" s="2346"/>
      <c r="H33" s="2346"/>
      <c r="I33" s="2346"/>
      <c r="J33" s="2346"/>
      <c r="K33" s="2346"/>
      <c r="L33" s="2346"/>
      <c r="M33" s="2346"/>
      <c r="N33" s="2346"/>
      <c r="O33" s="2346"/>
      <c r="P33" s="2346"/>
      <c r="Q33" s="2346"/>
      <c r="R33" s="2346"/>
      <c r="S33" s="2346"/>
      <c r="T33" s="2346"/>
      <c r="U33" s="2346"/>
      <c r="V33" s="2346"/>
      <c r="W33" s="2346"/>
      <c r="X33" s="2346"/>
      <c r="Y33" s="2346"/>
      <c r="Z33" s="2346"/>
      <c r="AA33" s="2346"/>
      <c r="AB33" s="2346"/>
      <c r="AC33" s="2346"/>
      <c r="AD33" s="2346"/>
      <c r="AE33" s="2346"/>
      <c r="AF33" s="2346"/>
      <c r="AG33" s="2346"/>
      <c r="AH33" s="2346"/>
      <c r="AI33" s="2346"/>
      <c r="AJ33" s="2346"/>
      <c r="AK33" s="2346"/>
      <c r="AL33" s="2346"/>
    </row>
    <row r="34" spans="2:39" s="201" customFormat="1" ht="45.75" customHeight="1">
      <c r="B34" s="2346"/>
      <c r="C34" s="2346"/>
      <c r="D34" s="2346"/>
      <c r="E34" s="2346"/>
      <c r="F34" s="2346"/>
      <c r="G34" s="2346"/>
      <c r="H34" s="2346"/>
      <c r="I34" s="2346"/>
      <c r="J34" s="2346"/>
      <c r="K34" s="2346"/>
      <c r="L34" s="2346"/>
      <c r="M34" s="2346"/>
      <c r="N34" s="2346"/>
      <c r="O34" s="2346"/>
      <c r="P34" s="2346"/>
      <c r="Q34" s="2346"/>
      <c r="R34" s="2346"/>
      <c r="S34" s="2346"/>
      <c r="T34" s="2346"/>
      <c r="U34" s="2346"/>
      <c r="V34" s="2346"/>
      <c r="W34" s="2346"/>
      <c r="X34" s="2346"/>
      <c r="Y34" s="2346"/>
      <c r="Z34" s="2346"/>
      <c r="AA34" s="2346"/>
      <c r="AB34" s="2346"/>
      <c r="AC34" s="2346"/>
      <c r="AD34" s="2346"/>
      <c r="AE34" s="2346"/>
      <c r="AF34" s="2346"/>
      <c r="AG34" s="2346"/>
      <c r="AH34" s="2346"/>
      <c r="AI34" s="2346"/>
      <c r="AJ34" s="2346"/>
      <c r="AK34" s="2346"/>
      <c r="AL34" s="2346"/>
      <c r="AM34" s="168"/>
    </row>
    <row r="35" spans="2:39" s="201" customFormat="1" ht="9" customHeight="1">
      <c r="B35" s="201" t="s">
        <v>775</v>
      </c>
      <c r="AM35" s="519"/>
    </row>
    <row r="36" spans="2:39" s="201" customFormat="1" ht="21" customHeight="1">
      <c r="B36" s="201" t="s">
        <v>775</v>
      </c>
      <c r="AM36" s="519"/>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2"/>
  <printOptions horizontalCentered="1"/>
  <pageMargins left="0.62992125984251968" right="0.62992125984251968" top="0.55118110236220474" bottom="0.31496062992125984" header="0.51181102362204722" footer="0.51181102362204722"/>
  <pageSetup paperSize="9" scale="77" firstPageNumber="0" orientation="portrait" cellComments="atEnd" horizontalDpi="12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C0ECA-0971-4C7C-9C1D-19A789942A44}">
  <sheetPr>
    <tabColor rgb="FF92D050"/>
    <pageSetUpPr fitToPage="1"/>
  </sheetPr>
  <dimension ref="A1:BH55"/>
  <sheetViews>
    <sheetView view="pageBreakPreview" zoomScaleNormal="100" zoomScaleSheetLayoutView="100" workbookViewId="0"/>
  </sheetViews>
  <sheetFormatPr defaultColWidth="3.5" defaultRowHeight="13.5"/>
  <cols>
    <col min="1" max="1" width="1.25" style="657" customWidth="1"/>
    <col min="2" max="2" width="3.125" style="716" customWidth="1"/>
    <col min="3" max="5" width="3.125" style="657" customWidth="1"/>
    <col min="6" max="6" width="7.625" style="657" customWidth="1"/>
    <col min="7" max="30" width="3.125" style="657" customWidth="1"/>
    <col min="31" max="33" width="3.25" style="657" customWidth="1"/>
    <col min="34" max="34" width="3.125" style="657" customWidth="1"/>
    <col min="35" max="36" width="1.25" style="657" customWidth="1"/>
    <col min="37" max="257" width="3.5" style="657"/>
    <col min="258" max="258" width="1.25" style="657" customWidth="1"/>
    <col min="259" max="287" width="3.125" style="657" customWidth="1"/>
    <col min="288" max="290" width="3.25" style="657" customWidth="1"/>
    <col min="291" max="291" width="3.125" style="657" customWidth="1"/>
    <col min="292" max="292" width="1.25" style="657" customWidth="1"/>
    <col min="293" max="513" width="3.5" style="657"/>
    <col min="514" max="514" width="1.25" style="657" customWidth="1"/>
    <col min="515" max="543" width="3.125" style="657" customWidth="1"/>
    <col min="544" max="546" width="3.25" style="657" customWidth="1"/>
    <col min="547" max="547" width="3.125" style="657" customWidth="1"/>
    <col min="548" max="548" width="1.25" style="657" customWidth="1"/>
    <col min="549" max="769" width="3.5" style="657"/>
    <col min="770" max="770" width="1.25" style="657" customWidth="1"/>
    <col min="771" max="799" width="3.125" style="657" customWidth="1"/>
    <col min="800" max="802" width="3.25" style="657" customWidth="1"/>
    <col min="803" max="803" width="3.125" style="657" customWidth="1"/>
    <col min="804" max="804" width="1.25" style="657" customWidth="1"/>
    <col min="805" max="1025" width="3.5" style="657"/>
    <col min="1026" max="1026" width="1.25" style="657" customWidth="1"/>
    <col min="1027" max="1055" width="3.125" style="657" customWidth="1"/>
    <col min="1056" max="1058" width="3.25" style="657" customWidth="1"/>
    <col min="1059" max="1059" width="3.125" style="657" customWidth="1"/>
    <col min="1060" max="1060" width="1.25" style="657" customWidth="1"/>
    <col min="1061" max="1281" width="3.5" style="657"/>
    <col min="1282" max="1282" width="1.25" style="657" customWidth="1"/>
    <col min="1283" max="1311" width="3.125" style="657" customWidth="1"/>
    <col min="1312" max="1314" width="3.25" style="657" customWidth="1"/>
    <col min="1315" max="1315" width="3.125" style="657" customWidth="1"/>
    <col min="1316" max="1316" width="1.25" style="657" customWidth="1"/>
    <col min="1317" max="1537" width="3.5" style="657"/>
    <col min="1538" max="1538" width="1.25" style="657" customWidth="1"/>
    <col min="1539" max="1567" width="3.125" style="657" customWidth="1"/>
    <col min="1568" max="1570" width="3.25" style="657" customWidth="1"/>
    <col min="1571" max="1571" width="3.125" style="657" customWidth="1"/>
    <col min="1572" max="1572" width="1.25" style="657" customWidth="1"/>
    <col min="1573" max="1793" width="3.5" style="657"/>
    <col min="1794" max="1794" width="1.25" style="657" customWidth="1"/>
    <col min="1795" max="1823" width="3.125" style="657" customWidth="1"/>
    <col min="1824" max="1826" width="3.25" style="657" customWidth="1"/>
    <col min="1827" max="1827" width="3.125" style="657" customWidth="1"/>
    <col min="1828" max="1828" width="1.25" style="657" customWidth="1"/>
    <col min="1829" max="2049" width="3.5" style="657"/>
    <col min="2050" max="2050" width="1.25" style="657" customWidth="1"/>
    <col min="2051" max="2079" width="3.125" style="657" customWidth="1"/>
    <col min="2080" max="2082" width="3.25" style="657" customWidth="1"/>
    <col min="2083" max="2083" width="3.125" style="657" customWidth="1"/>
    <col min="2084" max="2084" width="1.25" style="657" customWidth="1"/>
    <col min="2085" max="2305" width="3.5" style="657"/>
    <col min="2306" max="2306" width="1.25" style="657" customWidth="1"/>
    <col min="2307" max="2335" width="3.125" style="657" customWidth="1"/>
    <col min="2336" max="2338" width="3.25" style="657" customWidth="1"/>
    <col min="2339" max="2339" width="3.125" style="657" customWidth="1"/>
    <col min="2340" max="2340" width="1.25" style="657" customWidth="1"/>
    <col min="2341" max="2561" width="3.5" style="657"/>
    <col min="2562" max="2562" width="1.25" style="657" customWidth="1"/>
    <col min="2563" max="2591" width="3.125" style="657" customWidth="1"/>
    <col min="2592" max="2594" width="3.25" style="657" customWidth="1"/>
    <col min="2595" max="2595" width="3.125" style="657" customWidth="1"/>
    <col min="2596" max="2596" width="1.25" style="657" customWidth="1"/>
    <col min="2597" max="2817" width="3.5" style="657"/>
    <col min="2818" max="2818" width="1.25" style="657" customWidth="1"/>
    <col min="2819" max="2847" width="3.125" style="657" customWidth="1"/>
    <col min="2848" max="2850" width="3.25" style="657" customWidth="1"/>
    <col min="2851" max="2851" width="3.125" style="657" customWidth="1"/>
    <col min="2852" max="2852" width="1.25" style="657" customWidth="1"/>
    <col min="2853" max="3073" width="3.5" style="657"/>
    <col min="3074" max="3074" width="1.25" style="657" customWidth="1"/>
    <col min="3075" max="3103" width="3.125" style="657" customWidth="1"/>
    <col min="3104" max="3106" width="3.25" style="657" customWidth="1"/>
    <col min="3107" max="3107" width="3.125" style="657" customWidth="1"/>
    <col min="3108" max="3108" width="1.25" style="657" customWidth="1"/>
    <col min="3109" max="3329" width="3.5" style="657"/>
    <col min="3330" max="3330" width="1.25" style="657" customWidth="1"/>
    <col min="3331" max="3359" width="3.125" style="657" customWidth="1"/>
    <col min="3360" max="3362" width="3.25" style="657" customWidth="1"/>
    <col min="3363" max="3363" width="3.125" style="657" customWidth="1"/>
    <col min="3364" max="3364" width="1.25" style="657" customWidth="1"/>
    <col min="3365" max="3585" width="3.5" style="657"/>
    <col min="3586" max="3586" width="1.25" style="657" customWidth="1"/>
    <col min="3587" max="3615" width="3.125" style="657" customWidth="1"/>
    <col min="3616" max="3618" width="3.25" style="657" customWidth="1"/>
    <col min="3619" max="3619" width="3.125" style="657" customWidth="1"/>
    <col min="3620" max="3620" width="1.25" style="657" customWidth="1"/>
    <col min="3621" max="3841" width="3.5" style="657"/>
    <col min="3842" max="3842" width="1.25" style="657" customWidth="1"/>
    <col min="3843" max="3871" width="3.125" style="657" customWidth="1"/>
    <col min="3872" max="3874" width="3.25" style="657" customWidth="1"/>
    <col min="3875" max="3875" width="3.125" style="657" customWidth="1"/>
    <col min="3876" max="3876" width="1.25" style="657" customWidth="1"/>
    <col min="3877" max="4097" width="3.5" style="657"/>
    <col min="4098" max="4098" width="1.25" style="657" customWidth="1"/>
    <col min="4099" max="4127" width="3.125" style="657" customWidth="1"/>
    <col min="4128" max="4130" width="3.25" style="657" customWidth="1"/>
    <col min="4131" max="4131" width="3.125" style="657" customWidth="1"/>
    <col min="4132" max="4132" width="1.25" style="657" customWidth="1"/>
    <col min="4133" max="4353" width="3.5" style="657"/>
    <col min="4354" max="4354" width="1.25" style="657" customWidth="1"/>
    <col min="4355" max="4383" width="3.125" style="657" customWidth="1"/>
    <col min="4384" max="4386" width="3.25" style="657" customWidth="1"/>
    <col min="4387" max="4387" width="3.125" style="657" customWidth="1"/>
    <col min="4388" max="4388" width="1.25" style="657" customWidth="1"/>
    <col min="4389" max="4609" width="3.5" style="657"/>
    <col min="4610" max="4610" width="1.25" style="657" customWidth="1"/>
    <col min="4611" max="4639" width="3.125" style="657" customWidth="1"/>
    <col min="4640" max="4642" width="3.25" style="657" customWidth="1"/>
    <col min="4643" max="4643" width="3.125" style="657" customWidth="1"/>
    <col min="4644" max="4644" width="1.25" style="657" customWidth="1"/>
    <col min="4645" max="4865" width="3.5" style="657"/>
    <col min="4866" max="4866" width="1.25" style="657" customWidth="1"/>
    <col min="4867" max="4895" width="3.125" style="657" customWidth="1"/>
    <col min="4896" max="4898" width="3.25" style="657" customWidth="1"/>
    <col min="4899" max="4899" width="3.125" style="657" customWidth="1"/>
    <col min="4900" max="4900" width="1.25" style="657" customWidth="1"/>
    <col min="4901" max="5121" width="3.5" style="657"/>
    <col min="5122" max="5122" width="1.25" style="657" customWidth="1"/>
    <col min="5123" max="5151" width="3.125" style="657" customWidth="1"/>
    <col min="5152" max="5154" width="3.25" style="657" customWidth="1"/>
    <col min="5155" max="5155" width="3.125" style="657" customWidth="1"/>
    <col min="5156" max="5156" width="1.25" style="657" customWidth="1"/>
    <col min="5157" max="5377" width="3.5" style="657"/>
    <col min="5378" max="5378" width="1.25" style="657" customWidth="1"/>
    <col min="5379" max="5407" width="3.125" style="657" customWidth="1"/>
    <col min="5408" max="5410" width="3.25" style="657" customWidth="1"/>
    <col min="5411" max="5411" width="3.125" style="657" customWidth="1"/>
    <col min="5412" max="5412" width="1.25" style="657" customWidth="1"/>
    <col min="5413" max="5633" width="3.5" style="657"/>
    <col min="5634" max="5634" width="1.25" style="657" customWidth="1"/>
    <col min="5635" max="5663" width="3.125" style="657" customWidth="1"/>
    <col min="5664" max="5666" width="3.25" style="657" customWidth="1"/>
    <col min="5667" max="5667" width="3.125" style="657" customWidth="1"/>
    <col min="5668" max="5668" width="1.25" style="657" customWidth="1"/>
    <col min="5669" max="5889" width="3.5" style="657"/>
    <col min="5890" max="5890" width="1.25" style="657" customWidth="1"/>
    <col min="5891" max="5919" width="3.125" style="657" customWidth="1"/>
    <col min="5920" max="5922" width="3.25" style="657" customWidth="1"/>
    <col min="5923" max="5923" width="3.125" style="657" customWidth="1"/>
    <col min="5924" max="5924" width="1.25" style="657" customWidth="1"/>
    <col min="5925" max="6145" width="3.5" style="657"/>
    <col min="6146" max="6146" width="1.25" style="657" customWidth="1"/>
    <col min="6147" max="6175" width="3.125" style="657" customWidth="1"/>
    <col min="6176" max="6178" width="3.25" style="657" customWidth="1"/>
    <col min="6179" max="6179" width="3.125" style="657" customWidth="1"/>
    <col min="6180" max="6180" width="1.25" style="657" customWidth="1"/>
    <col min="6181" max="6401" width="3.5" style="657"/>
    <col min="6402" max="6402" width="1.25" style="657" customWidth="1"/>
    <col min="6403" max="6431" width="3.125" style="657" customWidth="1"/>
    <col min="6432" max="6434" width="3.25" style="657" customWidth="1"/>
    <col min="6435" max="6435" width="3.125" style="657" customWidth="1"/>
    <col min="6436" max="6436" width="1.25" style="657" customWidth="1"/>
    <col min="6437" max="6657" width="3.5" style="657"/>
    <col min="6658" max="6658" width="1.25" style="657" customWidth="1"/>
    <col min="6659" max="6687" width="3.125" style="657" customWidth="1"/>
    <col min="6688" max="6690" width="3.25" style="657" customWidth="1"/>
    <col min="6691" max="6691" width="3.125" style="657" customWidth="1"/>
    <col min="6692" max="6692" width="1.25" style="657" customWidth="1"/>
    <col min="6693" max="6913" width="3.5" style="657"/>
    <col min="6914" max="6914" width="1.25" style="657" customWidth="1"/>
    <col min="6915" max="6943" width="3.125" style="657" customWidth="1"/>
    <col min="6944" max="6946" width="3.25" style="657" customWidth="1"/>
    <col min="6947" max="6947" width="3.125" style="657" customWidth="1"/>
    <col min="6948" max="6948" width="1.25" style="657" customWidth="1"/>
    <col min="6949" max="7169" width="3.5" style="657"/>
    <col min="7170" max="7170" width="1.25" style="657" customWidth="1"/>
    <col min="7171" max="7199" width="3.125" style="657" customWidth="1"/>
    <col min="7200" max="7202" width="3.25" style="657" customWidth="1"/>
    <col min="7203" max="7203" width="3.125" style="657" customWidth="1"/>
    <col min="7204" max="7204" width="1.25" style="657" customWidth="1"/>
    <col min="7205" max="7425" width="3.5" style="657"/>
    <col min="7426" max="7426" width="1.25" style="657" customWidth="1"/>
    <col min="7427" max="7455" width="3.125" style="657" customWidth="1"/>
    <col min="7456" max="7458" width="3.25" style="657" customWidth="1"/>
    <col min="7459" max="7459" width="3.125" style="657" customWidth="1"/>
    <col min="7460" max="7460" width="1.25" style="657" customWidth="1"/>
    <col min="7461" max="7681" width="3.5" style="657"/>
    <col min="7682" max="7682" width="1.25" style="657" customWidth="1"/>
    <col min="7683" max="7711" width="3.125" style="657" customWidth="1"/>
    <col min="7712" max="7714" width="3.25" style="657" customWidth="1"/>
    <col min="7715" max="7715" width="3.125" style="657" customWidth="1"/>
    <col min="7716" max="7716" width="1.25" style="657" customWidth="1"/>
    <col min="7717" max="7937" width="3.5" style="657"/>
    <col min="7938" max="7938" width="1.25" style="657" customWidth="1"/>
    <col min="7939" max="7967" width="3.125" style="657" customWidth="1"/>
    <col min="7968" max="7970" width="3.25" style="657" customWidth="1"/>
    <col min="7971" max="7971" width="3.125" style="657" customWidth="1"/>
    <col min="7972" max="7972" width="1.25" style="657" customWidth="1"/>
    <col min="7973" max="8193" width="3.5" style="657"/>
    <col min="8194" max="8194" width="1.25" style="657" customWidth="1"/>
    <col min="8195" max="8223" width="3.125" style="657" customWidth="1"/>
    <col min="8224" max="8226" width="3.25" style="657" customWidth="1"/>
    <col min="8227" max="8227" width="3.125" style="657" customWidth="1"/>
    <col min="8228" max="8228" width="1.25" style="657" customWidth="1"/>
    <col min="8229" max="8449" width="3.5" style="657"/>
    <col min="8450" max="8450" width="1.25" style="657" customWidth="1"/>
    <col min="8451" max="8479" width="3.125" style="657" customWidth="1"/>
    <col min="8480" max="8482" width="3.25" style="657" customWidth="1"/>
    <col min="8483" max="8483" width="3.125" style="657" customWidth="1"/>
    <col min="8484" max="8484" width="1.25" style="657" customWidth="1"/>
    <col min="8485" max="8705" width="3.5" style="657"/>
    <col min="8706" max="8706" width="1.25" style="657" customWidth="1"/>
    <col min="8707" max="8735" width="3.125" style="657" customWidth="1"/>
    <col min="8736" max="8738" width="3.25" style="657" customWidth="1"/>
    <col min="8739" max="8739" width="3.125" style="657" customWidth="1"/>
    <col min="8740" max="8740" width="1.25" style="657" customWidth="1"/>
    <col min="8741" max="8961" width="3.5" style="657"/>
    <col min="8962" max="8962" width="1.25" style="657" customWidth="1"/>
    <col min="8963" max="8991" width="3.125" style="657" customWidth="1"/>
    <col min="8992" max="8994" width="3.25" style="657" customWidth="1"/>
    <col min="8995" max="8995" width="3.125" style="657" customWidth="1"/>
    <col min="8996" max="8996" width="1.25" style="657" customWidth="1"/>
    <col min="8997" max="9217" width="3.5" style="657"/>
    <col min="9218" max="9218" width="1.25" style="657" customWidth="1"/>
    <col min="9219" max="9247" width="3.125" style="657" customWidth="1"/>
    <col min="9248" max="9250" width="3.25" style="657" customWidth="1"/>
    <col min="9251" max="9251" width="3.125" style="657" customWidth="1"/>
    <col min="9252" max="9252" width="1.25" style="657" customWidth="1"/>
    <col min="9253" max="9473" width="3.5" style="657"/>
    <col min="9474" max="9474" width="1.25" style="657" customWidth="1"/>
    <col min="9475" max="9503" width="3.125" style="657" customWidth="1"/>
    <col min="9504" max="9506" width="3.25" style="657" customWidth="1"/>
    <col min="9507" max="9507" width="3.125" style="657" customWidth="1"/>
    <col min="9508" max="9508" width="1.25" style="657" customWidth="1"/>
    <col min="9509" max="9729" width="3.5" style="657"/>
    <col min="9730" max="9730" width="1.25" style="657" customWidth="1"/>
    <col min="9731" max="9759" width="3.125" style="657" customWidth="1"/>
    <col min="9760" max="9762" width="3.25" style="657" customWidth="1"/>
    <col min="9763" max="9763" width="3.125" style="657" customWidth="1"/>
    <col min="9764" max="9764" width="1.25" style="657" customWidth="1"/>
    <col min="9765" max="9985" width="3.5" style="657"/>
    <col min="9986" max="9986" width="1.25" style="657" customWidth="1"/>
    <col min="9987" max="10015" width="3.125" style="657" customWidth="1"/>
    <col min="10016" max="10018" width="3.25" style="657" customWidth="1"/>
    <col min="10019" max="10019" width="3.125" style="657" customWidth="1"/>
    <col min="10020" max="10020" width="1.25" style="657" customWidth="1"/>
    <col min="10021" max="10241" width="3.5" style="657"/>
    <col min="10242" max="10242" width="1.25" style="657" customWidth="1"/>
    <col min="10243" max="10271" width="3.125" style="657" customWidth="1"/>
    <col min="10272" max="10274" width="3.25" style="657" customWidth="1"/>
    <col min="10275" max="10275" width="3.125" style="657" customWidth="1"/>
    <col min="10276" max="10276" width="1.25" style="657" customWidth="1"/>
    <col min="10277" max="10497" width="3.5" style="657"/>
    <col min="10498" max="10498" width="1.25" style="657" customWidth="1"/>
    <col min="10499" max="10527" width="3.125" style="657" customWidth="1"/>
    <col min="10528" max="10530" width="3.25" style="657" customWidth="1"/>
    <col min="10531" max="10531" width="3.125" style="657" customWidth="1"/>
    <col min="10532" max="10532" width="1.25" style="657" customWidth="1"/>
    <col min="10533" max="10753" width="3.5" style="657"/>
    <col min="10754" max="10754" width="1.25" style="657" customWidth="1"/>
    <col min="10755" max="10783" width="3.125" style="657" customWidth="1"/>
    <col min="10784" max="10786" width="3.25" style="657" customWidth="1"/>
    <col min="10787" max="10787" width="3.125" style="657" customWidth="1"/>
    <col min="10788" max="10788" width="1.25" style="657" customWidth="1"/>
    <col min="10789" max="11009" width="3.5" style="657"/>
    <col min="11010" max="11010" width="1.25" style="657" customWidth="1"/>
    <col min="11011" max="11039" width="3.125" style="657" customWidth="1"/>
    <col min="11040" max="11042" width="3.25" style="657" customWidth="1"/>
    <col min="11043" max="11043" width="3.125" style="657" customWidth="1"/>
    <col min="11044" max="11044" width="1.25" style="657" customWidth="1"/>
    <col min="11045" max="11265" width="3.5" style="657"/>
    <col min="11266" max="11266" width="1.25" style="657" customWidth="1"/>
    <col min="11267" max="11295" width="3.125" style="657" customWidth="1"/>
    <col min="11296" max="11298" width="3.25" style="657" customWidth="1"/>
    <col min="11299" max="11299" width="3.125" style="657" customWidth="1"/>
    <col min="11300" max="11300" width="1.25" style="657" customWidth="1"/>
    <col min="11301" max="11521" width="3.5" style="657"/>
    <col min="11522" max="11522" width="1.25" style="657" customWidth="1"/>
    <col min="11523" max="11551" width="3.125" style="657" customWidth="1"/>
    <col min="11552" max="11554" width="3.25" style="657" customWidth="1"/>
    <col min="11555" max="11555" width="3.125" style="657" customWidth="1"/>
    <col min="11556" max="11556" width="1.25" style="657" customWidth="1"/>
    <col min="11557" max="11777" width="3.5" style="657"/>
    <col min="11778" max="11778" width="1.25" style="657" customWidth="1"/>
    <col min="11779" max="11807" width="3.125" style="657" customWidth="1"/>
    <col min="11808" max="11810" width="3.25" style="657" customWidth="1"/>
    <col min="11811" max="11811" width="3.125" style="657" customWidth="1"/>
    <col min="11812" max="11812" width="1.25" style="657" customWidth="1"/>
    <col min="11813" max="12033" width="3.5" style="657"/>
    <col min="12034" max="12034" width="1.25" style="657" customWidth="1"/>
    <col min="12035" max="12063" width="3.125" style="657" customWidth="1"/>
    <col min="12064" max="12066" width="3.25" style="657" customWidth="1"/>
    <col min="12067" max="12067" width="3.125" style="657" customWidth="1"/>
    <col min="12068" max="12068" width="1.25" style="657" customWidth="1"/>
    <col min="12069" max="12289" width="3.5" style="657"/>
    <col min="12290" max="12290" width="1.25" style="657" customWidth="1"/>
    <col min="12291" max="12319" width="3.125" style="657" customWidth="1"/>
    <col min="12320" max="12322" width="3.25" style="657" customWidth="1"/>
    <col min="12323" max="12323" width="3.125" style="657" customWidth="1"/>
    <col min="12324" max="12324" width="1.25" style="657" customWidth="1"/>
    <col min="12325" max="12545" width="3.5" style="657"/>
    <col min="12546" max="12546" width="1.25" style="657" customWidth="1"/>
    <col min="12547" max="12575" width="3.125" style="657" customWidth="1"/>
    <col min="12576" max="12578" width="3.25" style="657" customWidth="1"/>
    <col min="12579" max="12579" width="3.125" style="657" customWidth="1"/>
    <col min="12580" max="12580" width="1.25" style="657" customWidth="1"/>
    <col min="12581" max="12801" width="3.5" style="657"/>
    <col min="12802" max="12802" width="1.25" style="657" customWidth="1"/>
    <col min="12803" max="12831" width="3.125" style="657" customWidth="1"/>
    <col min="12832" max="12834" width="3.25" style="657" customWidth="1"/>
    <col min="12835" max="12835" width="3.125" style="657" customWidth="1"/>
    <col min="12836" max="12836" width="1.25" style="657" customWidth="1"/>
    <col min="12837" max="13057" width="3.5" style="657"/>
    <col min="13058" max="13058" width="1.25" style="657" customWidth="1"/>
    <col min="13059" max="13087" width="3.125" style="657" customWidth="1"/>
    <col min="13088" max="13090" width="3.25" style="657" customWidth="1"/>
    <col min="13091" max="13091" width="3.125" style="657" customWidth="1"/>
    <col min="13092" max="13092" width="1.25" style="657" customWidth="1"/>
    <col min="13093" max="13313" width="3.5" style="657"/>
    <col min="13314" max="13314" width="1.25" style="657" customWidth="1"/>
    <col min="13315" max="13343" width="3.125" style="657" customWidth="1"/>
    <col min="13344" max="13346" width="3.25" style="657" customWidth="1"/>
    <col min="13347" max="13347" width="3.125" style="657" customWidth="1"/>
    <col min="13348" max="13348" width="1.25" style="657" customWidth="1"/>
    <col min="13349" max="13569" width="3.5" style="657"/>
    <col min="13570" max="13570" width="1.25" style="657" customWidth="1"/>
    <col min="13571" max="13599" width="3.125" style="657" customWidth="1"/>
    <col min="13600" max="13602" width="3.25" style="657" customWidth="1"/>
    <col min="13603" max="13603" width="3.125" style="657" customWidth="1"/>
    <col min="13604" max="13604" width="1.25" style="657" customWidth="1"/>
    <col min="13605" max="13825" width="3.5" style="657"/>
    <col min="13826" max="13826" width="1.25" style="657" customWidth="1"/>
    <col min="13827" max="13855" width="3.125" style="657" customWidth="1"/>
    <col min="13856" max="13858" width="3.25" style="657" customWidth="1"/>
    <col min="13859" max="13859" width="3.125" style="657" customWidth="1"/>
    <col min="13860" max="13860" width="1.25" style="657" customWidth="1"/>
    <col min="13861" max="14081" width="3.5" style="657"/>
    <col min="14082" max="14082" width="1.25" style="657" customWidth="1"/>
    <col min="14083" max="14111" width="3.125" style="657" customWidth="1"/>
    <col min="14112" max="14114" width="3.25" style="657" customWidth="1"/>
    <col min="14115" max="14115" width="3.125" style="657" customWidth="1"/>
    <col min="14116" max="14116" width="1.25" style="657" customWidth="1"/>
    <col min="14117" max="14337" width="3.5" style="657"/>
    <col min="14338" max="14338" width="1.25" style="657" customWidth="1"/>
    <col min="14339" max="14367" width="3.125" style="657" customWidth="1"/>
    <col min="14368" max="14370" width="3.25" style="657" customWidth="1"/>
    <col min="14371" max="14371" width="3.125" style="657" customWidth="1"/>
    <col min="14372" max="14372" width="1.25" style="657" customWidth="1"/>
    <col min="14373" max="14593" width="3.5" style="657"/>
    <col min="14594" max="14594" width="1.25" style="657" customWidth="1"/>
    <col min="14595" max="14623" width="3.125" style="657" customWidth="1"/>
    <col min="14624" max="14626" width="3.25" style="657" customWidth="1"/>
    <col min="14627" max="14627" width="3.125" style="657" customWidth="1"/>
    <col min="14628" max="14628" width="1.25" style="657" customWidth="1"/>
    <col min="14629" max="14849" width="3.5" style="657"/>
    <col min="14850" max="14850" width="1.25" style="657" customWidth="1"/>
    <col min="14851" max="14879" width="3.125" style="657" customWidth="1"/>
    <col min="14880" max="14882" width="3.25" style="657" customWidth="1"/>
    <col min="14883" max="14883" width="3.125" style="657" customWidth="1"/>
    <col min="14884" max="14884" width="1.25" style="657" customWidth="1"/>
    <col min="14885" max="15105" width="3.5" style="657"/>
    <col min="15106" max="15106" width="1.25" style="657" customWidth="1"/>
    <col min="15107" max="15135" width="3.125" style="657" customWidth="1"/>
    <col min="15136" max="15138" width="3.25" style="657" customWidth="1"/>
    <col min="15139" max="15139" width="3.125" style="657" customWidth="1"/>
    <col min="15140" max="15140" width="1.25" style="657" customWidth="1"/>
    <col min="15141" max="15361" width="3.5" style="657"/>
    <col min="15362" max="15362" width="1.25" style="657" customWidth="1"/>
    <col min="15363" max="15391" width="3.125" style="657" customWidth="1"/>
    <col min="15392" max="15394" width="3.25" style="657" customWidth="1"/>
    <col min="15395" max="15395" width="3.125" style="657" customWidth="1"/>
    <col min="15396" max="15396" width="1.25" style="657" customWidth="1"/>
    <col min="15397" max="15617" width="3.5" style="657"/>
    <col min="15618" max="15618" width="1.25" style="657" customWidth="1"/>
    <col min="15619" max="15647" width="3.125" style="657" customWidth="1"/>
    <col min="15648" max="15650" width="3.25" style="657" customWidth="1"/>
    <col min="15651" max="15651" width="3.125" style="657" customWidth="1"/>
    <col min="15652" max="15652" width="1.25" style="657" customWidth="1"/>
    <col min="15653" max="15873" width="3.5" style="657"/>
    <col min="15874" max="15874" width="1.25" style="657" customWidth="1"/>
    <col min="15875" max="15903" width="3.125" style="657" customWidth="1"/>
    <col min="15904" max="15906" width="3.25" style="657" customWidth="1"/>
    <col min="15907" max="15907" width="3.125" style="657" customWidth="1"/>
    <col min="15908" max="15908" width="1.25" style="657" customWidth="1"/>
    <col min="15909" max="16129" width="3.5" style="657"/>
    <col min="16130" max="16130" width="1.25" style="657" customWidth="1"/>
    <col min="16131" max="16159" width="3.125" style="657" customWidth="1"/>
    <col min="16160" max="16162" width="3.25" style="657" customWidth="1"/>
    <col min="16163" max="16163" width="3.125" style="657" customWidth="1"/>
    <col min="16164" max="16164" width="1.25" style="657" customWidth="1"/>
    <col min="16165" max="16384" width="3.5" style="657"/>
  </cols>
  <sheetData>
    <row r="1" spans="2:60" s="652" customFormat="1"/>
    <row r="2" spans="2:60" s="652" customFormat="1">
      <c r="Y2" s="653"/>
      <c r="Z2" s="2442"/>
      <c r="AA2" s="2442"/>
      <c r="AB2" s="653" t="s">
        <v>58</v>
      </c>
      <c r="AC2" s="2442"/>
      <c r="AD2" s="2442"/>
      <c r="AE2" s="653" t="s">
        <v>444</v>
      </c>
      <c r="AF2" s="2442"/>
      <c r="AG2" s="2442"/>
      <c r="AH2" s="653" t="s">
        <v>60</v>
      </c>
    </row>
    <row r="3" spans="2:60" s="652" customFormat="1">
      <c r="AH3" s="653"/>
    </row>
    <row r="4" spans="2:60" s="652" customFormat="1" ht="17.25">
      <c r="B4" s="2443" t="s">
        <v>1007</v>
      </c>
      <c r="C4" s="2443"/>
      <c r="D4" s="2443"/>
      <c r="E4" s="2443"/>
      <c r="F4" s="2443"/>
      <c r="G4" s="2443"/>
      <c r="H4" s="2443"/>
      <c r="I4" s="2443"/>
      <c r="J4" s="2443"/>
      <c r="K4" s="2443"/>
      <c r="L4" s="2443"/>
      <c r="M4" s="2443"/>
      <c r="N4" s="2443"/>
      <c r="O4" s="2443"/>
      <c r="P4" s="2443"/>
      <c r="Q4" s="2443"/>
      <c r="R4" s="2443"/>
      <c r="S4" s="2443"/>
      <c r="T4" s="2443"/>
      <c r="U4" s="2443"/>
      <c r="V4" s="2443"/>
      <c r="W4" s="2443"/>
      <c r="X4" s="2443"/>
      <c r="Y4" s="2443"/>
      <c r="Z4" s="2443"/>
      <c r="AA4" s="2443"/>
      <c r="AB4" s="2443"/>
      <c r="AC4" s="2443"/>
      <c r="AD4" s="2443"/>
      <c r="AE4" s="2443"/>
      <c r="AF4" s="2443"/>
      <c r="AG4" s="2443"/>
      <c r="AH4" s="2443"/>
    </row>
    <row r="5" spans="2:60" s="652" customFormat="1"/>
    <row r="6" spans="2:60" s="652" customFormat="1" ht="21" customHeight="1">
      <c r="B6" s="2444" t="s">
        <v>1008</v>
      </c>
      <c r="C6" s="2444"/>
      <c r="D6" s="2444"/>
      <c r="E6" s="2444"/>
      <c r="F6" s="2445"/>
      <c r="G6" s="654"/>
      <c r="H6" s="655"/>
      <c r="I6" s="655"/>
      <c r="J6" s="655"/>
      <c r="K6" s="655"/>
      <c r="L6" s="655"/>
      <c r="M6" s="655"/>
      <c r="N6" s="655"/>
      <c r="O6" s="655"/>
      <c r="P6" s="655"/>
      <c r="Q6" s="655"/>
      <c r="R6" s="655"/>
      <c r="S6" s="655"/>
      <c r="T6" s="655"/>
      <c r="U6" s="655"/>
      <c r="V6" s="655"/>
      <c r="W6" s="655"/>
      <c r="X6" s="655"/>
      <c r="Y6" s="655"/>
      <c r="Z6" s="655"/>
      <c r="AA6" s="655"/>
      <c r="AB6" s="655"/>
      <c r="AC6" s="655"/>
      <c r="AD6" s="655"/>
      <c r="AE6" s="655"/>
      <c r="AF6" s="655"/>
      <c r="AG6" s="655"/>
      <c r="AH6" s="656"/>
    </row>
    <row r="7" spans="2:60" ht="21" customHeight="1">
      <c r="B7" s="2445" t="s">
        <v>1009</v>
      </c>
      <c r="C7" s="2446"/>
      <c r="D7" s="2446"/>
      <c r="E7" s="2446"/>
      <c r="F7" s="2447"/>
      <c r="G7" s="2448" t="s">
        <v>1010</v>
      </c>
      <c r="H7" s="2449"/>
      <c r="I7" s="2449"/>
      <c r="J7" s="2449"/>
      <c r="K7" s="2449"/>
      <c r="L7" s="2449"/>
      <c r="M7" s="2449"/>
      <c r="N7" s="2449"/>
      <c r="O7" s="2449"/>
      <c r="P7" s="2449"/>
      <c r="Q7" s="2449"/>
      <c r="R7" s="2449"/>
      <c r="S7" s="2449"/>
      <c r="T7" s="2449"/>
      <c r="U7" s="2449"/>
      <c r="V7" s="2449"/>
      <c r="W7" s="2449"/>
      <c r="X7" s="2449"/>
      <c r="Y7" s="2449"/>
      <c r="Z7" s="2449"/>
      <c r="AA7" s="2449"/>
      <c r="AB7" s="2449"/>
      <c r="AC7" s="2449"/>
      <c r="AD7" s="2449"/>
      <c r="AE7" s="2449"/>
      <c r="AF7" s="2449"/>
      <c r="AG7" s="2449"/>
      <c r="AH7" s="2450"/>
    </row>
    <row r="8" spans="2:60" ht="21" customHeight="1">
      <c r="B8" s="2434" t="s">
        <v>1011</v>
      </c>
      <c r="C8" s="2435"/>
      <c r="D8" s="2435"/>
      <c r="E8" s="2435"/>
      <c r="F8" s="2436"/>
      <c r="G8" s="658"/>
      <c r="H8" s="2435" t="s">
        <v>1012</v>
      </c>
      <c r="I8" s="2435"/>
      <c r="J8" s="2435"/>
      <c r="K8" s="2435"/>
      <c r="L8" s="2435"/>
      <c r="M8" s="2435"/>
      <c r="N8" s="2435"/>
      <c r="O8" s="2435"/>
      <c r="P8" s="2435"/>
      <c r="Q8" s="2435"/>
      <c r="R8" s="2435"/>
      <c r="S8" s="2435"/>
      <c r="T8" s="659"/>
      <c r="U8" s="660"/>
      <c r="V8" s="661" t="s">
        <v>1013</v>
      </c>
      <c r="W8" s="661"/>
      <c r="X8" s="662"/>
      <c r="Y8" s="662"/>
      <c r="Z8" s="662"/>
      <c r="AA8" s="662"/>
      <c r="AB8" s="662"/>
      <c r="AC8" s="662"/>
      <c r="AD8" s="662"/>
      <c r="AE8" s="662"/>
      <c r="AF8" s="662"/>
      <c r="AG8" s="662"/>
      <c r="AH8" s="663"/>
    </row>
    <row r="9" spans="2:60" ht="21" customHeight="1">
      <c r="B9" s="2437"/>
      <c r="C9" s="2438"/>
      <c r="D9" s="2438"/>
      <c r="E9" s="2438"/>
      <c r="F9" s="2438"/>
      <c r="G9" s="664"/>
      <c r="H9" s="652" t="s">
        <v>1014</v>
      </c>
      <c r="I9" s="665"/>
      <c r="J9" s="665"/>
      <c r="K9" s="665"/>
      <c r="L9" s="665"/>
      <c r="M9" s="665"/>
      <c r="N9" s="665"/>
      <c r="O9" s="665"/>
      <c r="P9" s="665"/>
      <c r="Q9" s="665"/>
      <c r="R9" s="665"/>
      <c r="S9" s="666"/>
      <c r="T9" s="659"/>
      <c r="U9" s="667"/>
      <c r="V9" s="652"/>
      <c r="W9" s="652"/>
      <c r="X9" s="668"/>
      <c r="Y9" s="668"/>
      <c r="Z9" s="668"/>
      <c r="AA9" s="668"/>
      <c r="AB9" s="668"/>
      <c r="AC9" s="668"/>
      <c r="AD9" s="668"/>
      <c r="AE9" s="668"/>
      <c r="AF9" s="668"/>
      <c r="AG9" s="668"/>
      <c r="AH9" s="669"/>
    </row>
    <row r="10" spans="2:60" ht="21" customHeight="1">
      <c r="B10" s="2434" t="s">
        <v>1015</v>
      </c>
      <c r="C10" s="2435"/>
      <c r="D10" s="2435"/>
      <c r="E10" s="2435"/>
      <c r="F10" s="2436"/>
      <c r="G10" s="658"/>
      <c r="H10" s="661" t="s">
        <v>1016</v>
      </c>
      <c r="I10" s="670"/>
      <c r="J10" s="670"/>
      <c r="K10" s="670"/>
      <c r="L10" s="670"/>
      <c r="M10" s="670"/>
      <c r="N10" s="670"/>
      <c r="O10" s="670"/>
      <c r="P10" s="670"/>
      <c r="Q10" s="670"/>
      <c r="R10" s="670"/>
      <c r="S10" s="665"/>
      <c r="T10" s="670"/>
      <c r="U10" s="660"/>
      <c r="V10" s="660"/>
      <c r="W10" s="660"/>
      <c r="X10" s="661"/>
      <c r="Y10" s="662"/>
      <c r="Z10" s="662"/>
      <c r="AA10" s="662"/>
      <c r="AB10" s="662"/>
      <c r="AC10" s="662"/>
      <c r="AD10" s="662"/>
      <c r="AE10" s="662"/>
      <c r="AF10" s="662"/>
      <c r="AG10" s="662"/>
      <c r="AH10" s="663"/>
    </row>
    <row r="11" spans="2:60" ht="21" customHeight="1">
      <c r="B11" s="2439"/>
      <c r="C11" s="2440"/>
      <c r="D11" s="2440"/>
      <c r="E11" s="2440"/>
      <c r="F11" s="2441"/>
      <c r="G11" s="671"/>
      <c r="H11" s="672" t="s">
        <v>1017</v>
      </c>
      <c r="I11" s="666"/>
      <c r="J11" s="666"/>
      <c r="K11" s="666"/>
      <c r="L11" s="666"/>
      <c r="M11" s="666"/>
      <c r="N11" s="666"/>
      <c r="O11" s="666"/>
      <c r="P11" s="666"/>
      <c r="Q11" s="666"/>
      <c r="R11" s="666"/>
      <c r="S11" s="666"/>
      <c r="T11" s="666"/>
      <c r="U11" s="673"/>
      <c r="V11" s="673"/>
      <c r="W11" s="673"/>
      <c r="X11" s="673"/>
      <c r="Y11" s="673"/>
      <c r="Z11" s="673"/>
      <c r="AA11" s="673"/>
      <c r="AB11" s="673"/>
      <c r="AC11" s="673"/>
      <c r="AD11" s="673"/>
      <c r="AE11" s="673"/>
      <c r="AF11" s="673"/>
      <c r="AG11" s="673"/>
      <c r="AH11" s="674"/>
    </row>
    <row r="12" spans="2:60" ht="13.5" customHeight="1">
      <c r="B12" s="652"/>
      <c r="C12" s="652"/>
      <c r="D12" s="652"/>
      <c r="E12" s="652"/>
      <c r="F12" s="652"/>
      <c r="G12" s="667"/>
      <c r="H12" s="652"/>
      <c r="I12" s="665"/>
      <c r="J12" s="665"/>
      <c r="K12" s="665"/>
      <c r="L12" s="665"/>
      <c r="M12" s="665"/>
      <c r="N12" s="665"/>
      <c r="O12" s="665"/>
      <c r="P12" s="665"/>
      <c r="Q12" s="665"/>
      <c r="R12" s="665"/>
      <c r="S12" s="665"/>
      <c r="T12" s="665"/>
      <c r="U12" s="668"/>
      <c r="V12" s="668"/>
      <c r="W12" s="668"/>
      <c r="X12" s="668"/>
      <c r="Y12" s="668"/>
      <c r="Z12" s="668"/>
      <c r="AA12" s="668"/>
      <c r="AB12" s="668"/>
      <c r="AC12" s="668"/>
      <c r="AD12" s="668"/>
      <c r="AE12" s="668"/>
      <c r="AF12" s="668"/>
      <c r="AG12" s="668"/>
      <c r="AH12" s="668"/>
    </row>
    <row r="13" spans="2:60" ht="21" customHeight="1">
      <c r="B13" s="675" t="s">
        <v>1018</v>
      </c>
      <c r="C13" s="661"/>
      <c r="D13" s="661"/>
      <c r="E13" s="661"/>
      <c r="F13" s="661"/>
      <c r="G13" s="660"/>
      <c r="H13" s="661"/>
      <c r="I13" s="670"/>
      <c r="J13" s="670"/>
      <c r="K13" s="670"/>
      <c r="L13" s="670"/>
      <c r="M13" s="670"/>
      <c r="N13" s="670"/>
      <c r="O13" s="670"/>
      <c r="P13" s="670"/>
      <c r="Q13" s="670"/>
      <c r="R13" s="670"/>
      <c r="S13" s="670"/>
      <c r="T13" s="670"/>
      <c r="U13" s="662"/>
      <c r="V13" s="662"/>
      <c r="W13" s="662"/>
      <c r="X13" s="662"/>
      <c r="Y13" s="662"/>
      <c r="Z13" s="662"/>
      <c r="AA13" s="662"/>
      <c r="AB13" s="662"/>
      <c r="AC13" s="662"/>
      <c r="AD13" s="662"/>
      <c r="AE13" s="662"/>
      <c r="AF13" s="662"/>
      <c r="AG13" s="662"/>
      <c r="AH13" s="663"/>
    </row>
    <row r="14" spans="2:60" ht="21" customHeight="1">
      <c r="B14" s="676"/>
      <c r="C14" s="652" t="s">
        <v>1019</v>
      </c>
      <c r="D14" s="652"/>
      <c r="E14" s="652"/>
      <c r="F14" s="652"/>
      <c r="G14" s="667"/>
      <c r="H14" s="652"/>
      <c r="I14" s="665"/>
      <c r="J14" s="665"/>
      <c r="K14" s="665"/>
      <c r="L14" s="665"/>
      <c r="M14" s="665"/>
      <c r="N14" s="665"/>
      <c r="O14" s="665"/>
      <c r="P14" s="665"/>
      <c r="Q14" s="665"/>
      <c r="R14" s="665"/>
      <c r="S14" s="665"/>
      <c r="T14" s="665"/>
      <c r="U14" s="668"/>
      <c r="V14" s="668"/>
      <c r="W14" s="668"/>
      <c r="X14" s="668"/>
      <c r="Y14" s="668"/>
      <c r="Z14" s="668"/>
      <c r="AA14" s="668"/>
      <c r="AB14" s="668"/>
      <c r="AC14" s="668"/>
      <c r="AD14" s="668"/>
      <c r="AE14" s="668"/>
      <c r="AF14" s="668"/>
      <c r="AG14" s="668"/>
      <c r="AH14" s="669"/>
    </row>
    <row r="15" spans="2:60" ht="21" customHeight="1">
      <c r="B15" s="677"/>
      <c r="C15" s="2417" t="s">
        <v>1020</v>
      </c>
      <c r="D15" s="2417"/>
      <c r="E15" s="2417"/>
      <c r="F15" s="2417"/>
      <c r="G15" s="2417"/>
      <c r="H15" s="2417"/>
      <c r="I15" s="2417"/>
      <c r="J15" s="2417"/>
      <c r="K15" s="2417"/>
      <c r="L15" s="2417"/>
      <c r="M15" s="2417"/>
      <c r="N15" s="2417"/>
      <c r="O15" s="2417"/>
      <c r="P15" s="2417"/>
      <c r="Q15" s="2417"/>
      <c r="R15" s="2417"/>
      <c r="S15" s="2417"/>
      <c r="T15" s="2417"/>
      <c r="U15" s="2417"/>
      <c r="V15" s="2417"/>
      <c r="W15" s="2417"/>
      <c r="X15" s="2417"/>
      <c r="Y15" s="2417"/>
      <c r="Z15" s="2417"/>
      <c r="AA15" s="2420" t="s">
        <v>1021</v>
      </c>
      <c r="AB15" s="2420"/>
      <c r="AC15" s="2420"/>
      <c r="AD15" s="2420"/>
      <c r="AE15" s="2420"/>
      <c r="AF15" s="2420"/>
      <c r="AG15" s="2420"/>
      <c r="AH15" s="669"/>
      <c r="AL15" s="678"/>
      <c r="AM15" s="678"/>
      <c r="AN15" s="678"/>
      <c r="AO15" s="678"/>
      <c r="AP15" s="678"/>
      <c r="AQ15" s="678"/>
      <c r="AR15" s="678"/>
      <c r="AS15" s="678"/>
      <c r="AT15" s="678"/>
      <c r="AU15" s="678"/>
      <c r="AV15" s="678"/>
      <c r="AW15" s="678"/>
      <c r="AX15" s="678"/>
      <c r="AY15" s="678"/>
      <c r="AZ15" s="678"/>
      <c r="BA15" s="678"/>
      <c r="BB15" s="678"/>
      <c r="BC15" s="678"/>
      <c r="BD15" s="678"/>
      <c r="BE15" s="678"/>
      <c r="BF15" s="678"/>
      <c r="BG15" s="678"/>
      <c r="BH15" s="678"/>
    </row>
    <row r="16" spans="2:60" ht="21" customHeight="1">
      <c r="B16" s="677"/>
      <c r="C16" s="2421"/>
      <c r="D16" s="2421"/>
      <c r="E16" s="2421"/>
      <c r="F16" s="2421"/>
      <c r="G16" s="2421"/>
      <c r="H16" s="2421"/>
      <c r="I16" s="2421"/>
      <c r="J16" s="2421"/>
      <c r="K16" s="2421"/>
      <c r="L16" s="2421"/>
      <c r="M16" s="2421"/>
      <c r="N16" s="2421"/>
      <c r="O16" s="2421"/>
      <c r="P16" s="2421"/>
      <c r="Q16" s="2421"/>
      <c r="R16" s="2421"/>
      <c r="S16" s="2421"/>
      <c r="T16" s="2421"/>
      <c r="U16" s="2421"/>
      <c r="V16" s="2421"/>
      <c r="W16" s="2421"/>
      <c r="X16" s="2421"/>
      <c r="Y16" s="2421"/>
      <c r="Z16" s="2421"/>
      <c r="AA16" s="679"/>
      <c r="AB16" s="679"/>
      <c r="AC16" s="679"/>
      <c r="AD16" s="679"/>
      <c r="AE16" s="679"/>
      <c r="AF16" s="679"/>
      <c r="AG16" s="679"/>
      <c r="AH16" s="669"/>
      <c r="AL16" s="678"/>
      <c r="AM16" s="678"/>
      <c r="AN16" s="678"/>
      <c r="AO16" s="678"/>
      <c r="AP16" s="678"/>
      <c r="AQ16" s="678"/>
      <c r="AR16" s="678"/>
      <c r="AS16" s="678"/>
      <c r="AT16" s="678"/>
      <c r="AU16" s="678"/>
      <c r="AV16" s="678"/>
      <c r="AW16" s="678"/>
      <c r="AX16" s="678"/>
      <c r="AY16" s="678"/>
      <c r="AZ16" s="678"/>
      <c r="BA16" s="678"/>
      <c r="BB16" s="678"/>
      <c r="BC16" s="678"/>
      <c r="BD16" s="678"/>
      <c r="BE16" s="678"/>
      <c r="BF16" s="678"/>
      <c r="BG16" s="678"/>
      <c r="BH16" s="678"/>
    </row>
    <row r="17" spans="2:60" ht="9" customHeight="1">
      <c r="B17" s="677"/>
      <c r="C17" s="680"/>
      <c r="D17" s="680"/>
      <c r="E17" s="680"/>
      <c r="F17" s="680"/>
      <c r="G17" s="680"/>
      <c r="H17" s="680"/>
      <c r="I17" s="680"/>
      <c r="J17" s="680"/>
      <c r="K17" s="680"/>
      <c r="L17" s="680"/>
      <c r="M17" s="680"/>
      <c r="N17" s="680"/>
      <c r="O17" s="680"/>
      <c r="P17" s="680"/>
      <c r="Q17" s="680"/>
      <c r="R17" s="680"/>
      <c r="S17" s="680"/>
      <c r="T17" s="680"/>
      <c r="U17" s="680"/>
      <c r="V17" s="680"/>
      <c r="W17" s="680"/>
      <c r="X17" s="680"/>
      <c r="Y17" s="680"/>
      <c r="Z17" s="680"/>
      <c r="AA17" s="662"/>
      <c r="AB17" s="662"/>
      <c r="AC17" s="662"/>
      <c r="AD17" s="662"/>
      <c r="AE17" s="662"/>
      <c r="AF17" s="662"/>
      <c r="AG17" s="662"/>
      <c r="AH17" s="669"/>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row>
    <row r="18" spans="2:60" ht="21" customHeight="1">
      <c r="B18" s="677"/>
      <c r="C18" s="682" t="s">
        <v>1022</v>
      </c>
      <c r="D18" s="683"/>
      <c r="E18" s="683"/>
      <c r="F18" s="683"/>
      <c r="G18" s="684"/>
      <c r="H18" s="668"/>
      <c r="I18" s="668"/>
      <c r="J18" s="668"/>
      <c r="K18" s="668"/>
      <c r="L18" s="668"/>
      <c r="M18" s="668"/>
      <c r="N18" s="668"/>
      <c r="O18" s="668"/>
      <c r="P18" s="668"/>
      <c r="Q18" s="668"/>
      <c r="R18" s="668"/>
      <c r="S18" s="668"/>
      <c r="T18" s="668"/>
      <c r="U18" s="668"/>
      <c r="V18" s="668"/>
      <c r="W18" s="668"/>
      <c r="X18" s="668"/>
      <c r="Y18" s="668"/>
      <c r="Z18" s="668"/>
      <c r="AA18" s="668"/>
      <c r="AB18" s="668"/>
      <c r="AC18" s="668"/>
      <c r="AD18" s="668"/>
      <c r="AE18" s="668"/>
      <c r="AF18" s="668"/>
      <c r="AG18" s="668"/>
      <c r="AH18" s="669"/>
    </row>
    <row r="19" spans="2:60" ht="21" customHeight="1">
      <c r="B19" s="677"/>
      <c r="C19" s="2417" t="s">
        <v>1023</v>
      </c>
      <c r="D19" s="2417"/>
      <c r="E19" s="2417"/>
      <c r="F19" s="2417"/>
      <c r="G19" s="2417"/>
      <c r="H19" s="2417"/>
      <c r="I19" s="2417"/>
      <c r="J19" s="2417"/>
      <c r="K19" s="2417"/>
      <c r="L19" s="2417"/>
      <c r="M19" s="2417"/>
      <c r="N19" s="2417"/>
      <c r="O19" s="2417"/>
      <c r="P19" s="2417"/>
      <c r="Q19" s="2417"/>
      <c r="R19" s="2417"/>
      <c r="S19" s="2417"/>
      <c r="T19" s="2417"/>
      <c r="U19" s="2417"/>
      <c r="V19" s="2417"/>
      <c r="W19" s="2417"/>
      <c r="X19" s="2417"/>
      <c r="Y19" s="2417"/>
      <c r="Z19" s="2417"/>
      <c r="AA19" s="2420" t="s">
        <v>1021</v>
      </c>
      <c r="AB19" s="2420"/>
      <c r="AC19" s="2420"/>
      <c r="AD19" s="2420"/>
      <c r="AE19" s="2420"/>
      <c r="AF19" s="2420"/>
      <c r="AG19" s="2420"/>
      <c r="AH19" s="669"/>
    </row>
    <row r="20" spans="2:60" ht="20.100000000000001" customHeight="1">
      <c r="B20" s="685"/>
      <c r="C20" s="2417"/>
      <c r="D20" s="2417"/>
      <c r="E20" s="2417"/>
      <c r="F20" s="2417"/>
      <c r="G20" s="2417"/>
      <c r="H20" s="2417"/>
      <c r="I20" s="2417"/>
      <c r="J20" s="2417"/>
      <c r="K20" s="2417"/>
      <c r="L20" s="2417"/>
      <c r="M20" s="2417"/>
      <c r="N20" s="2417"/>
      <c r="O20" s="2417"/>
      <c r="P20" s="2417"/>
      <c r="Q20" s="2417"/>
      <c r="R20" s="2417"/>
      <c r="S20" s="2417"/>
      <c r="T20" s="2417"/>
      <c r="U20" s="2417"/>
      <c r="V20" s="2417"/>
      <c r="W20" s="2417"/>
      <c r="X20" s="2417"/>
      <c r="Y20" s="2417"/>
      <c r="Z20" s="2421"/>
      <c r="AA20" s="686"/>
      <c r="AB20" s="686"/>
      <c r="AC20" s="686"/>
      <c r="AD20" s="686"/>
      <c r="AE20" s="686"/>
      <c r="AF20" s="686"/>
      <c r="AG20" s="686"/>
      <c r="AH20" s="687"/>
    </row>
    <row r="21" spans="2:60" s="652" customFormat="1" ht="20.100000000000001" customHeight="1">
      <c r="B21" s="685"/>
      <c r="C21" s="2422" t="s">
        <v>1024</v>
      </c>
      <c r="D21" s="2423"/>
      <c r="E21" s="2423"/>
      <c r="F21" s="2423"/>
      <c r="G21" s="2423"/>
      <c r="H21" s="2423"/>
      <c r="I21" s="2423"/>
      <c r="J21" s="2423"/>
      <c r="K21" s="2423"/>
      <c r="L21" s="2423"/>
      <c r="M21" s="658"/>
      <c r="N21" s="661" t="s">
        <v>1025</v>
      </c>
      <c r="O21" s="661"/>
      <c r="P21" s="661"/>
      <c r="Q21" s="670"/>
      <c r="R21" s="670"/>
      <c r="S21" s="670"/>
      <c r="T21" s="670"/>
      <c r="U21" s="670"/>
      <c r="V21" s="670"/>
      <c r="W21" s="660"/>
      <c r="X21" s="661" t="s">
        <v>1026</v>
      </c>
      <c r="Y21" s="688"/>
      <c r="Z21" s="688"/>
      <c r="AA21" s="670"/>
      <c r="AB21" s="670"/>
      <c r="AC21" s="670"/>
      <c r="AD21" s="670"/>
      <c r="AE21" s="670"/>
      <c r="AF21" s="670"/>
      <c r="AG21" s="689"/>
      <c r="AH21" s="669"/>
    </row>
    <row r="22" spans="2:60" s="652" customFormat="1" ht="20.100000000000001" customHeight="1">
      <c r="B22" s="677"/>
      <c r="C22" s="2424"/>
      <c r="D22" s="2425"/>
      <c r="E22" s="2425"/>
      <c r="F22" s="2425"/>
      <c r="G22" s="2425"/>
      <c r="H22" s="2425"/>
      <c r="I22" s="2425"/>
      <c r="J22" s="2425"/>
      <c r="K22" s="2425"/>
      <c r="L22" s="2425"/>
      <c r="M22" s="671"/>
      <c r="N22" s="672" t="s">
        <v>1027</v>
      </c>
      <c r="O22" s="672"/>
      <c r="P22" s="672"/>
      <c r="Q22" s="666"/>
      <c r="R22" s="666"/>
      <c r="S22" s="666"/>
      <c r="T22" s="666"/>
      <c r="U22" s="666"/>
      <c r="V22" s="666"/>
      <c r="W22" s="690"/>
      <c r="X22" s="672" t="s">
        <v>1028</v>
      </c>
      <c r="Y22" s="691"/>
      <c r="Z22" s="691"/>
      <c r="AA22" s="666"/>
      <c r="AB22" s="666"/>
      <c r="AC22" s="666"/>
      <c r="AD22" s="666"/>
      <c r="AE22" s="666"/>
      <c r="AF22" s="666"/>
      <c r="AG22" s="682"/>
      <c r="AH22" s="669"/>
    </row>
    <row r="23" spans="2:60" s="652" customFormat="1" ht="9" customHeight="1">
      <c r="B23" s="677"/>
      <c r="C23" s="692"/>
      <c r="D23" s="692"/>
      <c r="E23" s="692"/>
      <c r="F23" s="692"/>
      <c r="G23" s="692"/>
      <c r="H23" s="692"/>
      <c r="I23" s="692"/>
      <c r="J23" s="692"/>
      <c r="K23" s="692"/>
      <c r="L23" s="692"/>
      <c r="M23" s="692"/>
      <c r="N23" s="692"/>
      <c r="O23" s="692"/>
      <c r="P23" s="692"/>
      <c r="Q23" s="692"/>
      <c r="R23" s="692"/>
      <c r="S23" s="692"/>
      <c r="T23" s="692"/>
      <c r="U23" s="692"/>
      <c r="V23" s="692"/>
      <c r="W23" s="692"/>
      <c r="X23" s="692"/>
      <c r="Y23" s="692"/>
      <c r="Z23" s="692"/>
      <c r="AA23" s="659"/>
      <c r="AC23" s="665"/>
      <c r="AD23" s="665"/>
      <c r="AE23" s="665"/>
      <c r="AF23" s="665"/>
      <c r="AG23" s="665"/>
      <c r="AH23" s="669"/>
    </row>
    <row r="24" spans="2:60" s="652" customFormat="1" ht="20.100000000000001" customHeight="1">
      <c r="B24" s="677"/>
      <c r="C24" s="2426" t="s">
        <v>1029</v>
      </c>
      <c r="D24" s="2426"/>
      <c r="E24" s="2426"/>
      <c r="F24" s="2426"/>
      <c r="G24" s="2426"/>
      <c r="H24" s="2426"/>
      <c r="I24" s="2426"/>
      <c r="J24" s="2426"/>
      <c r="K24" s="2426"/>
      <c r="L24" s="2426"/>
      <c r="M24" s="2426"/>
      <c r="N24" s="2426"/>
      <c r="O24" s="2426"/>
      <c r="P24" s="2426"/>
      <c r="Q24" s="2426"/>
      <c r="R24" s="2426"/>
      <c r="S24" s="2426"/>
      <c r="T24" s="2426"/>
      <c r="U24" s="2426"/>
      <c r="V24" s="2426"/>
      <c r="W24" s="2426"/>
      <c r="X24" s="2426"/>
      <c r="Y24" s="2426"/>
      <c r="Z24" s="2426"/>
      <c r="AA24" s="668"/>
      <c r="AB24" s="668"/>
      <c r="AC24" s="668"/>
      <c r="AD24" s="668"/>
      <c r="AE24" s="668"/>
      <c r="AF24" s="668"/>
      <c r="AG24" s="668"/>
      <c r="AH24" s="669"/>
    </row>
    <row r="25" spans="2:60" s="652" customFormat="1" ht="20.100000000000001" customHeight="1">
      <c r="B25" s="685"/>
      <c r="C25" s="2433"/>
      <c r="D25" s="2433"/>
      <c r="E25" s="2433"/>
      <c r="F25" s="2433"/>
      <c r="G25" s="2433"/>
      <c r="H25" s="2433"/>
      <c r="I25" s="2433"/>
      <c r="J25" s="2433"/>
      <c r="K25" s="2433"/>
      <c r="L25" s="2433"/>
      <c r="M25" s="2433"/>
      <c r="N25" s="2433"/>
      <c r="O25" s="2433"/>
      <c r="P25" s="2433"/>
      <c r="Q25" s="2433"/>
      <c r="R25" s="2433"/>
      <c r="S25" s="2433"/>
      <c r="T25" s="2433"/>
      <c r="U25" s="2433"/>
      <c r="V25" s="2433"/>
      <c r="W25" s="2433"/>
      <c r="X25" s="2433"/>
      <c r="Y25" s="2433"/>
      <c r="Z25" s="2433"/>
      <c r="AA25" s="685"/>
      <c r="AB25" s="665"/>
      <c r="AC25" s="665"/>
      <c r="AD25" s="665"/>
      <c r="AE25" s="665"/>
      <c r="AF25" s="665"/>
      <c r="AG25" s="665"/>
      <c r="AH25" s="693"/>
    </row>
    <row r="26" spans="2:60" s="652" customFormat="1" ht="9" customHeight="1">
      <c r="B26" s="685"/>
      <c r="C26" s="665"/>
      <c r="D26" s="665"/>
      <c r="E26" s="665"/>
      <c r="F26" s="665"/>
      <c r="G26" s="665"/>
      <c r="H26" s="665"/>
      <c r="I26" s="665"/>
      <c r="J26" s="665"/>
      <c r="K26" s="665"/>
      <c r="L26" s="665"/>
      <c r="M26" s="665"/>
      <c r="N26" s="665"/>
      <c r="O26" s="665"/>
      <c r="P26" s="665"/>
      <c r="Q26" s="665"/>
      <c r="R26" s="665"/>
      <c r="S26" s="665"/>
      <c r="T26" s="665"/>
      <c r="U26" s="665"/>
      <c r="V26" s="665"/>
      <c r="W26" s="665"/>
      <c r="X26" s="665"/>
      <c r="Y26" s="665"/>
      <c r="Z26" s="665"/>
      <c r="AA26" s="665"/>
      <c r="AB26" s="665"/>
      <c r="AC26" s="665"/>
      <c r="AD26" s="665"/>
      <c r="AE26" s="665"/>
      <c r="AF26" s="665"/>
      <c r="AG26" s="665"/>
      <c r="AH26" s="693"/>
    </row>
    <row r="27" spans="2:60" s="652" customFormat="1" ht="24" customHeight="1">
      <c r="B27" s="677"/>
      <c r="C27" s="2417" t="s">
        <v>1030</v>
      </c>
      <c r="D27" s="2417"/>
      <c r="E27" s="2417"/>
      <c r="F27" s="2417"/>
      <c r="G27" s="2417"/>
      <c r="H27" s="2417"/>
      <c r="I27" s="2417"/>
      <c r="J27" s="2417"/>
      <c r="K27" s="2427"/>
      <c r="L27" s="2427"/>
      <c r="M27" s="2427"/>
      <c r="N27" s="2427"/>
      <c r="O27" s="2427"/>
      <c r="P27" s="2427"/>
      <c r="Q27" s="2427"/>
      <c r="R27" s="2427" t="s">
        <v>58</v>
      </c>
      <c r="S27" s="2427"/>
      <c r="T27" s="2427"/>
      <c r="U27" s="2427"/>
      <c r="V27" s="2427"/>
      <c r="W27" s="2427"/>
      <c r="X27" s="2427"/>
      <c r="Y27" s="2427"/>
      <c r="Z27" s="2427" t="s">
        <v>59</v>
      </c>
      <c r="AA27" s="2427"/>
      <c r="AB27" s="2427"/>
      <c r="AC27" s="2427"/>
      <c r="AD27" s="2427"/>
      <c r="AE27" s="2427"/>
      <c r="AF27" s="2427"/>
      <c r="AG27" s="2429" t="s">
        <v>60</v>
      </c>
      <c r="AH27" s="669"/>
    </row>
    <row r="28" spans="2:60" s="652" customFormat="1" ht="20.100000000000001" customHeight="1">
      <c r="B28" s="677"/>
      <c r="C28" s="2417"/>
      <c r="D28" s="2417"/>
      <c r="E28" s="2417"/>
      <c r="F28" s="2417"/>
      <c r="G28" s="2417"/>
      <c r="H28" s="2417"/>
      <c r="I28" s="2417"/>
      <c r="J28" s="2417"/>
      <c r="K28" s="2428"/>
      <c r="L28" s="2428"/>
      <c r="M28" s="2428"/>
      <c r="N28" s="2428"/>
      <c r="O28" s="2428"/>
      <c r="P28" s="2428"/>
      <c r="Q28" s="2428"/>
      <c r="R28" s="2428"/>
      <c r="S28" s="2428"/>
      <c r="T28" s="2428"/>
      <c r="U28" s="2428"/>
      <c r="V28" s="2428"/>
      <c r="W28" s="2428"/>
      <c r="X28" s="2428"/>
      <c r="Y28" s="2428"/>
      <c r="Z28" s="2428"/>
      <c r="AA28" s="2428"/>
      <c r="AB28" s="2428"/>
      <c r="AC28" s="2428"/>
      <c r="AD28" s="2428"/>
      <c r="AE28" s="2428"/>
      <c r="AF28" s="2428"/>
      <c r="AG28" s="2430"/>
      <c r="AH28" s="669"/>
    </row>
    <row r="29" spans="2:60" s="652" customFormat="1" ht="13.5" customHeight="1">
      <c r="B29" s="694"/>
      <c r="C29" s="672"/>
      <c r="D29" s="672"/>
      <c r="E29" s="672"/>
      <c r="F29" s="672"/>
      <c r="G29" s="672"/>
      <c r="H29" s="672"/>
      <c r="I29" s="672"/>
      <c r="J29" s="672"/>
      <c r="K29" s="672"/>
      <c r="L29" s="672"/>
      <c r="M29" s="672"/>
      <c r="N29" s="672"/>
      <c r="O29" s="672"/>
      <c r="P29" s="672"/>
      <c r="Q29" s="672"/>
      <c r="R29" s="672"/>
      <c r="S29" s="672"/>
      <c r="T29" s="672"/>
      <c r="U29" s="672"/>
      <c r="V29" s="672"/>
      <c r="W29" s="672"/>
      <c r="X29" s="672"/>
      <c r="Y29" s="672"/>
      <c r="Z29" s="672"/>
      <c r="AA29" s="672"/>
      <c r="AB29" s="672"/>
      <c r="AC29" s="672"/>
      <c r="AD29" s="672"/>
      <c r="AE29" s="672"/>
      <c r="AF29" s="672"/>
      <c r="AG29" s="672"/>
      <c r="AH29" s="695"/>
    </row>
    <row r="30" spans="2:60" s="652" customFormat="1" ht="13.5" customHeight="1"/>
    <row r="31" spans="2:60" s="652" customFormat="1" ht="20.100000000000001" customHeight="1">
      <c r="B31" s="675" t="s">
        <v>1031</v>
      </c>
      <c r="C31" s="661"/>
      <c r="D31" s="661"/>
      <c r="E31" s="661"/>
      <c r="F31" s="661"/>
      <c r="G31" s="661"/>
      <c r="H31" s="661"/>
      <c r="I31" s="661"/>
      <c r="J31" s="661"/>
      <c r="K31" s="661"/>
      <c r="L31" s="661"/>
      <c r="M31" s="661"/>
      <c r="N31" s="661"/>
      <c r="O31" s="661"/>
      <c r="P31" s="661"/>
      <c r="Q31" s="661"/>
      <c r="R31" s="661"/>
      <c r="S31" s="661"/>
      <c r="T31" s="661"/>
      <c r="U31" s="661"/>
      <c r="V31" s="661"/>
      <c r="W31" s="661"/>
      <c r="X31" s="661"/>
      <c r="Y31" s="661"/>
      <c r="Z31" s="661"/>
      <c r="AA31" s="661"/>
      <c r="AB31" s="661"/>
      <c r="AC31" s="661"/>
      <c r="AD31" s="661"/>
      <c r="AE31" s="661"/>
      <c r="AF31" s="661"/>
      <c r="AG31" s="661"/>
      <c r="AH31" s="696"/>
    </row>
    <row r="32" spans="2:60" s="652" customFormat="1" ht="20.100000000000001" customHeight="1">
      <c r="B32" s="677"/>
      <c r="C32" s="2431" t="s">
        <v>1032</v>
      </c>
      <c r="D32" s="2431"/>
      <c r="E32" s="2431"/>
      <c r="F32" s="2431"/>
      <c r="G32" s="2431"/>
      <c r="H32" s="2431"/>
      <c r="I32" s="2431"/>
      <c r="J32" s="2431"/>
      <c r="K32" s="2431"/>
      <c r="L32" s="2431"/>
      <c r="M32" s="2431"/>
      <c r="N32" s="2431"/>
      <c r="O32" s="2431"/>
      <c r="P32" s="2431"/>
      <c r="Q32" s="2431"/>
      <c r="R32" s="2431"/>
      <c r="S32" s="2431"/>
      <c r="T32" s="2431"/>
      <c r="U32" s="2431"/>
      <c r="V32" s="2431"/>
      <c r="W32" s="2431"/>
      <c r="X32" s="2431"/>
      <c r="Y32" s="2431"/>
      <c r="Z32" s="2431"/>
      <c r="AA32" s="2431"/>
      <c r="AB32" s="2431"/>
      <c r="AC32" s="2431"/>
      <c r="AD32" s="2431"/>
      <c r="AE32" s="2431"/>
      <c r="AF32" s="668"/>
      <c r="AG32" s="668"/>
      <c r="AH32" s="669"/>
    </row>
    <row r="33" spans="1:41" s="652" customFormat="1" ht="20.100000000000001" customHeight="1">
      <c r="B33" s="697"/>
      <c r="C33" s="2432" t="s">
        <v>1020</v>
      </c>
      <c r="D33" s="2417"/>
      <c r="E33" s="2417"/>
      <c r="F33" s="2417"/>
      <c r="G33" s="2417"/>
      <c r="H33" s="2417"/>
      <c r="I33" s="2417"/>
      <c r="J33" s="2417"/>
      <c r="K33" s="2417"/>
      <c r="L33" s="2417"/>
      <c r="M33" s="2417"/>
      <c r="N33" s="2417"/>
      <c r="O33" s="2417"/>
      <c r="P33" s="2417"/>
      <c r="Q33" s="2417"/>
      <c r="R33" s="2417"/>
      <c r="S33" s="2417"/>
      <c r="T33" s="2417"/>
      <c r="U33" s="2417"/>
      <c r="V33" s="2417"/>
      <c r="W33" s="2417"/>
      <c r="X33" s="2417"/>
      <c r="Y33" s="2417"/>
      <c r="Z33" s="2417"/>
      <c r="AA33" s="2420" t="s">
        <v>1021</v>
      </c>
      <c r="AB33" s="2420"/>
      <c r="AC33" s="2420"/>
      <c r="AD33" s="2420"/>
      <c r="AE33" s="2420"/>
      <c r="AF33" s="2420"/>
      <c r="AG33" s="2420"/>
      <c r="AH33" s="698"/>
    </row>
    <row r="34" spans="1:41" s="652" customFormat="1" ht="20.100000000000001" customHeight="1">
      <c r="B34" s="699"/>
      <c r="C34" s="2432"/>
      <c r="D34" s="2417"/>
      <c r="E34" s="2417"/>
      <c r="F34" s="2417"/>
      <c r="G34" s="2417"/>
      <c r="H34" s="2417"/>
      <c r="I34" s="2417"/>
      <c r="J34" s="2417"/>
      <c r="K34" s="2417"/>
      <c r="L34" s="2417"/>
      <c r="M34" s="2417"/>
      <c r="N34" s="2417"/>
      <c r="O34" s="2417"/>
      <c r="P34" s="2417"/>
      <c r="Q34" s="2417"/>
      <c r="R34" s="2417"/>
      <c r="S34" s="2417"/>
      <c r="T34" s="2417"/>
      <c r="U34" s="2417"/>
      <c r="V34" s="2417"/>
      <c r="W34" s="2417"/>
      <c r="X34" s="2417"/>
      <c r="Y34" s="2417"/>
      <c r="Z34" s="2417"/>
      <c r="AA34" s="700"/>
      <c r="AB34" s="686"/>
      <c r="AC34" s="686"/>
      <c r="AD34" s="686"/>
      <c r="AE34" s="686"/>
      <c r="AF34" s="686"/>
      <c r="AG34" s="701"/>
      <c r="AH34" s="698"/>
    </row>
    <row r="35" spans="1:41" s="652" customFormat="1" ht="9" customHeight="1">
      <c r="B35" s="685"/>
      <c r="C35" s="702"/>
      <c r="D35" s="702"/>
      <c r="E35" s="702"/>
      <c r="F35" s="702"/>
      <c r="G35" s="702"/>
      <c r="H35" s="702"/>
      <c r="I35" s="702"/>
      <c r="J35" s="702"/>
      <c r="K35" s="702"/>
      <c r="L35" s="702"/>
      <c r="M35" s="702"/>
      <c r="N35" s="702"/>
      <c r="O35" s="702"/>
      <c r="P35" s="702"/>
      <c r="Q35" s="702"/>
      <c r="R35" s="702"/>
      <c r="S35" s="702"/>
      <c r="T35" s="702"/>
      <c r="U35" s="702"/>
      <c r="V35" s="702"/>
      <c r="W35" s="702"/>
      <c r="X35" s="702"/>
      <c r="Y35" s="702"/>
      <c r="Z35" s="702"/>
      <c r="AA35" s="668"/>
      <c r="AB35" s="668"/>
      <c r="AC35" s="668"/>
      <c r="AD35" s="668"/>
      <c r="AE35" s="668"/>
      <c r="AF35" s="668"/>
      <c r="AG35" s="668"/>
      <c r="AH35" s="669"/>
    </row>
    <row r="36" spans="1:41" s="652" customFormat="1" ht="20.100000000000001" customHeight="1">
      <c r="B36" s="685"/>
      <c r="C36" s="2422" t="s">
        <v>1024</v>
      </c>
      <c r="D36" s="2423"/>
      <c r="E36" s="2423"/>
      <c r="F36" s="2423"/>
      <c r="G36" s="2423"/>
      <c r="H36" s="2423"/>
      <c r="I36" s="2423"/>
      <c r="J36" s="2423"/>
      <c r="K36" s="2423"/>
      <c r="L36" s="2423"/>
      <c r="M36" s="658"/>
      <c r="N36" s="661" t="s">
        <v>1033</v>
      </c>
      <c r="O36" s="661"/>
      <c r="P36" s="661"/>
      <c r="Q36" s="670"/>
      <c r="R36" s="670"/>
      <c r="S36" s="670"/>
      <c r="T36" s="670"/>
      <c r="U36" s="670"/>
      <c r="V36" s="670"/>
      <c r="W36" s="660"/>
      <c r="X36" s="661" t="s">
        <v>1026</v>
      </c>
      <c r="Y36" s="688"/>
      <c r="Z36" s="688"/>
      <c r="AA36" s="670"/>
      <c r="AB36" s="670"/>
      <c r="AC36" s="670"/>
      <c r="AD36" s="670"/>
      <c r="AE36" s="670"/>
      <c r="AF36" s="670"/>
      <c r="AG36" s="670"/>
      <c r="AH36" s="698"/>
    </row>
    <row r="37" spans="1:41" s="652" customFormat="1" ht="20.100000000000001" customHeight="1">
      <c r="B37" s="685"/>
      <c r="C37" s="2424"/>
      <c r="D37" s="2425"/>
      <c r="E37" s="2425"/>
      <c r="F37" s="2425"/>
      <c r="G37" s="2425"/>
      <c r="H37" s="2425"/>
      <c r="I37" s="2425"/>
      <c r="J37" s="2425"/>
      <c r="K37" s="2425"/>
      <c r="L37" s="2425"/>
      <c r="M37" s="671"/>
      <c r="N37" s="672" t="s">
        <v>1034</v>
      </c>
      <c r="O37" s="672"/>
      <c r="P37" s="672"/>
      <c r="Q37" s="666"/>
      <c r="R37" s="666"/>
      <c r="S37" s="666"/>
      <c r="T37" s="666"/>
      <c r="U37" s="666"/>
      <c r="V37" s="666"/>
      <c r="W37" s="666"/>
      <c r="X37" s="666"/>
      <c r="Y37" s="690"/>
      <c r="Z37" s="672"/>
      <c r="AA37" s="666"/>
      <c r="AB37" s="691"/>
      <c r="AC37" s="691"/>
      <c r="AD37" s="691"/>
      <c r="AE37" s="691"/>
      <c r="AF37" s="691"/>
      <c r="AG37" s="666"/>
      <c r="AH37" s="698"/>
    </row>
    <row r="38" spans="1:41" s="652" customFormat="1" ht="9" customHeight="1">
      <c r="B38" s="685"/>
      <c r="C38" s="702"/>
      <c r="D38" s="702"/>
      <c r="E38" s="702"/>
      <c r="F38" s="702"/>
      <c r="G38" s="702"/>
      <c r="H38" s="702"/>
      <c r="I38" s="702"/>
      <c r="J38" s="702"/>
      <c r="K38" s="702"/>
      <c r="L38" s="702"/>
      <c r="M38" s="667"/>
      <c r="Q38" s="665"/>
      <c r="R38" s="665"/>
      <c r="S38" s="665"/>
      <c r="T38" s="665"/>
      <c r="U38" s="665"/>
      <c r="V38" s="665"/>
      <c r="W38" s="665"/>
      <c r="X38" s="665"/>
      <c r="Y38" s="667"/>
      <c r="AA38" s="665"/>
      <c r="AB38" s="665"/>
      <c r="AC38" s="665"/>
      <c r="AD38" s="665"/>
      <c r="AE38" s="665"/>
      <c r="AF38" s="665"/>
      <c r="AG38" s="665"/>
      <c r="AH38" s="669"/>
    </row>
    <row r="39" spans="1:41" s="652" customFormat="1" ht="20.100000000000001" customHeight="1">
      <c r="B39" s="677"/>
      <c r="C39" s="2417" t="s">
        <v>1035</v>
      </c>
      <c r="D39" s="2417"/>
      <c r="E39" s="2417"/>
      <c r="F39" s="2417"/>
      <c r="G39" s="2417"/>
      <c r="H39" s="2417"/>
      <c r="I39" s="2417"/>
      <c r="J39" s="2417"/>
      <c r="K39" s="2418"/>
      <c r="L39" s="2419"/>
      <c r="M39" s="2419"/>
      <c r="N39" s="2419"/>
      <c r="O39" s="2419"/>
      <c r="P39" s="2419"/>
      <c r="Q39" s="2419"/>
      <c r="R39" s="703" t="s">
        <v>58</v>
      </c>
      <c r="S39" s="2419"/>
      <c r="T39" s="2419"/>
      <c r="U39" s="2419"/>
      <c r="V39" s="2419"/>
      <c r="W39" s="2419"/>
      <c r="X39" s="2419"/>
      <c r="Y39" s="2419"/>
      <c r="Z39" s="703" t="s">
        <v>59</v>
      </c>
      <c r="AA39" s="2419"/>
      <c r="AB39" s="2419"/>
      <c r="AC39" s="2419"/>
      <c r="AD39" s="2419"/>
      <c r="AE39" s="2419"/>
      <c r="AF39" s="2419"/>
      <c r="AG39" s="704" t="s">
        <v>60</v>
      </c>
      <c r="AH39" s="705"/>
    </row>
    <row r="40" spans="1:41" s="652" customFormat="1" ht="10.5" customHeight="1">
      <c r="B40" s="706"/>
      <c r="C40" s="692"/>
      <c r="D40" s="692"/>
      <c r="E40" s="692"/>
      <c r="F40" s="692"/>
      <c r="G40" s="692"/>
      <c r="H40" s="692"/>
      <c r="I40" s="692"/>
      <c r="J40" s="692"/>
      <c r="K40" s="707"/>
      <c r="L40" s="707"/>
      <c r="M40" s="707"/>
      <c r="N40" s="707"/>
      <c r="O40" s="707"/>
      <c r="P40" s="707"/>
      <c r="Q40" s="707"/>
      <c r="R40" s="707"/>
      <c r="S40" s="707"/>
      <c r="T40" s="707"/>
      <c r="U40" s="707"/>
      <c r="V40" s="707"/>
      <c r="W40" s="707"/>
      <c r="X40" s="707"/>
      <c r="Y40" s="707"/>
      <c r="Z40" s="707"/>
      <c r="AA40" s="707"/>
      <c r="AB40" s="707"/>
      <c r="AC40" s="707"/>
      <c r="AD40" s="707"/>
      <c r="AE40" s="707"/>
      <c r="AF40" s="707"/>
      <c r="AG40" s="707"/>
      <c r="AH40" s="708"/>
    </row>
    <row r="41" spans="1:41" s="652" customFormat="1" ht="6" customHeight="1">
      <c r="B41" s="702"/>
      <c r="C41" s="702"/>
      <c r="D41" s="702"/>
      <c r="E41" s="702"/>
      <c r="F41" s="702"/>
      <c r="X41" s="709"/>
      <c r="Y41" s="709"/>
    </row>
    <row r="42" spans="1:41" s="652" customFormat="1">
      <c r="B42" s="2414" t="s">
        <v>1036</v>
      </c>
      <c r="C42" s="2414"/>
      <c r="D42" s="710" t="s">
        <v>1037</v>
      </c>
      <c r="E42" s="711"/>
      <c r="F42" s="711"/>
      <c r="G42" s="711"/>
      <c r="H42" s="711"/>
      <c r="I42" s="711"/>
      <c r="J42" s="711"/>
      <c r="K42" s="711"/>
      <c r="L42" s="711"/>
      <c r="M42" s="711"/>
      <c r="N42" s="711"/>
      <c r="O42" s="711"/>
      <c r="P42" s="711"/>
      <c r="Q42" s="711"/>
      <c r="R42" s="711"/>
      <c r="S42" s="711"/>
      <c r="T42" s="711"/>
      <c r="U42" s="711"/>
      <c r="V42" s="711"/>
      <c r="W42" s="711"/>
      <c r="X42" s="711"/>
      <c r="Y42" s="711"/>
      <c r="Z42" s="711"/>
      <c r="AA42" s="711"/>
      <c r="AB42" s="711"/>
      <c r="AC42" s="711"/>
      <c r="AD42" s="711"/>
      <c r="AE42" s="711"/>
      <c r="AF42" s="711"/>
      <c r="AG42" s="711"/>
      <c r="AH42" s="711"/>
    </row>
    <row r="43" spans="1:41" s="652" customFormat="1" ht="13.5" customHeight="1">
      <c r="B43" s="2414" t="s">
        <v>1038</v>
      </c>
      <c r="C43" s="2414"/>
      <c r="D43" s="710" t="s">
        <v>1039</v>
      </c>
      <c r="E43" s="710"/>
      <c r="F43" s="710"/>
      <c r="G43" s="710"/>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10"/>
      <c r="AF43" s="710"/>
      <c r="AG43" s="710"/>
      <c r="AH43" s="710"/>
    </row>
    <row r="44" spans="1:41" s="652" customFormat="1">
      <c r="B44" s="2414" t="s">
        <v>1040</v>
      </c>
      <c r="C44" s="2414"/>
      <c r="D44" s="712" t="s">
        <v>1041</v>
      </c>
      <c r="E44" s="713"/>
      <c r="F44" s="713"/>
      <c r="G44" s="713"/>
      <c r="H44" s="713"/>
      <c r="I44" s="713"/>
      <c r="J44" s="713"/>
      <c r="K44" s="713"/>
      <c r="L44" s="713"/>
      <c r="M44" s="713"/>
      <c r="N44" s="713"/>
      <c r="O44" s="713"/>
      <c r="P44" s="713"/>
      <c r="Q44" s="713"/>
      <c r="R44" s="713"/>
      <c r="S44" s="713"/>
      <c r="T44" s="713"/>
      <c r="U44" s="713"/>
      <c r="V44" s="713"/>
      <c r="W44" s="713"/>
      <c r="X44" s="713"/>
      <c r="Y44" s="713"/>
      <c r="Z44" s="713"/>
      <c r="AA44" s="713"/>
      <c r="AB44" s="713"/>
      <c r="AC44" s="713"/>
      <c r="AD44" s="713"/>
      <c r="AE44" s="713"/>
      <c r="AF44" s="713"/>
      <c r="AG44" s="713"/>
      <c r="AH44" s="713"/>
    </row>
    <row r="45" spans="1:41" ht="13.5" customHeight="1">
      <c r="B45" s="2414" t="s">
        <v>1042</v>
      </c>
      <c r="C45" s="2414"/>
      <c r="D45" s="710" t="s">
        <v>1043</v>
      </c>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row>
    <row r="46" spans="1:41" s="714" customFormat="1">
      <c r="B46" s="667"/>
      <c r="C46" s="665"/>
      <c r="D46" s="710" t="s">
        <v>1044</v>
      </c>
      <c r="E46" s="711"/>
      <c r="F46" s="711"/>
      <c r="G46" s="711"/>
      <c r="H46" s="711"/>
      <c r="I46" s="711"/>
      <c r="J46" s="711"/>
      <c r="K46" s="711"/>
      <c r="L46" s="711"/>
      <c r="M46" s="711"/>
      <c r="N46" s="711"/>
      <c r="O46" s="711"/>
      <c r="P46" s="711"/>
      <c r="Q46" s="711"/>
      <c r="R46" s="711"/>
      <c r="S46" s="711"/>
      <c r="T46" s="711"/>
      <c r="U46" s="711"/>
      <c r="V46" s="711"/>
      <c r="W46" s="711"/>
      <c r="X46" s="711"/>
      <c r="Y46" s="711"/>
      <c r="Z46" s="711"/>
      <c r="AA46" s="711"/>
      <c r="AB46" s="711"/>
      <c r="AC46" s="711"/>
      <c r="AD46" s="711"/>
      <c r="AE46" s="711"/>
      <c r="AF46" s="711"/>
      <c r="AG46" s="711"/>
      <c r="AH46" s="711"/>
    </row>
    <row r="47" spans="1:41" s="714" customFormat="1" ht="13.5" customHeight="1">
      <c r="A47" s="659"/>
      <c r="B47" s="715" t="s">
        <v>1045</v>
      </c>
      <c r="C47" s="715"/>
      <c r="D47" s="2415" t="s">
        <v>1046</v>
      </c>
      <c r="E47" s="2415"/>
      <c r="F47" s="2415"/>
      <c r="G47" s="2415"/>
      <c r="H47" s="2415"/>
      <c r="I47" s="2415"/>
      <c r="J47" s="2415"/>
      <c r="K47" s="2415"/>
      <c r="L47" s="2415"/>
      <c r="M47" s="2415"/>
      <c r="N47" s="2415"/>
      <c r="O47" s="2415"/>
      <c r="P47" s="2415"/>
      <c r="Q47" s="2415"/>
      <c r="R47" s="2415"/>
      <c r="S47" s="2415"/>
      <c r="T47" s="2415"/>
      <c r="U47" s="2415"/>
      <c r="V47" s="2415"/>
      <c r="W47" s="2415"/>
      <c r="X47" s="2415"/>
      <c r="Y47" s="2415"/>
      <c r="Z47" s="2415"/>
      <c r="AA47" s="2415"/>
      <c r="AB47" s="2415"/>
      <c r="AC47" s="2415"/>
      <c r="AD47" s="2415"/>
      <c r="AE47" s="2415"/>
      <c r="AF47" s="2415"/>
      <c r="AG47" s="2415"/>
      <c r="AH47" s="2415"/>
      <c r="AI47" s="659"/>
      <c r="AJ47" s="659"/>
      <c r="AK47" s="659"/>
      <c r="AL47" s="659"/>
      <c r="AM47" s="659"/>
      <c r="AN47" s="659"/>
      <c r="AO47" s="659"/>
    </row>
    <row r="48" spans="1:41" s="714" customFormat="1" ht="12.75" customHeight="1">
      <c r="A48" s="659"/>
      <c r="B48" s="715" t="s">
        <v>1047</v>
      </c>
      <c r="C48" s="659"/>
      <c r="D48" s="2416" t="s">
        <v>1048</v>
      </c>
      <c r="E48" s="2416"/>
      <c r="F48" s="2416"/>
      <c r="G48" s="2416"/>
      <c r="H48" s="2416"/>
      <c r="I48" s="2416"/>
      <c r="J48" s="2416"/>
      <c r="K48" s="2416"/>
      <c r="L48" s="2416"/>
      <c r="M48" s="2416"/>
      <c r="N48" s="2416"/>
      <c r="O48" s="2416"/>
      <c r="P48" s="2416"/>
      <c r="Q48" s="2416"/>
      <c r="R48" s="2416"/>
      <c r="S48" s="2416"/>
      <c r="T48" s="2416"/>
      <c r="U48" s="2416"/>
      <c r="V48" s="2416"/>
      <c r="W48" s="2416"/>
      <c r="X48" s="2416"/>
      <c r="Y48" s="2416"/>
      <c r="Z48" s="2416"/>
      <c r="AA48" s="2416"/>
      <c r="AB48" s="2416"/>
      <c r="AC48" s="2416"/>
      <c r="AD48" s="2416"/>
      <c r="AE48" s="2416"/>
      <c r="AF48" s="2416"/>
      <c r="AG48" s="2416"/>
      <c r="AH48" s="2416"/>
      <c r="AI48" s="659"/>
      <c r="AJ48" s="659"/>
      <c r="AK48" s="659"/>
      <c r="AL48" s="659"/>
      <c r="AM48" s="659"/>
      <c r="AN48" s="659"/>
      <c r="AO48" s="659"/>
    </row>
    <row r="49" spans="1:41" s="714" customFormat="1">
      <c r="A49" s="659"/>
      <c r="B49" s="659"/>
      <c r="C49" s="659"/>
      <c r="D49" s="715" t="s">
        <v>1049</v>
      </c>
      <c r="E49" s="659"/>
      <c r="F49" s="659"/>
      <c r="G49" s="659"/>
      <c r="H49" s="659"/>
      <c r="I49" s="659"/>
      <c r="J49" s="659"/>
      <c r="K49" s="659"/>
      <c r="L49" s="659"/>
      <c r="M49" s="659"/>
      <c r="N49" s="659"/>
      <c r="O49" s="659"/>
      <c r="P49" s="659"/>
      <c r="Q49" s="659"/>
      <c r="R49" s="659"/>
      <c r="S49" s="659"/>
      <c r="T49" s="659"/>
      <c r="U49" s="659"/>
      <c r="V49" s="659"/>
      <c r="W49" s="659"/>
      <c r="X49" s="659"/>
      <c r="Y49" s="659"/>
      <c r="Z49" s="659"/>
      <c r="AA49" s="659"/>
      <c r="AB49" s="659"/>
      <c r="AC49" s="659"/>
      <c r="AD49" s="659"/>
      <c r="AE49" s="659"/>
      <c r="AF49" s="659"/>
      <c r="AG49" s="659"/>
      <c r="AH49" s="659"/>
      <c r="AI49" s="659"/>
      <c r="AJ49" s="659"/>
      <c r="AK49" s="659"/>
      <c r="AL49" s="659"/>
      <c r="AM49" s="659"/>
      <c r="AN49" s="659"/>
      <c r="AO49" s="659"/>
    </row>
    <row r="50" spans="1:41" s="714" customFormat="1">
      <c r="A50" s="659"/>
      <c r="B50" s="659"/>
      <c r="C50" s="659"/>
      <c r="D50" s="659"/>
      <c r="E50" s="659"/>
      <c r="F50" s="659"/>
      <c r="G50" s="659"/>
      <c r="H50" s="659"/>
      <c r="I50" s="659"/>
      <c r="J50" s="659"/>
      <c r="K50" s="659"/>
      <c r="L50" s="659"/>
      <c r="M50" s="659"/>
      <c r="N50" s="659"/>
      <c r="O50" s="659"/>
      <c r="P50" s="659"/>
      <c r="Q50" s="659"/>
      <c r="R50" s="659"/>
      <c r="S50" s="659"/>
      <c r="T50" s="659"/>
      <c r="U50" s="659"/>
      <c r="V50" s="659"/>
      <c r="W50" s="659"/>
      <c r="X50" s="659"/>
      <c r="Y50" s="659"/>
      <c r="Z50" s="659"/>
      <c r="AA50" s="659"/>
      <c r="AB50" s="659"/>
      <c r="AC50" s="659"/>
      <c r="AD50" s="659"/>
      <c r="AE50" s="659"/>
      <c r="AF50" s="659"/>
      <c r="AG50" s="659"/>
      <c r="AH50" s="659"/>
      <c r="AI50" s="659"/>
      <c r="AJ50" s="659"/>
      <c r="AK50" s="659"/>
      <c r="AL50" s="659"/>
      <c r="AM50" s="659"/>
      <c r="AN50" s="659"/>
      <c r="AO50" s="659"/>
    </row>
    <row r="51" spans="1:41" ht="156" customHeight="1">
      <c r="A51" s="659"/>
      <c r="B51" s="659"/>
      <c r="C51" s="659"/>
      <c r="D51" s="659"/>
      <c r="E51" s="659"/>
      <c r="F51" s="659"/>
      <c r="G51" s="659"/>
      <c r="H51" s="659"/>
      <c r="I51" s="659"/>
      <c r="J51" s="659"/>
      <c r="K51" s="659"/>
      <c r="L51" s="659"/>
      <c r="M51" s="659"/>
      <c r="N51" s="659"/>
      <c r="O51" s="659"/>
      <c r="P51" s="659"/>
      <c r="Q51" s="659"/>
      <c r="R51" s="659"/>
      <c r="S51" s="659"/>
      <c r="T51" s="659"/>
      <c r="U51" s="659"/>
      <c r="V51" s="659"/>
      <c r="W51" s="659"/>
      <c r="X51" s="659"/>
      <c r="Y51" s="659"/>
      <c r="Z51" s="659"/>
      <c r="AA51" s="659"/>
      <c r="AB51" s="659"/>
      <c r="AC51" s="659"/>
      <c r="AD51" s="659"/>
      <c r="AE51" s="659"/>
      <c r="AF51" s="659"/>
      <c r="AG51" s="659"/>
      <c r="AH51" s="659"/>
      <c r="AI51" s="659"/>
      <c r="AJ51" s="659"/>
      <c r="AK51" s="659"/>
      <c r="AL51" s="659"/>
      <c r="AM51" s="659"/>
      <c r="AN51" s="659"/>
      <c r="AO51" s="659"/>
    </row>
    <row r="52" spans="1:41">
      <c r="A52" s="659"/>
      <c r="B52" s="659"/>
      <c r="C52" s="659"/>
      <c r="D52" s="659"/>
      <c r="E52" s="659"/>
      <c r="F52" s="659"/>
      <c r="G52" s="659"/>
      <c r="H52" s="659"/>
      <c r="I52" s="659"/>
      <c r="J52" s="659"/>
      <c r="K52" s="659"/>
      <c r="L52" s="659"/>
      <c r="M52" s="659"/>
      <c r="N52" s="659"/>
      <c r="O52" s="659"/>
      <c r="P52" s="659"/>
      <c r="Q52" s="659"/>
      <c r="R52" s="659"/>
      <c r="S52" s="659"/>
      <c r="T52" s="659"/>
      <c r="U52" s="659"/>
      <c r="V52" s="659"/>
      <c r="W52" s="659"/>
      <c r="X52" s="659"/>
      <c r="Y52" s="659"/>
      <c r="Z52" s="659"/>
      <c r="AA52" s="659"/>
      <c r="AB52" s="659"/>
      <c r="AC52" s="659"/>
      <c r="AD52" s="659"/>
      <c r="AE52" s="659"/>
      <c r="AF52" s="659"/>
      <c r="AG52" s="659"/>
      <c r="AH52" s="659"/>
      <c r="AI52" s="659"/>
      <c r="AJ52" s="659"/>
      <c r="AK52" s="659"/>
      <c r="AL52" s="659"/>
      <c r="AM52" s="659"/>
      <c r="AN52" s="659"/>
      <c r="AO52" s="659"/>
    </row>
    <row r="53" spans="1:41">
      <c r="A53" s="659"/>
      <c r="B53" s="659"/>
      <c r="C53" s="659"/>
      <c r="D53" s="659"/>
      <c r="E53" s="659"/>
      <c r="F53" s="659"/>
      <c r="G53" s="659"/>
      <c r="H53" s="659"/>
      <c r="I53" s="659"/>
      <c r="J53" s="659"/>
      <c r="K53" s="659"/>
      <c r="L53" s="659"/>
      <c r="M53" s="659"/>
      <c r="N53" s="659"/>
      <c r="O53" s="659"/>
      <c r="P53" s="659"/>
      <c r="Q53" s="659"/>
      <c r="R53" s="659"/>
      <c r="S53" s="659"/>
      <c r="T53" s="659"/>
      <c r="U53" s="659"/>
      <c r="V53" s="659"/>
      <c r="W53" s="659"/>
      <c r="X53" s="659"/>
      <c r="Y53" s="659"/>
      <c r="Z53" s="659"/>
      <c r="AA53" s="659"/>
      <c r="AB53" s="659"/>
      <c r="AC53" s="659"/>
      <c r="AD53" s="659"/>
      <c r="AE53" s="659"/>
      <c r="AF53" s="659"/>
      <c r="AG53" s="659"/>
      <c r="AH53" s="659"/>
      <c r="AI53" s="659"/>
      <c r="AJ53" s="659"/>
      <c r="AK53" s="659"/>
      <c r="AL53" s="659"/>
      <c r="AM53" s="659"/>
      <c r="AN53" s="659"/>
      <c r="AO53" s="659"/>
    </row>
    <row r="54" spans="1:41">
      <c r="A54" s="659"/>
      <c r="B54" s="659"/>
      <c r="C54" s="659"/>
      <c r="D54" s="659"/>
      <c r="E54" s="659"/>
      <c r="F54" s="659"/>
      <c r="G54" s="659"/>
      <c r="H54" s="659"/>
      <c r="I54" s="659"/>
      <c r="J54" s="659"/>
      <c r="K54" s="659"/>
      <c r="L54" s="659"/>
      <c r="M54" s="659"/>
      <c r="N54" s="659"/>
      <c r="O54" s="659"/>
      <c r="P54" s="659"/>
      <c r="Q54" s="659"/>
      <c r="R54" s="659"/>
      <c r="S54" s="659"/>
      <c r="T54" s="659"/>
      <c r="U54" s="659"/>
      <c r="V54" s="659"/>
      <c r="W54" s="659"/>
      <c r="X54" s="659"/>
      <c r="Y54" s="659"/>
      <c r="Z54" s="659"/>
      <c r="AA54" s="659"/>
      <c r="AB54" s="659"/>
      <c r="AC54" s="659"/>
      <c r="AD54" s="659"/>
      <c r="AE54" s="659"/>
      <c r="AF54" s="659"/>
      <c r="AG54" s="659"/>
      <c r="AH54" s="659"/>
      <c r="AI54" s="659"/>
      <c r="AJ54" s="659"/>
      <c r="AK54" s="659"/>
      <c r="AL54" s="659"/>
      <c r="AM54" s="659"/>
      <c r="AN54" s="659"/>
      <c r="AO54" s="659"/>
    </row>
    <row r="55" spans="1:41">
      <c r="A55" s="659"/>
      <c r="B55" s="659"/>
      <c r="C55" s="659"/>
      <c r="D55" s="659"/>
      <c r="E55" s="659"/>
      <c r="F55" s="659"/>
      <c r="G55" s="659"/>
      <c r="H55" s="659"/>
      <c r="I55" s="659"/>
      <c r="J55" s="659"/>
      <c r="K55" s="659"/>
      <c r="L55" s="659"/>
      <c r="M55" s="659"/>
      <c r="N55" s="659"/>
      <c r="O55" s="659"/>
      <c r="P55" s="659"/>
      <c r="Q55" s="659"/>
      <c r="R55" s="659"/>
      <c r="S55" s="659"/>
      <c r="T55" s="659"/>
      <c r="U55" s="659"/>
      <c r="V55" s="659"/>
      <c r="W55" s="659"/>
      <c r="X55" s="659"/>
      <c r="Y55" s="659"/>
      <c r="Z55" s="659"/>
      <c r="AA55" s="659"/>
      <c r="AB55" s="659"/>
      <c r="AC55" s="659"/>
      <c r="AD55" s="659"/>
      <c r="AE55" s="659"/>
      <c r="AF55" s="659"/>
      <c r="AG55" s="659"/>
      <c r="AH55" s="659"/>
      <c r="AI55" s="659"/>
      <c r="AJ55" s="659"/>
      <c r="AK55" s="659"/>
      <c r="AL55" s="659"/>
      <c r="AM55" s="659"/>
      <c r="AN55" s="659"/>
      <c r="AO55" s="659"/>
    </row>
  </sheetData>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2"/>
  <printOptions horizontalCentered="1"/>
  <pageMargins left="0.70866141732283472" right="0.70866141732283472" top="0.74803149606299213" bottom="0.74803149606299213" header="0.31496062992125984" footer="0.31496062992125984"/>
  <pageSetup paperSize="9" scale="72"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60ADC97-5F30-4FA9-8F90-5E67EC745C6C}">
          <x14:formula1>
            <xm:f>"□,■"</xm:f>
          </x14:formula1>
          <xm:sqref>WLT983046:WLT983053 JI7 TE7 ADA7 AMW7 AWS7 BGO7 BQK7 CAG7 CKC7 CTY7 DDU7 DNQ7 DXM7 EHI7 ERE7 FBA7 FKW7 FUS7 GEO7 GOK7 GYG7 HIC7 HRY7 IBU7 ILQ7 IVM7 JFI7 JPE7 JZA7 KIW7 KSS7 LCO7 LMK7 LWG7 MGC7 MPY7 MZU7 NJQ7 NTM7 ODI7 ONE7 OXA7 PGW7 PQS7 QAO7 QKK7 QUG7 REC7 RNY7 RXU7 SHQ7 SRM7 TBI7 TLE7 TVA7 UEW7 UOS7 UYO7 VIK7 VSG7 WCC7 WLY7 WVU7 L65542 JI65542 TE65542 ADA65542 AMW65542 AWS65542 BGO65542 BQK65542 CAG65542 CKC65542 CTY65542 DDU65542 DNQ65542 DXM65542 EHI65542 ERE65542 FBA65542 FKW65542 FUS65542 GEO65542 GOK65542 GYG65542 HIC65542 HRY65542 IBU65542 ILQ65542 IVM65542 JFI65542 JPE65542 JZA65542 KIW65542 KSS65542 LCO65542 LMK65542 LWG65542 MGC65542 MPY65542 MZU65542 NJQ65542 NTM65542 ODI65542 ONE65542 OXA65542 PGW65542 PQS65542 QAO65542 QKK65542 QUG65542 REC65542 RNY65542 RXU65542 SHQ65542 SRM65542 TBI65542 TLE65542 TVA65542 UEW65542 UOS65542 UYO65542 VIK65542 VSG65542 WCC65542 WLY65542 WVU65542 L131078 JI131078 TE131078 ADA131078 AMW131078 AWS131078 BGO131078 BQK131078 CAG131078 CKC131078 CTY131078 DDU131078 DNQ131078 DXM131078 EHI131078 ERE131078 FBA131078 FKW131078 FUS131078 GEO131078 GOK131078 GYG131078 HIC131078 HRY131078 IBU131078 ILQ131078 IVM131078 JFI131078 JPE131078 JZA131078 KIW131078 KSS131078 LCO131078 LMK131078 LWG131078 MGC131078 MPY131078 MZU131078 NJQ131078 NTM131078 ODI131078 ONE131078 OXA131078 PGW131078 PQS131078 QAO131078 QKK131078 QUG131078 REC131078 RNY131078 RXU131078 SHQ131078 SRM131078 TBI131078 TLE131078 TVA131078 UEW131078 UOS131078 UYO131078 VIK131078 VSG131078 WCC131078 WLY131078 WVU131078 L196614 JI196614 TE196614 ADA196614 AMW196614 AWS196614 BGO196614 BQK196614 CAG196614 CKC196614 CTY196614 DDU196614 DNQ196614 DXM196614 EHI196614 ERE196614 FBA196614 FKW196614 FUS196614 GEO196614 GOK196614 GYG196614 HIC196614 HRY196614 IBU196614 ILQ196614 IVM196614 JFI196614 JPE196614 JZA196614 KIW196614 KSS196614 LCO196614 LMK196614 LWG196614 MGC196614 MPY196614 MZU196614 NJQ196614 NTM196614 ODI196614 ONE196614 OXA196614 PGW196614 PQS196614 QAO196614 QKK196614 QUG196614 REC196614 RNY196614 RXU196614 SHQ196614 SRM196614 TBI196614 TLE196614 TVA196614 UEW196614 UOS196614 UYO196614 VIK196614 VSG196614 WCC196614 WLY196614 WVU196614 L262150 JI262150 TE262150 ADA262150 AMW262150 AWS262150 BGO262150 BQK262150 CAG262150 CKC262150 CTY262150 DDU262150 DNQ262150 DXM262150 EHI262150 ERE262150 FBA262150 FKW262150 FUS262150 GEO262150 GOK262150 GYG262150 HIC262150 HRY262150 IBU262150 ILQ262150 IVM262150 JFI262150 JPE262150 JZA262150 KIW262150 KSS262150 LCO262150 LMK262150 LWG262150 MGC262150 MPY262150 MZU262150 NJQ262150 NTM262150 ODI262150 ONE262150 OXA262150 PGW262150 PQS262150 QAO262150 QKK262150 QUG262150 REC262150 RNY262150 RXU262150 SHQ262150 SRM262150 TBI262150 TLE262150 TVA262150 UEW262150 UOS262150 UYO262150 VIK262150 VSG262150 WCC262150 WLY262150 WVU262150 L327686 JI327686 TE327686 ADA327686 AMW327686 AWS327686 BGO327686 BQK327686 CAG327686 CKC327686 CTY327686 DDU327686 DNQ327686 DXM327686 EHI327686 ERE327686 FBA327686 FKW327686 FUS327686 GEO327686 GOK327686 GYG327686 HIC327686 HRY327686 IBU327686 ILQ327686 IVM327686 JFI327686 JPE327686 JZA327686 KIW327686 KSS327686 LCO327686 LMK327686 LWG327686 MGC327686 MPY327686 MZU327686 NJQ327686 NTM327686 ODI327686 ONE327686 OXA327686 PGW327686 PQS327686 QAO327686 QKK327686 QUG327686 REC327686 RNY327686 RXU327686 SHQ327686 SRM327686 TBI327686 TLE327686 TVA327686 UEW327686 UOS327686 UYO327686 VIK327686 VSG327686 WCC327686 WLY327686 WVU327686 L393222 JI393222 TE393222 ADA393222 AMW393222 AWS393222 BGO393222 BQK393222 CAG393222 CKC393222 CTY393222 DDU393222 DNQ393222 DXM393222 EHI393222 ERE393222 FBA393222 FKW393222 FUS393222 GEO393222 GOK393222 GYG393222 HIC393222 HRY393222 IBU393222 ILQ393222 IVM393222 JFI393222 JPE393222 JZA393222 KIW393222 KSS393222 LCO393222 LMK393222 LWG393222 MGC393222 MPY393222 MZU393222 NJQ393222 NTM393222 ODI393222 ONE393222 OXA393222 PGW393222 PQS393222 QAO393222 QKK393222 QUG393222 REC393222 RNY393222 RXU393222 SHQ393222 SRM393222 TBI393222 TLE393222 TVA393222 UEW393222 UOS393222 UYO393222 VIK393222 VSG393222 WCC393222 WLY393222 WVU393222 L458758 JI458758 TE458758 ADA458758 AMW458758 AWS458758 BGO458758 BQK458758 CAG458758 CKC458758 CTY458758 DDU458758 DNQ458758 DXM458758 EHI458758 ERE458758 FBA458758 FKW458758 FUS458758 GEO458758 GOK458758 GYG458758 HIC458758 HRY458758 IBU458758 ILQ458758 IVM458758 JFI458758 JPE458758 JZA458758 KIW458758 KSS458758 LCO458758 LMK458758 LWG458758 MGC458758 MPY458758 MZU458758 NJQ458758 NTM458758 ODI458758 ONE458758 OXA458758 PGW458758 PQS458758 QAO458758 QKK458758 QUG458758 REC458758 RNY458758 RXU458758 SHQ458758 SRM458758 TBI458758 TLE458758 TVA458758 UEW458758 UOS458758 UYO458758 VIK458758 VSG458758 WCC458758 WLY458758 WVU458758 L524294 JI524294 TE524294 ADA524294 AMW524294 AWS524294 BGO524294 BQK524294 CAG524294 CKC524294 CTY524294 DDU524294 DNQ524294 DXM524294 EHI524294 ERE524294 FBA524294 FKW524294 FUS524294 GEO524294 GOK524294 GYG524294 HIC524294 HRY524294 IBU524294 ILQ524294 IVM524294 JFI524294 JPE524294 JZA524294 KIW524294 KSS524294 LCO524294 LMK524294 LWG524294 MGC524294 MPY524294 MZU524294 NJQ524294 NTM524294 ODI524294 ONE524294 OXA524294 PGW524294 PQS524294 QAO524294 QKK524294 QUG524294 REC524294 RNY524294 RXU524294 SHQ524294 SRM524294 TBI524294 TLE524294 TVA524294 UEW524294 UOS524294 UYO524294 VIK524294 VSG524294 WCC524294 WLY524294 WVU524294 L589830 JI589830 TE589830 ADA589830 AMW589830 AWS589830 BGO589830 BQK589830 CAG589830 CKC589830 CTY589830 DDU589830 DNQ589830 DXM589830 EHI589830 ERE589830 FBA589830 FKW589830 FUS589830 GEO589830 GOK589830 GYG589830 HIC589830 HRY589830 IBU589830 ILQ589830 IVM589830 JFI589830 JPE589830 JZA589830 KIW589830 KSS589830 LCO589830 LMK589830 LWG589830 MGC589830 MPY589830 MZU589830 NJQ589830 NTM589830 ODI589830 ONE589830 OXA589830 PGW589830 PQS589830 QAO589830 QKK589830 QUG589830 REC589830 RNY589830 RXU589830 SHQ589830 SRM589830 TBI589830 TLE589830 TVA589830 UEW589830 UOS589830 UYO589830 VIK589830 VSG589830 WCC589830 WLY589830 WVU589830 L655366 JI655366 TE655366 ADA655366 AMW655366 AWS655366 BGO655366 BQK655366 CAG655366 CKC655366 CTY655366 DDU655366 DNQ655366 DXM655366 EHI655366 ERE655366 FBA655366 FKW655366 FUS655366 GEO655366 GOK655366 GYG655366 HIC655366 HRY655366 IBU655366 ILQ655366 IVM655366 JFI655366 JPE655366 JZA655366 KIW655366 KSS655366 LCO655366 LMK655366 LWG655366 MGC655366 MPY655366 MZU655366 NJQ655366 NTM655366 ODI655366 ONE655366 OXA655366 PGW655366 PQS655366 QAO655366 QKK655366 QUG655366 REC655366 RNY655366 RXU655366 SHQ655366 SRM655366 TBI655366 TLE655366 TVA655366 UEW655366 UOS655366 UYO655366 VIK655366 VSG655366 WCC655366 WLY655366 WVU655366 L720902 JI720902 TE720902 ADA720902 AMW720902 AWS720902 BGO720902 BQK720902 CAG720902 CKC720902 CTY720902 DDU720902 DNQ720902 DXM720902 EHI720902 ERE720902 FBA720902 FKW720902 FUS720902 GEO720902 GOK720902 GYG720902 HIC720902 HRY720902 IBU720902 ILQ720902 IVM720902 JFI720902 JPE720902 JZA720902 KIW720902 KSS720902 LCO720902 LMK720902 LWG720902 MGC720902 MPY720902 MZU720902 NJQ720902 NTM720902 ODI720902 ONE720902 OXA720902 PGW720902 PQS720902 QAO720902 QKK720902 QUG720902 REC720902 RNY720902 RXU720902 SHQ720902 SRM720902 TBI720902 TLE720902 TVA720902 UEW720902 UOS720902 UYO720902 VIK720902 VSG720902 WCC720902 WLY720902 WVU720902 L786438 JI786438 TE786438 ADA786438 AMW786438 AWS786438 BGO786438 BQK786438 CAG786438 CKC786438 CTY786438 DDU786438 DNQ786438 DXM786438 EHI786438 ERE786438 FBA786438 FKW786438 FUS786438 GEO786438 GOK786438 GYG786438 HIC786438 HRY786438 IBU786438 ILQ786438 IVM786438 JFI786438 JPE786438 JZA786438 KIW786438 KSS786438 LCO786438 LMK786438 LWG786438 MGC786438 MPY786438 MZU786438 NJQ786438 NTM786438 ODI786438 ONE786438 OXA786438 PGW786438 PQS786438 QAO786438 QKK786438 QUG786438 REC786438 RNY786438 RXU786438 SHQ786438 SRM786438 TBI786438 TLE786438 TVA786438 UEW786438 UOS786438 UYO786438 VIK786438 VSG786438 WCC786438 WLY786438 WVU786438 L851974 JI851974 TE851974 ADA851974 AMW851974 AWS851974 BGO851974 BQK851974 CAG851974 CKC851974 CTY851974 DDU851974 DNQ851974 DXM851974 EHI851974 ERE851974 FBA851974 FKW851974 FUS851974 GEO851974 GOK851974 GYG851974 HIC851974 HRY851974 IBU851974 ILQ851974 IVM851974 JFI851974 JPE851974 JZA851974 KIW851974 KSS851974 LCO851974 LMK851974 LWG851974 MGC851974 MPY851974 MZU851974 NJQ851974 NTM851974 ODI851974 ONE851974 OXA851974 PGW851974 PQS851974 QAO851974 QKK851974 QUG851974 REC851974 RNY851974 RXU851974 SHQ851974 SRM851974 TBI851974 TLE851974 TVA851974 UEW851974 UOS851974 UYO851974 VIK851974 VSG851974 WCC851974 WLY851974 WVU851974 L917510 JI917510 TE917510 ADA917510 AMW917510 AWS917510 BGO917510 BQK917510 CAG917510 CKC917510 CTY917510 DDU917510 DNQ917510 DXM917510 EHI917510 ERE917510 FBA917510 FKW917510 FUS917510 GEO917510 GOK917510 GYG917510 HIC917510 HRY917510 IBU917510 ILQ917510 IVM917510 JFI917510 JPE917510 JZA917510 KIW917510 KSS917510 LCO917510 LMK917510 LWG917510 MGC917510 MPY917510 MZU917510 NJQ917510 NTM917510 ODI917510 ONE917510 OXA917510 PGW917510 PQS917510 QAO917510 QKK917510 QUG917510 REC917510 RNY917510 RXU917510 SHQ917510 SRM917510 TBI917510 TLE917510 TVA917510 UEW917510 UOS917510 UYO917510 VIK917510 VSG917510 WCC917510 WLY917510 WVU917510 L983046 JI983046 TE983046 ADA983046 AMW983046 AWS983046 BGO983046 BQK983046 CAG983046 CKC983046 CTY983046 DDU983046 DNQ983046 DXM983046 EHI983046 ERE983046 FBA983046 FKW983046 FUS983046 GEO983046 GOK983046 GYG983046 HIC983046 HRY983046 IBU983046 ILQ983046 IVM983046 JFI983046 JPE983046 JZA983046 KIW983046 KSS983046 LCO983046 LMK983046 LWG983046 MGC983046 MPY983046 MZU983046 NJQ983046 NTM983046 ODI983046 ONE983046 OXA983046 PGW983046 PQS983046 QAO983046 QKK983046 QUG983046 REC983046 RNY983046 RXU983046 SHQ983046 SRM983046 TBI983046 TLE983046 TVA983046 UEW983046 UOS983046 UYO983046 VIK983046 VSG983046 WCC983046 WLY983046 WVU983046 G8:G14 JN7 TJ7 ADF7 ANB7 AWX7 BGT7 BQP7 CAL7 CKH7 CUD7 DDZ7 DNV7 DXR7 EHN7 ERJ7 FBF7 FLB7 FUX7 GET7 GOP7 GYL7 HIH7 HSD7 IBZ7 ILV7 IVR7 JFN7 JPJ7 JZF7 KJB7 KSX7 LCT7 LMP7 LWL7 MGH7 MQD7 MZZ7 NJV7 NTR7 ODN7 ONJ7 OXF7 PHB7 PQX7 QAT7 QKP7 QUL7 REH7 ROD7 RXZ7 SHV7 SRR7 TBN7 TLJ7 TVF7 UFB7 UOX7 UYT7 VIP7 VSL7 WCH7 WMD7 WVZ7 Q65542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Q131078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Q196614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Q262150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Q327686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Q393222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Q458758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Q524294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Q589830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Q655366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Q720902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Q786438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Q851974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Q917510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Q983046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U10:W10 JR10:JT10 TN10:TP10 ADJ10:ADL10 ANF10:ANH10 AXB10:AXD10 BGX10:BGZ10 BQT10:BQV10 CAP10:CAR10 CKL10:CKN10 CUH10:CUJ10 DED10:DEF10 DNZ10:DOB10 DXV10:DXX10 EHR10:EHT10 ERN10:ERP10 FBJ10:FBL10 FLF10:FLH10 FVB10:FVD10 GEX10:GEZ10 GOT10:GOV10 GYP10:GYR10 HIL10:HIN10 HSH10:HSJ10 ICD10:ICF10 ILZ10:IMB10 IVV10:IVX10 JFR10:JFT10 JPN10:JPP10 JZJ10:JZL10 KJF10:KJH10 KTB10:KTD10 LCX10:LCZ10 LMT10:LMV10 LWP10:LWR10 MGL10:MGN10 MQH10:MQJ10 NAD10:NAF10 NJZ10:NKB10 NTV10:NTX10 ODR10:ODT10 ONN10:ONP10 OXJ10:OXL10 PHF10:PHH10 PRB10:PRD10 QAX10:QAZ10 QKT10:QKV10 QUP10:QUR10 REL10:REN10 ROH10:ROJ10 RYD10:RYF10 SHZ10:SIB10 SRV10:SRX10 TBR10:TBT10 TLN10:TLP10 TVJ10:TVL10 UFF10:UFH10 UPB10:UPD10 UYX10:UYZ10 VIT10:VIV10 VSP10:VSR10 WCL10:WCN10 WMH10:WMJ10 WWD10:WWF10 U65545:W65545 JR65545:JT65545 TN65545:TP65545 ADJ65545:ADL65545 ANF65545:ANH65545 AXB65545:AXD65545 BGX65545:BGZ65545 BQT65545:BQV65545 CAP65545:CAR65545 CKL65545:CKN65545 CUH65545:CUJ65545 DED65545:DEF65545 DNZ65545:DOB65545 DXV65545:DXX65545 EHR65545:EHT65545 ERN65545:ERP65545 FBJ65545:FBL65545 FLF65545:FLH65545 FVB65545:FVD65545 GEX65545:GEZ65545 GOT65545:GOV65545 GYP65545:GYR65545 HIL65545:HIN65545 HSH65545:HSJ65545 ICD65545:ICF65545 ILZ65545:IMB65545 IVV65545:IVX65545 JFR65545:JFT65545 JPN65545:JPP65545 JZJ65545:JZL65545 KJF65545:KJH65545 KTB65545:KTD65545 LCX65545:LCZ65545 LMT65545:LMV65545 LWP65545:LWR65545 MGL65545:MGN65545 MQH65545:MQJ65545 NAD65545:NAF65545 NJZ65545:NKB65545 NTV65545:NTX65545 ODR65545:ODT65545 ONN65545:ONP65545 OXJ65545:OXL65545 PHF65545:PHH65545 PRB65545:PRD65545 QAX65545:QAZ65545 QKT65545:QKV65545 QUP65545:QUR65545 REL65545:REN65545 ROH65545:ROJ65545 RYD65545:RYF65545 SHZ65545:SIB65545 SRV65545:SRX65545 TBR65545:TBT65545 TLN65545:TLP65545 TVJ65545:TVL65545 UFF65545:UFH65545 UPB65545:UPD65545 UYX65545:UYZ65545 VIT65545:VIV65545 VSP65545:VSR65545 WCL65545:WCN65545 WMH65545:WMJ65545 WWD65545:WWF65545 U131081:W131081 JR131081:JT131081 TN131081:TP131081 ADJ131081:ADL131081 ANF131081:ANH131081 AXB131081:AXD131081 BGX131081:BGZ131081 BQT131081:BQV131081 CAP131081:CAR131081 CKL131081:CKN131081 CUH131081:CUJ131081 DED131081:DEF131081 DNZ131081:DOB131081 DXV131081:DXX131081 EHR131081:EHT131081 ERN131081:ERP131081 FBJ131081:FBL131081 FLF131081:FLH131081 FVB131081:FVD131081 GEX131081:GEZ131081 GOT131081:GOV131081 GYP131081:GYR131081 HIL131081:HIN131081 HSH131081:HSJ131081 ICD131081:ICF131081 ILZ131081:IMB131081 IVV131081:IVX131081 JFR131081:JFT131081 JPN131081:JPP131081 JZJ131081:JZL131081 KJF131081:KJH131081 KTB131081:KTD131081 LCX131081:LCZ131081 LMT131081:LMV131081 LWP131081:LWR131081 MGL131081:MGN131081 MQH131081:MQJ131081 NAD131081:NAF131081 NJZ131081:NKB131081 NTV131081:NTX131081 ODR131081:ODT131081 ONN131081:ONP131081 OXJ131081:OXL131081 PHF131081:PHH131081 PRB131081:PRD131081 QAX131081:QAZ131081 QKT131081:QKV131081 QUP131081:QUR131081 REL131081:REN131081 ROH131081:ROJ131081 RYD131081:RYF131081 SHZ131081:SIB131081 SRV131081:SRX131081 TBR131081:TBT131081 TLN131081:TLP131081 TVJ131081:TVL131081 UFF131081:UFH131081 UPB131081:UPD131081 UYX131081:UYZ131081 VIT131081:VIV131081 VSP131081:VSR131081 WCL131081:WCN131081 WMH131081:WMJ131081 WWD131081:WWF131081 U196617:W196617 JR196617:JT196617 TN196617:TP196617 ADJ196617:ADL196617 ANF196617:ANH196617 AXB196617:AXD196617 BGX196617:BGZ196617 BQT196617:BQV196617 CAP196617:CAR196617 CKL196617:CKN196617 CUH196617:CUJ196617 DED196617:DEF196617 DNZ196617:DOB196617 DXV196617:DXX196617 EHR196617:EHT196617 ERN196617:ERP196617 FBJ196617:FBL196617 FLF196617:FLH196617 FVB196617:FVD196617 GEX196617:GEZ196617 GOT196617:GOV196617 GYP196617:GYR196617 HIL196617:HIN196617 HSH196617:HSJ196617 ICD196617:ICF196617 ILZ196617:IMB196617 IVV196617:IVX196617 JFR196617:JFT196617 JPN196617:JPP196617 JZJ196617:JZL196617 KJF196617:KJH196617 KTB196617:KTD196617 LCX196617:LCZ196617 LMT196617:LMV196617 LWP196617:LWR196617 MGL196617:MGN196617 MQH196617:MQJ196617 NAD196617:NAF196617 NJZ196617:NKB196617 NTV196617:NTX196617 ODR196617:ODT196617 ONN196617:ONP196617 OXJ196617:OXL196617 PHF196617:PHH196617 PRB196617:PRD196617 QAX196617:QAZ196617 QKT196617:QKV196617 QUP196617:QUR196617 REL196617:REN196617 ROH196617:ROJ196617 RYD196617:RYF196617 SHZ196617:SIB196617 SRV196617:SRX196617 TBR196617:TBT196617 TLN196617:TLP196617 TVJ196617:TVL196617 UFF196617:UFH196617 UPB196617:UPD196617 UYX196617:UYZ196617 VIT196617:VIV196617 VSP196617:VSR196617 WCL196617:WCN196617 WMH196617:WMJ196617 WWD196617:WWF196617 U262153:W262153 JR262153:JT262153 TN262153:TP262153 ADJ262153:ADL262153 ANF262153:ANH262153 AXB262153:AXD262153 BGX262153:BGZ262153 BQT262153:BQV262153 CAP262153:CAR262153 CKL262153:CKN262153 CUH262153:CUJ262153 DED262153:DEF262153 DNZ262153:DOB262153 DXV262153:DXX262153 EHR262153:EHT262153 ERN262153:ERP262153 FBJ262153:FBL262153 FLF262153:FLH262153 FVB262153:FVD262153 GEX262153:GEZ262153 GOT262153:GOV262153 GYP262153:GYR262153 HIL262153:HIN262153 HSH262153:HSJ262153 ICD262153:ICF262153 ILZ262153:IMB262153 IVV262153:IVX262153 JFR262153:JFT262153 JPN262153:JPP262153 JZJ262153:JZL262153 KJF262153:KJH262153 KTB262153:KTD262153 LCX262153:LCZ262153 LMT262153:LMV262153 LWP262153:LWR262153 MGL262153:MGN262153 MQH262153:MQJ262153 NAD262153:NAF262153 NJZ262153:NKB262153 NTV262153:NTX262153 ODR262153:ODT262153 ONN262153:ONP262153 OXJ262153:OXL262153 PHF262153:PHH262153 PRB262153:PRD262153 QAX262153:QAZ262153 QKT262153:QKV262153 QUP262153:QUR262153 REL262153:REN262153 ROH262153:ROJ262153 RYD262153:RYF262153 SHZ262153:SIB262153 SRV262153:SRX262153 TBR262153:TBT262153 TLN262153:TLP262153 TVJ262153:TVL262153 UFF262153:UFH262153 UPB262153:UPD262153 UYX262153:UYZ262153 VIT262153:VIV262153 VSP262153:VSR262153 WCL262153:WCN262153 WMH262153:WMJ262153 WWD262153:WWF262153 U327689:W327689 JR327689:JT327689 TN327689:TP327689 ADJ327689:ADL327689 ANF327689:ANH327689 AXB327689:AXD327689 BGX327689:BGZ327689 BQT327689:BQV327689 CAP327689:CAR327689 CKL327689:CKN327689 CUH327689:CUJ327689 DED327689:DEF327689 DNZ327689:DOB327689 DXV327689:DXX327689 EHR327689:EHT327689 ERN327689:ERP327689 FBJ327689:FBL327689 FLF327689:FLH327689 FVB327689:FVD327689 GEX327689:GEZ327689 GOT327689:GOV327689 GYP327689:GYR327689 HIL327689:HIN327689 HSH327689:HSJ327689 ICD327689:ICF327689 ILZ327689:IMB327689 IVV327689:IVX327689 JFR327689:JFT327689 JPN327689:JPP327689 JZJ327689:JZL327689 KJF327689:KJH327689 KTB327689:KTD327689 LCX327689:LCZ327689 LMT327689:LMV327689 LWP327689:LWR327689 MGL327689:MGN327689 MQH327689:MQJ327689 NAD327689:NAF327689 NJZ327689:NKB327689 NTV327689:NTX327689 ODR327689:ODT327689 ONN327689:ONP327689 OXJ327689:OXL327689 PHF327689:PHH327689 PRB327689:PRD327689 QAX327689:QAZ327689 QKT327689:QKV327689 QUP327689:QUR327689 REL327689:REN327689 ROH327689:ROJ327689 RYD327689:RYF327689 SHZ327689:SIB327689 SRV327689:SRX327689 TBR327689:TBT327689 TLN327689:TLP327689 TVJ327689:TVL327689 UFF327689:UFH327689 UPB327689:UPD327689 UYX327689:UYZ327689 VIT327689:VIV327689 VSP327689:VSR327689 WCL327689:WCN327689 WMH327689:WMJ327689 WWD327689:WWF327689 U393225:W393225 JR393225:JT393225 TN393225:TP393225 ADJ393225:ADL393225 ANF393225:ANH393225 AXB393225:AXD393225 BGX393225:BGZ393225 BQT393225:BQV393225 CAP393225:CAR393225 CKL393225:CKN393225 CUH393225:CUJ393225 DED393225:DEF393225 DNZ393225:DOB393225 DXV393225:DXX393225 EHR393225:EHT393225 ERN393225:ERP393225 FBJ393225:FBL393225 FLF393225:FLH393225 FVB393225:FVD393225 GEX393225:GEZ393225 GOT393225:GOV393225 GYP393225:GYR393225 HIL393225:HIN393225 HSH393225:HSJ393225 ICD393225:ICF393225 ILZ393225:IMB393225 IVV393225:IVX393225 JFR393225:JFT393225 JPN393225:JPP393225 JZJ393225:JZL393225 KJF393225:KJH393225 KTB393225:KTD393225 LCX393225:LCZ393225 LMT393225:LMV393225 LWP393225:LWR393225 MGL393225:MGN393225 MQH393225:MQJ393225 NAD393225:NAF393225 NJZ393225:NKB393225 NTV393225:NTX393225 ODR393225:ODT393225 ONN393225:ONP393225 OXJ393225:OXL393225 PHF393225:PHH393225 PRB393225:PRD393225 QAX393225:QAZ393225 QKT393225:QKV393225 QUP393225:QUR393225 REL393225:REN393225 ROH393225:ROJ393225 RYD393225:RYF393225 SHZ393225:SIB393225 SRV393225:SRX393225 TBR393225:TBT393225 TLN393225:TLP393225 TVJ393225:TVL393225 UFF393225:UFH393225 UPB393225:UPD393225 UYX393225:UYZ393225 VIT393225:VIV393225 VSP393225:VSR393225 WCL393225:WCN393225 WMH393225:WMJ393225 WWD393225:WWF393225 U458761:W458761 JR458761:JT458761 TN458761:TP458761 ADJ458761:ADL458761 ANF458761:ANH458761 AXB458761:AXD458761 BGX458761:BGZ458761 BQT458761:BQV458761 CAP458761:CAR458761 CKL458761:CKN458761 CUH458761:CUJ458761 DED458761:DEF458761 DNZ458761:DOB458761 DXV458761:DXX458761 EHR458761:EHT458761 ERN458761:ERP458761 FBJ458761:FBL458761 FLF458761:FLH458761 FVB458761:FVD458761 GEX458761:GEZ458761 GOT458761:GOV458761 GYP458761:GYR458761 HIL458761:HIN458761 HSH458761:HSJ458761 ICD458761:ICF458761 ILZ458761:IMB458761 IVV458761:IVX458761 JFR458761:JFT458761 JPN458761:JPP458761 JZJ458761:JZL458761 KJF458761:KJH458761 KTB458761:KTD458761 LCX458761:LCZ458761 LMT458761:LMV458761 LWP458761:LWR458761 MGL458761:MGN458761 MQH458761:MQJ458761 NAD458761:NAF458761 NJZ458761:NKB458761 NTV458761:NTX458761 ODR458761:ODT458761 ONN458761:ONP458761 OXJ458761:OXL458761 PHF458761:PHH458761 PRB458761:PRD458761 QAX458761:QAZ458761 QKT458761:QKV458761 QUP458761:QUR458761 REL458761:REN458761 ROH458761:ROJ458761 RYD458761:RYF458761 SHZ458761:SIB458761 SRV458761:SRX458761 TBR458761:TBT458761 TLN458761:TLP458761 TVJ458761:TVL458761 UFF458761:UFH458761 UPB458761:UPD458761 UYX458761:UYZ458761 VIT458761:VIV458761 VSP458761:VSR458761 WCL458761:WCN458761 WMH458761:WMJ458761 WWD458761:WWF458761 U524297:W524297 JR524297:JT524297 TN524297:TP524297 ADJ524297:ADL524297 ANF524297:ANH524297 AXB524297:AXD524297 BGX524297:BGZ524297 BQT524297:BQV524297 CAP524297:CAR524297 CKL524297:CKN524297 CUH524297:CUJ524297 DED524297:DEF524297 DNZ524297:DOB524297 DXV524297:DXX524297 EHR524297:EHT524297 ERN524297:ERP524297 FBJ524297:FBL524297 FLF524297:FLH524297 FVB524297:FVD524297 GEX524297:GEZ524297 GOT524297:GOV524297 GYP524297:GYR524297 HIL524297:HIN524297 HSH524297:HSJ524297 ICD524297:ICF524297 ILZ524297:IMB524297 IVV524297:IVX524297 JFR524297:JFT524297 JPN524297:JPP524297 JZJ524297:JZL524297 KJF524297:KJH524297 KTB524297:KTD524297 LCX524297:LCZ524297 LMT524297:LMV524297 LWP524297:LWR524297 MGL524297:MGN524297 MQH524297:MQJ524297 NAD524297:NAF524297 NJZ524297:NKB524297 NTV524297:NTX524297 ODR524297:ODT524297 ONN524297:ONP524297 OXJ524297:OXL524297 PHF524297:PHH524297 PRB524297:PRD524297 QAX524297:QAZ524297 QKT524297:QKV524297 QUP524297:QUR524297 REL524297:REN524297 ROH524297:ROJ524297 RYD524297:RYF524297 SHZ524297:SIB524297 SRV524297:SRX524297 TBR524297:TBT524297 TLN524297:TLP524297 TVJ524297:TVL524297 UFF524297:UFH524297 UPB524297:UPD524297 UYX524297:UYZ524297 VIT524297:VIV524297 VSP524297:VSR524297 WCL524297:WCN524297 WMH524297:WMJ524297 WWD524297:WWF524297 U589833:W589833 JR589833:JT589833 TN589833:TP589833 ADJ589833:ADL589833 ANF589833:ANH589833 AXB589833:AXD589833 BGX589833:BGZ589833 BQT589833:BQV589833 CAP589833:CAR589833 CKL589833:CKN589833 CUH589833:CUJ589833 DED589833:DEF589833 DNZ589833:DOB589833 DXV589833:DXX589833 EHR589833:EHT589833 ERN589833:ERP589833 FBJ589833:FBL589833 FLF589833:FLH589833 FVB589833:FVD589833 GEX589833:GEZ589833 GOT589833:GOV589833 GYP589833:GYR589833 HIL589833:HIN589833 HSH589833:HSJ589833 ICD589833:ICF589833 ILZ589833:IMB589833 IVV589833:IVX589833 JFR589833:JFT589833 JPN589833:JPP589833 JZJ589833:JZL589833 KJF589833:KJH589833 KTB589833:KTD589833 LCX589833:LCZ589833 LMT589833:LMV589833 LWP589833:LWR589833 MGL589833:MGN589833 MQH589833:MQJ589833 NAD589833:NAF589833 NJZ589833:NKB589833 NTV589833:NTX589833 ODR589833:ODT589833 ONN589833:ONP589833 OXJ589833:OXL589833 PHF589833:PHH589833 PRB589833:PRD589833 QAX589833:QAZ589833 QKT589833:QKV589833 QUP589833:QUR589833 REL589833:REN589833 ROH589833:ROJ589833 RYD589833:RYF589833 SHZ589833:SIB589833 SRV589833:SRX589833 TBR589833:TBT589833 TLN589833:TLP589833 TVJ589833:TVL589833 UFF589833:UFH589833 UPB589833:UPD589833 UYX589833:UYZ589833 VIT589833:VIV589833 VSP589833:VSR589833 WCL589833:WCN589833 WMH589833:WMJ589833 WWD589833:WWF589833 U655369:W655369 JR655369:JT655369 TN655369:TP655369 ADJ655369:ADL655369 ANF655369:ANH655369 AXB655369:AXD655369 BGX655369:BGZ655369 BQT655369:BQV655369 CAP655369:CAR655369 CKL655369:CKN655369 CUH655369:CUJ655369 DED655369:DEF655369 DNZ655369:DOB655369 DXV655369:DXX655369 EHR655369:EHT655369 ERN655369:ERP655369 FBJ655369:FBL655369 FLF655369:FLH655369 FVB655369:FVD655369 GEX655369:GEZ655369 GOT655369:GOV655369 GYP655369:GYR655369 HIL655369:HIN655369 HSH655369:HSJ655369 ICD655369:ICF655369 ILZ655369:IMB655369 IVV655369:IVX655369 JFR655369:JFT655369 JPN655369:JPP655369 JZJ655369:JZL655369 KJF655369:KJH655369 KTB655369:KTD655369 LCX655369:LCZ655369 LMT655369:LMV655369 LWP655369:LWR655369 MGL655369:MGN655369 MQH655369:MQJ655369 NAD655369:NAF655369 NJZ655369:NKB655369 NTV655369:NTX655369 ODR655369:ODT655369 ONN655369:ONP655369 OXJ655369:OXL655369 PHF655369:PHH655369 PRB655369:PRD655369 QAX655369:QAZ655369 QKT655369:QKV655369 QUP655369:QUR655369 REL655369:REN655369 ROH655369:ROJ655369 RYD655369:RYF655369 SHZ655369:SIB655369 SRV655369:SRX655369 TBR655369:TBT655369 TLN655369:TLP655369 TVJ655369:TVL655369 UFF655369:UFH655369 UPB655369:UPD655369 UYX655369:UYZ655369 VIT655369:VIV655369 VSP655369:VSR655369 WCL655369:WCN655369 WMH655369:WMJ655369 WWD655369:WWF655369 U720905:W720905 JR720905:JT720905 TN720905:TP720905 ADJ720905:ADL720905 ANF720905:ANH720905 AXB720905:AXD720905 BGX720905:BGZ720905 BQT720905:BQV720905 CAP720905:CAR720905 CKL720905:CKN720905 CUH720905:CUJ720905 DED720905:DEF720905 DNZ720905:DOB720905 DXV720905:DXX720905 EHR720905:EHT720905 ERN720905:ERP720905 FBJ720905:FBL720905 FLF720905:FLH720905 FVB720905:FVD720905 GEX720905:GEZ720905 GOT720905:GOV720905 GYP720905:GYR720905 HIL720905:HIN720905 HSH720905:HSJ720905 ICD720905:ICF720905 ILZ720905:IMB720905 IVV720905:IVX720905 JFR720905:JFT720905 JPN720905:JPP720905 JZJ720905:JZL720905 KJF720905:KJH720905 KTB720905:KTD720905 LCX720905:LCZ720905 LMT720905:LMV720905 LWP720905:LWR720905 MGL720905:MGN720905 MQH720905:MQJ720905 NAD720905:NAF720905 NJZ720905:NKB720905 NTV720905:NTX720905 ODR720905:ODT720905 ONN720905:ONP720905 OXJ720905:OXL720905 PHF720905:PHH720905 PRB720905:PRD720905 QAX720905:QAZ720905 QKT720905:QKV720905 QUP720905:QUR720905 REL720905:REN720905 ROH720905:ROJ720905 RYD720905:RYF720905 SHZ720905:SIB720905 SRV720905:SRX720905 TBR720905:TBT720905 TLN720905:TLP720905 TVJ720905:TVL720905 UFF720905:UFH720905 UPB720905:UPD720905 UYX720905:UYZ720905 VIT720905:VIV720905 VSP720905:VSR720905 WCL720905:WCN720905 WMH720905:WMJ720905 WWD720905:WWF720905 U786441:W786441 JR786441:JT786441 TN786441:TP786441 ADJ786441:ADL786441 ANF786441:ANH786441 AXB786441:AXD786441 BGX786441:BGZ786441 BQT786441:BQV786441 CAP786441:CAR786441 CKL786441:CKN786441 CUH786441:CUJ786441 DED786441:DEF786441 DNZ786441:DOB786441 DXV786441:DXX786441 EHR786441:EHT786441 ERN786441:ERP786441 FBJ786441:FBL786441 FLF786441:FLH786441 FVB786441:FVD786441 GEX786441:GEZ786441 GOT786441:GOV786441 GYP786441:GYR786441 HIL786441:HIN786441 HSH786441:HSJ786441 ICD786441:ICF786441 ILZ786441:IMB786441 IVV786441:IVX786441 JFR786441:JFT786441 JPN786441:JPP786441 JZJ786441:JZL786441 KJF786441:KJH786441 KTB786441:KTD786441 LCX786441:LCZ786441 LMT786441:LMV786441 LWP786441:LWR786441 MGL786441:MGN786441 MQH786441:MQJ786441 NAD786441:NAF786441 NJZ786441:NKB786441 NTV786441:NTX786441 ODR786441:ODT786441 ONN786441:ONP786441 OXJ786441:OXL786441 PHF786441:PHH786441 PRB786441:PRD786441 QAX786441:QAZ786441 QKT786441:QKV786441 QUP786441:QUR786441 REL786441:REN786441 ROH786441:ROJ786441 RYD786441:RYF786441 SHZ786441:SIB786441 SRV786441:SRX786441 TBR786441:TBT786441 TLN786441:TLP786441 TVJ786441:TVL786441 UFF786441:UFH786441 UPB786441:UPD786441 UYX786441:UYZ786441 VIT786441:VIV786441 VSP786441:VSR786441 WCL786441:WCN786441 WMH786441:WMJ786441 WWD786441:WWF786441 U851977:W851977 JR851977:JT851977 TN851977:TP851977 ADJ851977:ADL851977 ANF851977:ANH851977 AXB851977:AXD851977 BGX851977:BGZ851977 BQT851977:BQV851977 CAP851977:CAR851977 CKL851977:CKN851977 CUH851977:CUJ851977 DED851977:DEF851977 DNZ851977:DOB851977 DXV851977:DXX851977 EHR851977:EHT851977 ERN851977:ERP851977 FBJ851977:FBL851977 FLF851977:FLH851977 FVB851977:FVD851977 GEX851977:GEZ851977 GOT851977:GOV851977 GYP851977:GYR851977 HIL851977:HIN851977 HSH851977:HSJ851977 ICD851977:ICF851977 ILZ851977:IMB851977 IVV851977:IVX851977 JFR851977:JFT851977 JPN851977:JPP851977 JZJ851977:JZL851977 KJF851977:KJH851977 KTB851977:KTD851977 LCX851977:LCZ851977 LMT851977:LMV851977 LWP851977:LWR851977 MGL851977:MGN851977 MQH851977:MQJ851977 NAD851977:NAF851977 NJZ851977:NKB851977 NTV851977:NTX851977 ODR851977:ODT851977 ONN851977:ONP851977 OXJ851977:OXL851977 PHF851977:PHH851977 PRB851977:PRD851977 QAX851977:QAZ851977 QKT851977:QKV851977 QUP851977:QUR851977 REL851977:REN851977 ROH851977:ROJ851977 RYD851977:RYF851977 SHZ851977:SIB851977 SRV851977:SRX851977 TBR851977:TBT851977 TLN851977:TLP851977 TVJ851977:TVL851977 UFF851977:UFH851977 UPB851977:UPD851977 UYX851977:UYZ851977 VIT851977:VIV851977 VSP851977:VSR851977 WCL851977:WCN851977 WMH851977:WMJ851977 WWD851977:WWF851977 U917513:W917513 JR917513:JT917513 TN917513:TP917513 ADJ917513:ADL917513 ANF917513:ANH917513 AXB917513:AXD917513 BGX917513:BGZ917513 BQT917513:BQV917513 CAP917513:CAR917513 CKL917513:CKN917513 CUH917513:CUJ917513 DED917513:DEF917513 DNZ917513:DOB917513 DXV917513:DXX917513 EHR917513:EHT917513 ERN917513:ERP917513 FBJ917513:FBL917513 FLF917513:FLH917513 FVB917513:FVD917513 GEX917513:GEZ917513 GOT917513:GOV917513 GYP917513:GYR917513 HIL917513:HIN917513 HSH917513:HSJ917513 ICD917513:ICF917513 ILZ917513:IMB917513 IVV917513:IVX917513 JFR917513:JFT917513 JPN917513:JPP917513 JZJ917513:JZL917513 KJF917513:KJH917513 KTB917513:KTD917513 LCX917513:LCZ917513 LMT917513:LMV917513 LWP917513:LWR917513 MGL917513:MGN917513 MQH917513:MQJ917513 NAD917513:NAF917513 NJZ917513:NKB917513 NTV917513:NTX917513 ODR917513:ODT917513 ONN917513:ONP917513 OXJ917513:OXL917513 PHF917513:PHH917513 PRB917513:PRD917513 QAX917513:QAZ917513 QKT917513:QKV917513 QUP917513:QUR917513 REL917513:REN917513 ROH917513:ROJ917513 RYD917513:RYF917513 SHZ917513:SIB917513 SRV917513:SRX917513 TBR917513:TBT917513 TLN917513:TLP917513 TVJ917513:TVL917513 UFF917513:UFH917513 UPB917513:UPD917513 UYX917513:UYZ917513 VIT917513:VIV917513 VSP917513:VSR917513 WCL917513:WCN917513 WMH917513:WMJ917513 WWD917513:WWF917513 U983049:W983049 JR983049:JT983049 TN983049:TP983049 ADJ983049:ADL983049 ANF983049:ANH983049 AXB983049:AXD983049 BGX983049:BGZ983049 BQT983049:BQV983049 CAP983049:CAR983049 CKL983049:CKN983049 CUH983049:CUJ983049 DED983049:DEF983049 DNZ983049:DOB983049 DXV983049:DXX983049 EHR983049:EHT983049 ERN983049:ERP983049 FBJ983049:FBL983049 FLF983049:FLH983049 FVB983049:FVD983049 GEX983049:GEZ983049 GOT983049:GOV983049 GYP983049:GYR983049 HIL983049:HIN983049 HSH983049:HSJ983049 ICD983049:ICF983049 ILZ983049:IMB983049 IVV983049:IVX983049 JFR983049:JFT983049 JPN983049:JPP983049 JZJ983049:JZL983049 KJF983049:KJH983049 KTB983049:KTD983049 LCX983049:LCZ983049 LMT983049:LMV983049 LWP983049:LWR983049 MGL983049:MGN983049 MQH983049:MQJ983049 NAD983049:NAF983049 NJZ983049:NKB983049 NTV983049:NTX983049 ODR983049:ODT983049 ONN983049:ONP983049 OXJ983049:OXL983049 PHF983049:PHH983049 PRB983049:PRD983049 QAX983049:QAZ983049 QKT983049:QKV983049 QUP983049:QUR983049 REL983049:REN983049 ROH983049:ROJ983049 RYD983049:RYF983049 SHZ983049:SIB983049 SRV983049:SRX983049 TBR983049:TBT983049 TLN983049:TLP983049 TVJ983049:TVL983049 UFF983049:UFH983049 UPB983049:UPD983049 UYX983049:UYZ983049 VIT983049:VIV983049 VSP983049:VSR983049 WCL983049:WCN983049 WMH983049:WMJ983049 WWD983049:WWF983049 U8:U9 JR8:JR9 TN8:TN9 ADJ8:ADJ9 ANF8:ANF9 AXB8:AXB9 BGX8:BGX9 BQT8:BQT9 CAP8:CAP9 CKL8:CKL9 CUH8:CUH9 DED8:DED9 DNZ8:DNZ9 DXV8:DXV9 EHR8:EHR9 ERN8:ERN9 FBJ8:FBJ9 FLF8:FLF9 FVB8:FVB9 GEX8:GEX9 GOT8:GOT9 GYP8:GYP9 HIL8:HIL9 HSH8:HSH9 ICD8:ICD9 ILZ8:ILZ9 IVV8:IVV9 JFR8:JFR9 JPN8:JPN9 JZJ8:JZJ9 KJF8:KJF9 KTB8:KTB9 LCX8:LCX9 LMT8:LMT9 LWP8:LWP9 MGL8:MGL9 MQH8:MQH9 NAD8:NAD9 NJZ8:NJZ9 NTV8:NTV9 ODR8:ODR9 ONN8:ONN9 OXJ8:OXJ9 PHF8:PHF9 PRB8:PRB9 QAX8:QAX9 QKT8:QKT9 QUP8:QUP9 REL8:REL9 ROH8:ROH9 RYD8:RYD9 SHZ8:SHZ9 SRV8:SRV9 TBR8:TBR9 TLN8:TLN9 TVJ8:TVJ9 UFF8:UFF9 UPB8:UPB9 UYX8:UYX9 VIT8:VIT9 VSP8:VSP9 WCL8:WCL9 WMH8:WMH9 WWD8:WWD9 U65543:U65544 JR65543:JR65544 TN65543:TN65544 ADJ65543:ADJ65544 ANF65543:ANF65544 AXB65543:AXB65544 BGX65543:BGX65544 BQT65543:BQT65544 CAP65543:CAP65544 CKL65543:CKL65544 CUH65543:CUH65544 DED65543:DED65544 DNZ65543:DNZ65544 DXV65543:DXV65544 EHR65543:EHR65544 ERN65543:ERN65544 FBJ65543:FBJ65544 FLF65543:FLF65544 FVB65543:FVB65544 GEX65543:GEX65544 GOT65543:GOT65544 GYP65543:GYP65544 HIL65543:HIL65544 HSH65543:HSH65544 ICD65543:ICD65544 ILZ65543:ILZ65544 IVV65543:IVV65544 JFR65543:JFR65544 JPN65543:JPN65544 JZJ65543:JZJ65544 KJF65543:KJF65544 KTB65543:KTB65544 LCX65543:LCX65544 LMT65543:LMT65544 LWP65543:LWP65544 MGL65543:MGL65544 MQH65543:MQH65544 NAD65543:NAD65544 NJZ65543:NJZ65544 NTV65543:NTV65544 ODR65543:ODR65544 ONN65543:ONN65544 OXJ65543:OXJ65544 PHF65543:PHF65544 PRB65543:PRB65544 QAX65543:QAX65544 QKT65543:QKT65544 QUP65543:QUP65544 REL65543:REL65544 ROH65543:ROH65544 RYD65543:RYD65544 SHZ65543:SHZ65544 SRV65543:SRV65544 TBR65543:TBR65544 TLN65543:TLN65544 TVJ65543:TVJ65544 UFF65543:UFF65544 UPB65543:UPB65544 UYX65543:UYX65544 VIT65543:VIT65544 VSP65543:VSP65544 WCL65543:WCL65544 WMH65543:WMH65544 WWD65543:WWD65544 U131079:U131080 JR131079:JR131080 TN131079:TN131080 ADJ131079:ADJ131080 ANF131079:ANF131080 AXB131079:AXB131080 BGX131079:BGX131080 BQT131079:BQT131080 CAP131079:CAP131080 CKL131079:CKL131080 CUH131079:CUH131080 DED131079:DED131080 DNZ131079:DNZ131080 DXV131079:DXV131080 EHR131079:EHR131080 ERN131079:ERN131080 FBJ131079:FBJ131080 FLF131079:FLF131080 FVB131079:FVB131080 GEX131079:GEX131080 GOT131079:GOT131080 GYP131079:GYP131080 HIL131079:HIL131080 HSH131079:HSH131080 ICD131079:ICD131080 ILZ131079:ILZ131080 IVV131079:IVV131080 JFR131079:JFR131080 JPN131079:JPN131080 JZJ131079:JZJ131080 KJF131079:KJF131080 KTB131079:KTB131080 LCX131079:LCX131080 LMT131079:LMT131080 LWP131079:LWP131080 MGL131079:MGL131080 MQH131079:MQH131080 NAD131079:NAD131080 NJZ131079:NJZ131080 NTV131079:NTV131080 ODR131079:ODR131080 ONN131079:ONN131080 OXJ131079:OXJ131080 PHF131079:PHF131080 PRB131079:PRB131080 QAX131079:QAX131080 QKT131079:QKT131080 QUP131079:QUP131080 REL131079:REL131080 ROH131079:ROH131080 RYD131079:RYD131080 SHZ131079:SHZ131080 SRV131079:SRV131080 TBR131079:TBR131080 TLN131079:TLN131080 TVJ131079:TVJ131080 UFF131079:UFF131080 UPB131079:UPB131080 UYX131079:UYX131080 VIT131079:VIT131080 VSP131079:VSP131080 WCL131079:WCL131080 WMH131079:WMH131080 WWD131079:WWD131080 U196615:U196616 JR196615:JR196616 TN196615:TN196616 ADJ196615:ADJ196616 ANF196615:ANF196616 AXB196615:AXB196616 BGX196615:BGX196616 BQT196615:BQT196616 CAP196615:CAP196616 CKL196615:CKL196616 CUH196615:CUH196616 DED196615:DED196616 DNZ196615:DNZ196616 DXV196615:DXV196616 EHR196615:EHR196616 ERN196615:ERN196616 FBJ196615:FBJ196616 FLF196615:FLF196616 FVB196615:FVB196616 GEX196615:GEX196616 GOT196615:GOT196616 GYP196615:GYP196616 HIL196615:HIL196616 HSH196615:HSH196616 ICD196615:ICD196616 ILZ196615:ILZ196616 IVV196615:IVV196616 JFR196615:JFR196616 JPN196615:JPN196616 JZJ196615:JZJ196616 KJF196615:KJF196616 KTB196615:KTB196616 LCX196615:LCX196616 LMT196615:LMT196616 LWP196615:LWP196616 MGL196615:MGL196616 MQH196615:MQH196616 NAD196615:NAD196616 NJZ196615:NJZ196616 NTV196615:NTV196616 ODR196615:ODR196616 ONN196615:ONN196616 OXJ196615:OXJ196616 PHF196615:PHF196616 PRB196615:PRB196616 QAX196615:QAX196616 QKT196615:QKT196616 QUP196615:QUP196616 REL196615:REL196616 ROH196615:ROH196616 RYD196615:RYD196616 SHZ196615:SHZ196616 SRV196615:SRV196616 TBR196615:TBR196616 TLN196615:TLN196616 TVJ196615:TVJ196616 UFF196615:UFF196616 UPB196615:UPB196616 UYX196615:UYX196616 VIT196615:VIT196616 VSP196615:VSP196616 WCL196615:WCL196616 WMH196615:WMH196616 WWD196615:WWD196616 U262151:U262152 JR262151:JR262152 TN262151:TN262152 ADJ262151:ADJ262152 ANF262151:ANF262152 AXB262151:AXB262152 BGX262151:BGX262152 BQT262151:BQT262152 CAP262151:CAP262152 CKL262151:CKL262152 CUH262151:CUH262152 DED262151:DED262152 DNZ262151:DNZ262152 DXV262151:DXV262152 EHR262151:EHR262152 ERN262151:ERN262152 FBJ262151:FBJ262152 FLF262151:FLF262152 FVB262151:FVB262152 GEX262151:GEX262152 GOT262151:GOT262152 GYP262151:GYP262152 HIL262151:HIL262152 HSH262151:HSH262152 ICD262151:ICD262152 ILZ262151:ILZ262152 IVV262151:IVV262152 JFR262151:JFR262152 JPN262151:JPN262152 JZJ262151:JZJ262152 KJF262151:KJF262152 KTB262151:KTB262152 LCX262151:LCX262152 LMT262151:LMT262152 LWP262151:LWP262152 MGL262151:MGL262152 MQH262151:MQH262152 NAD262151:NAD262152 NJZ262151:NJZ262152 NTV262151:NTV262152 ODR262151:ODR262152 ONN262151:ONN262152 OXJ262151:OXJ262152 PHF262151:PHF262152 PRB262151:PRB262152 QAX262151:QAX262152 QKT262151:QKT262152 QUP262151:QUP262152 REL262151:REL262152 ROH262151:ROH262152 RYD262151:RYD262152 SHZ262151:SHZ262152 SRV262151:SRV262152 TBR262151:TBR262152 TLN262151:TLN262152 TVJ262151:TVJ262152 UFF262151:UFF262152 UPB262151:UPB262152 UYX262151:UYX262152 VIT262151:VIT262152 VSP262151:VSP262152 WCL262151:WCL262152 WMH262151:WMH262152 WWD262151:WWD262152 U327687:U327688 JR327687:JR327688 TN327687:TN327688 ADJ327687:ADJ327688 ANF327687:ANF327688 AXB327687:AXB327688 BGX327687:BGX327688 BQT327687:BQT327688 CAP327687:CAP327688 CKL327687:CKL327688 CUH327687:CUH327688 DED327687:DED327688 DNZ327687:DNZ327688 DXV327687:DXV327688 EHR327687:EHR327688 ERN327687:ERN327688 FBJ327687:FBJ327688 FLF327687:FLF327688 FVB327687:FVB327688 GEX327687:GEX327688 GOT327687:GOT327688 GYP327687:GYP327688 HIL327687:HIL327688 HSH327687:HSH327688 ICD327687:ICD327688 ILZ327687:ILZ327688 IVV327687:IVV327688 JFR327687:JFR327688 JPN327687:JPN327688 JZJ327687:JZJ327688 KJF327687:KJF327688 KTB327687:KTB327688 LCX327687:LCX327688 LMT327687:LMT327688 LWP327687:LWP327688 MGL327687:MGL327688 MQH327687:MQH327688 NAD327687:NAD327688 NJZ327687:NJZ327688 NTV327687:NTV327688 ODR327687:ODR327688 ONN327687:ONN327688 OXJ327687:OXJ327688 PHF327687:PHF327688 PRB327687:PRB327688 QAX327687:QAX327688 QKT327687:QKT327688 QUP327687:QUP327688 REL327687:REL327688 ROH327687:ROH327688 RYD327687:RYD327688 SHZ327687:SHZ327688 SRV327687:SRV327688 TBR327687:TBR327688 TLN327687:TLN327688 TVJ327687:TVJ327688 UFF327687:UFF327688 UPB327687:UPB327688 UYX327687:UYX327688 VIT327687:VIT327688 VSP327687:VSP327688 WCL327687:WCL327688 WMH327687:WMH327688 WWD327687:WWD327688 U393223:U393224 JR393223:JR393224 TN393223:TN393224 ADJ393223:ADJ393224 ANF393223:ANF393224 AXB393223:AXB393224 BGX393223:BGX393224 BQT393223:BQT393224 CAP393223:CAP393224 CKL393223:CKL393224 CUH393223:CUH393224 DED393223:DED393224 DNZ393223:DNZ393224 DXV393223:DXV393224 EHR393223:EHR393224 ERN393223:ERN393224 FBJ393223:FBJ393224 FLF393223:FLF393224 FVB393223:FVB393224 GEX393223:GEX393224 GOT393223:GOT393224 GYP393223:GYP393224 HIL393223:HIL393224 HSH393223:HSH393224 ICD393223:ICD393224 ILZ393223:ILZ393224 IVV393223:IVV393224 JFR393223:JFR393224 JPN393223:JPN393224 JZJ393223:JZJ393224 KJF393223:KJF393224 KTB393223:KTB393224 LCX393223:LCX393224 LMT393223:LMT393224 LWP393223:LWP393224 MGL393223:MGL393224 MQH393223:MQH393224 NAD393223:NAD393224 NJZ393223:NJZ393224 NTV393223:NTV393224 ODR393223:ODR393224 ONN393223:ONN393224 OXJ393223:OXJ393224 PHF393223:PHF393224 PRB393223:PRB393224 QAX393223:QAX393224 QKT393223:QKT393224 QUP393223:QUP393224 REL393223:REL393224 ROH393223:ROH393224 RYD393223:RYD393224 SHZ393223:SHZ393224 SRV393223:SRV393224 TBR393223:TBR393224 TLN393223:TLN393224 TVJ393223:TVJ393224 UFF393223:UFF393224 UPB393223:UPB393224 UYX393223:UYX393224 VIT393223:VIT393224 VSP393223:VSP393224 WCL393223:WCL393224 WMH393223:WMH393224 WWD393223:WWD393224 U458759:U458760 JR458759:JR458760 TN458759:TN458760 ADJ458759:ADJ458760 ANF458759:ANF458760 AXB458759:AXB458760 BGX458759:BGX458760 BQT458759:BQT458760 CAP458759:CAP458760 CKL458759:CKL458760 CUH458759:CUH458760 DED458759:DED458760 DNZ458759:DNZ458760 DXV458759:DXV458760 EHR458759:EHR458760 ERN458759:ERN458760 FBJ458759:FBJ458760 FLF458759:FLF458760 FVB458759:FVB458760 GEX458759:GEX458760 GOT458759:GOT458760 GYP458759:GYP458760 HIL458759:HIL458760 HSH458759:HSH458760 ICD458759:ICD458760 ILZ458759:ILZ458760 IVV458759:IVV458760 JFR458759:JFR458760 JPN458759:JPN458760 JZJ458759:JZJ458760 KJF458759:KJF458760 KTB458759:KTB458760 LCX458759:LCX458760 LMT458759:LMT458760 LWP458759:LWP458760 MGL458759:MGL458760 MQH458759:MQH458760 NAD458759:NAD458760 NJZ458759:NJZ458760 NTV458759:NTV458760 ODR458759:ODR458760 ONN458759:ONN458760 OXJ458759:OXJ458760 PHF458759:PHF458760 PRB458759:PRB458760 QAX458759:QAX458760 QKT458759:QKT458760 QUP458759:QUP458760 REL458759:REL458760 ROH458759:ROH458760 RYD458759:RYD458760 SHZ458759:SHZ458760 SRV458759:SRV458760 TBR458759:TBR458760 TLN458759:TLN458760 TVJ458759:TVJ458760 UFF458759:UFF458760 UPB458759:UPB458760 UYX458759:UYX458760 VIT458759:VIT458760 VSP458759:VSP458760 WCL458759:WCL458760 WMH458759:WMH458760 WWD458759:WWD458760 U524295:U524296 JR524295:JR524296 TN524295:TN524296 ADJ524295:ADJ524296 ANF524295:ANF524296 AXB524295:AXB524296 BGX524295:BGX524296 BQT524295:BQT524296 CAP524295:CAP524296 CKL524295:CKL524296 CUH524295:CUH524296 DED524295:DED524296 DNZ524295:DNZ524296 DXV524295:DXV524296 EHR524295:EHR524296 ERN524295:ERN524296 FBJ524295:FBJ524296 FLF524295:FLF524296 FVB524295:FVB524296 GEX524295:GEX524296 GOT524295:GOT524296 GYP524295:GYP524296 HIL524295:HIL524296 HSH524295:HSH524296 ICD524295:ICD524296 ILZ524295:ILZ524296 IVV524295:IVV524296 JFR524295:JFR524296 JPN524295:JPN524296 JZJ524295:JZJ524296 KJF524295:KJF524296 KTB524295:KTB524296 LCX524295:LCX524296 LMT524295:LMT524296 LWP524295:LWP524296 MGL524295:MGL524296 MQH524295:MQH524296 NAD524295:NAD524296 NJZ524295:NJZ524296 NTV524295:NTV524296 ODR524295:ODR524296 ONN524295:ONN524296 OXJ524295:OXJ524296 PHF524295:PHF524296 PRB524295:PRB524296 QAX524295:QAX524296 QKT524295:QKT524296 QUP524295:QUP524296 REL524295:REL524296 ROH524295:ROH524296 RYD524295:RYD524296 SHZ524295:SHZ524296 SRV524295:SRV524296 TBR524295:TBR524296 TLN524295:TLN524296 TVJ524295:TVJ524296 UFF524295:UFF524296 UPB524295:UPB524296 UYX524295:UYX524296 VIT524295:VIT524296 VSP524295:VSP524296 WCL524295:WCL524296 WMH524295:WMH524296 WWD524295:WWD524296 U589831:U589832 JR589831:JR589832 TN589831:TN589832 ADJ589831:ADJ589832 ANF589831:ANF589832 AXB589831:AXB589832 BGX589831:BGX589832 BQT589831:BQT589832 CAP589831:CAP589832 CKL589831:CKL589832 CUH589831:CUH589832 DED589831:DED589832 DNZ589831:DNZ589832 DXV589831:DXV589832 EHR589831:EHR589832 ERN589831:ERN589832 FBJ589831:FBJ589832 FLF589831:FLF589832 FVB589831:FVB589832 GEX589831:GEX589832 GOT589831:GOT589832 GYP589831:GYP589832 HIL589831:HIL589832 HSH589831:HSH589832 ICD589831:ICD589832 ILZ589831:ILZ589832 IVV589831:IVV589832 JFR589831:JFR589832 JPN589831:JPN589832 JZJ589831:JZJ589832 KJF589831:KJF589832 KTB589831:KTB589832 LCX589831:LCX589832 LMT589831:LMT589832 LWP589831:LWP589832 MGL589831:MGL589832 MQH589831:MQH589832 NAD589831:NAD589832 NJZ589831:NJZ589832 NTV589831:NTV589832 ODR589831:ODR589832 ONN589831:ONN589832 OXJ589831:OXJ589832 PHF589831:PHF589832 PRB589831:PRB589832 QAX589831:QAX589832 QKT589831:QKT589832 QUP589831:QUP589832 REL589831:REL589832 ROH589831:ROH589832 RYD589831:RYD589832 SHZ589831:SHZ589832 SRV589831:SRV589832 TBR589831:TBR589832 TLN589831:TLN589832 TVJ589831:TVJ589832 UFF589831:UFF589832 UPB589831:UPB589832 UYX589831:UYX589832 VIT589831:VIT589832 VSP589831:VSP589832 WCL589831:WCL589832 WMH589831:WMH589832 WWD589831:WWD589832 U655367:U655368 JR655367:JR655368 TN655367:TN655368 ADJ655367:ADJ655368 ANF655367:ANF655368 AXB655367:AXB655368 BGX655367:BGX655368 BQT655367:BQT655368 CAP655367:CAP655368 CKL655367:CKL655368 CUH655367:CUH655368 DED655367:DED655368 DNZ655367:DNZ655368 DXV655367:DXV655368 EHR655367:EHR655368 ERN655367:ERN655368 FBJ655367:FBJ655368 FLF655367:FLF655368 FVB655367:FVB655368 GEX655367:GEX655368 GOT655367:GOT655368 GYP655367:GYP655368 HIL655367:HIL655368 HSH655367:HSH655368 ICD655367:ICD655368 ILZ655367:ILZ655368 IVV655367:IVV655368 JFR655367:JFR655368 JPN655367:JPN655368 JZJ655367:JZJ655368 KJF655367:KJF655368 KTB655367:KTB655368 LCX655367:LCX655368 LMT655367:LMT655368 LWP655367:LWP655368 MGL655367:MGL655368 MQH655367:MQH655368 NAD655367:NAD655368 NJZ655367:NJZ655368 NTV655367:NTV655368 ODR655367:ODR655368 ONN655367:ONN655368 OXJ655367:OXJ655368 PHF655367:PHF655368 PRB655367:PRB655368 QAX655367:QAX655368 QKT655367:QKT655368 QUP655367:QUP655368 REL655367:REL655368 ROH655367:ROH655368 RYD655367:RYD655368 SHZ655367:SHZ655368 SRV655367:SRV655368 TBR655367:TBR655368 TLN655367:TLN655368 TVJ655367:TVJ655368 UFF655367:UFF655368 UPB655367:UPB655368 UYX655367:UYX655368 VIT655367:VIT655368 VSP655367:VSP655368 WCL655367:WCL655368 WMH655367:WMH655368 WWD655367:WWD655368 U720903:U720904 JR720903:JR720904 TN720903:TN720904 ADJ720903:ADJ720904 ANF720903:ANF720904 AXB720903:AXB720904 BGX720903:BGX720904 BQT720903:BQT720904 CAP720903:CAP720904 CKL720903:CKL720904 CUH720903:CUH720904 DED720903:DED720904 DNZ720903:DNZ720904 DXV720903:DXV720904 EHR720903:EHR720904 ERN720903:ERN720904 FBJ720903:FBJ720904 FLF720903:FLF720904 FVB720903:FVB720904 GEX720903:GEX720904 GOT720903:GOT720904 GYP720903:GYP720904 HIL720903:HIL720904 HSH720903:HSH720904 ICD720903:ICD720904 ILZ720903:ILZ720904 IVV720903:IVV720904 JFR720903:JFR720904 JPN720903:JPN720904 JZJ720903:JZJ720904 KJF720903:KJF720904 KTB720903:KTB720904 LCX720903:LCX720904 LMT720903:LMT720904 LWP720903:LWP720904 MGL720903:MGL720904 MQH720903:MQH720904 NAD720903:NAD720904 NJZ720903:NJZ720904 NTV720903:NTV720904 ODR720903:ODR720904 ONN720903:ONN720904 OXJ720903:OXJ720904 PHF720903:PHF720904 PRB720903:PRB720904 QAX720903:QAX720904 QKT720903:QKT720904 QUP720903:QUP720904 REL720903:REL720904 ROH720903:ROH720904 RYD720903:RYD720904 SHZ720903:SHZ720904 SRV720903:SRV720904 TBR720903:TBR720904 TLN720903:TLN720904 TVJ720903:TVJ720904 UFF720903:UFF720904 UPB720903:UPB720904 UYX720903:UYX720904 VIT720903:VIT720904 VSP720903:VSP720904 WCL720903:WCL720904 WMH720903:WMH720904 WWD720903:WWD720904 U786439:U786440 JR786439:JR786440 TN786439:TN786440 ADJ786439:ADJ786440 ANF786439:ANF786440 AXB786439:AXB786440 BGX786439:BGX786440 BQT786439:BQT786440 CAP786439:CAP786440 CKL786439:CKL786440 CUH786439:CUH786440 DED786439:DED786440 DNZ786439:DNZ786440 DXV786439:DXV786440 EHR786439:EHR786440 ERN786439:ERN786440 FBJ786439:FBJ786440 FLF786439:FLF786440 FVB786439:FVB786440 GEX786439:GEX786440 GOT786439:GOT786440 GYP786439:GYP786440 HIL786439:HIL786440 HSH786439:HSH786440 ICD786439:ICD786440 ILZ786439:ILZ786440 IVV786439:IVV786440 JFR786439:JFR786440 JPN786439:JPN786440 JZJ786439:JZJ786440 KJF786439:KJF786440 KTB786439:KTB786440 LCX786439:LCX786440 LMT786439:LMT786440 LWP786439:LWP786440 MGL786439:MGL786440 MQH786439:MQH786440 NAD786439:NAD786440 NJZ786439:NJZ786440 NTV786439:NTV786440 ODR786439:ODR786440 ONN786439:ONN786440 OXJ786439:OXJ786440 PHF786439:PHF786440 PRB786439:PRB786440 QAX786439:QAX786440 QKT786439:QKT786440 QUP786439:QUP786440 REL786439:REL786440 ROH786439:ROH786440 RYD786439:RYD786440 SHZ786439:SHZ786440 SRV786439:SRV786440 TBR786439:TBR786440 TLN786439:TLN786440 TVJ786439:TVJ786440 UFF786439:UFF786440 UPB786439:UPB786440 UYX786439:UYX786440 VIT786439:VIT786440 VSP786439:VSP786440 WCL786439:WCL786440 WMH786439:WMH786440 WWD786439:WWD786440 U851975:U851976 JR851975:JR851976 TN851975:TN851976 ADJ851975:ADJ851976 ANF851975:ANF851976 AXB851975:AXB851976 BGX851975:BGX851976 BQT851975:BQT851976 CAP851975:CAP851976 CKL851975:CKL851976 CUH851975:CUH851976 DED851975:DED851976 DNZ851975:DNZ851976 DXV851975:DXV851976 EHR851975:EHR851976 ERN851975:ERN851976 FBJ851975:FBJ851976 FLF851975:FLF851976 FVB851975:FVB851976 GEX851975:GEX851976 GOT851975:GOT851976 GYP851975:GYP851976 HIL851975:HIL851976 HSH851975:HSH851976 ICD851975:ICD851976 ILZ851975:ILZ851976 IVV851975:IVV851976 JFR851975:JFR851976 JPN851975:JPN851976 JZJ851975:JZJ851976 KJF851975:KJF851976 KTB851975:KTB851976 LCX851975:LCX851976 LMT851975:LMT851976 LWP851975:LWP851976 MGL851975:MGL851976 MQH851975:MQH851976 NAD851975:NAD851976 NJZ851975:NJZ851976 NTV851975:NTV851976 ODR851975:ODR851976 ONN851975:ONN851976 OXJ851975:OXJ851976 PHF851975:PHF851976 PRB851975:PRB851976 QAX851975:QAX851976 QKT851975:QKT851976 QUP851975:QUP851976 REL851975:REL851976 ROH851975:ROH851976 RYD851975:RYD851976 SHZ851975:SHZ851976 SRV851975:SRV851976 TBR851975:TBR851976 TLN851975:TLN851976 TVJ851975:TVJ851976 UFF851975:UFF851976 UPB851975:UPB851976 UYX851975:UYX851976 VIT851975:VIT851976 VSP851975:VSP851976 WCL851975:WCL851976 WMH851975:WMH851976 WWD851975:WWD851976 U917511:U917512 JR917511:JR917512 TN917511:TN917512 ADJ917511:ADJ917512 ANF917511:ANF917512 AXB917511:AXB917512 BGX917511:BGX917512 BQT917511:BQT917512 CAP917511:CAP917512 CKL917511:CKL917512 CUH917511:CUH917512 DED917511:DED917512 DNZ917511:DNZ917512 DXV917511:DXV917512 EHR917511:EHR917512 ERN917511:ERN917512 FBJ917511:FBJ917512 FLF917511:FLF917512 FVB917511:FVB917512 GEX917511:GEX917512 GOT917511:GOT917512 GYP917511:GYP917512 HIL917511:HIL917512 HSH917511:HSH917512 ICD917511:ICD917512 ILZ917511:ILZ917512 IVV917511:IVV917512 JFR917511:JFR917512 JPN917511:JPN917512 JZJ917511:JZJ917512 KJF917511:KJF917512 KTB917511:KTB917512 LCX917511:LCX917512 LMT917511:LMT917512 LWP917511:LWP917512 MGL917511:MGL917512 MQH917511:MQH917512 NAD917511:NAD917512 NJZ917511:NJZ917512 NTV917511:NTV917512 ODR917511:ODR917512 ONN917511:ONN917512 OXJ917511:OXJ917512 PHF917511:PHF917512 PRB917511:PRB917512 QAX917511:QAX917512 QKT917511:QKT917512 QUP917511:QUP917512 REL917511:REL917512 ROH917511:ROH917512 RYD917511:RYD917512 SHZ917511:SHZ917512 SRV917511:SRV917512 TBR917511:TBR917512 TLN917511:TLN917512 TVJ917511:TVJ917512 UFF917511:UFF917512 UPB917511:UPB917512 UYX917511:UYX917512 VIT917511:VIT917512 VSP917511:VSP917512 WCL917511:WCL917512 WMH917511:WMH917512 WWD917511:WWD917512 U983047:U983048 JR983047:JR983048 TN983047:TN983048 ADJ983047:ADJ983048 ANF983047:ANF983048 AXB983047:AXB983048 BGX983047:BGX983048 BQT983047:BQT983048 CAP983047:CAP983048 CKL983047:CKL983048 CUH983047:CUH983048 DED983047:DED983048 DNZ983047:DNZ983048 DXV983047:DXV983048 EHR983047:EHR983048 ERN983047:ERN983048 FBJ983047:FBJ983048 FLF983047:FLF983048 FVB983047:FVB983048 GEX983047:GEX983048 GOT983047:GOT983048 GYP983047:GYP983048 HIL983047:HIL983048 HSH983047:HSH983048 ICD983047:ICD983048 ILZ983047:ILZ983048 IVV983047:IVV983048 JFR983047:JFR983048 JPN983047:JPN983048 JZJ983047:JZJ983048 KJF983047:KJF983048 KTB983047:KTB983048 LCX983047:LCX983048 LMT983047:LMT983048 LWP983047:LWP983048 MGL983047:MGL983048 MQH983047:MQH983048 NAD983047:NAD983048 NJZ983047:NJZ983048 NTV983047:NTV983048 ODR983047:ODR983048 ONN983047:ONN983048 OXJ983047:OXJ983048 PHF983047:PHF983048 PRB983047:PRB983048 QAX983047:QAX983048 QKT983047:QKT983048 QUP983047:QUP983048 REL983047:REL983048 ROH983047:ROH983048 RYD983047:RYD983048 SHZ983047:SHZ983048 SRV983047:SRV983048 TBR983047:TBR983048 TLN983047:TLN983048 TVJ983047:TVJ983048 UFF983047:UFF983048 UPB983047:UPB983048 UYX983047:UYX983048 VIT983047:VIT983048 VSP983047:VSP983048 WCL983047:WCL983048 WMH983047:WMH983048 WWD983047:WWD983048 M21:M22 JJ21:JJ22 TF21:TF22 ADB21:ADB22 AMX21:AMX22 AWT21:AWT22 BGP21:BGP22 BQL21:BQL22 CAH21:CAH22 CKD21:CKD22 CTZ21:CTZ22 DDV21:DDV22 DNR21:DNR22 DXN21:DXN22 EHJ21:EHJ22 ERF21:ERF22 FBB21:FBB22 FKX21:FKX22 FUT21:FUT22 GEP21:GEP22 GOL21:GOL22 GYH21:GYH22 HID21:HID22 HRZ21:HRZ22 IBV21:IBV22 ILR21:ILR22 IVN21:IVN22 JFJ21:JFJ22 JPF21:JPF22 JZB21:JZB22 KIX21:KIX22 KST21:KST22 LCP21:LCP22 LML21:LML22 LWH21:LWH22 MGD21:MGD22 MPZ21:MPZ22 MZV21:MZV22 NJR21:NJR22 NTN21:NTN22 ODJ21:ODJ22 ONF21:ONF22 OXB21:OXB22 PGX21:PGX22 PQT21:PQT22 QAP21:QAP22 QKL21:QKL22 QUH21:QUH22 RED21:RED22 RNZ21:RNZ22 RXV21:RXV22 SHR21:SHR22 SRN21:SRN22 TBJ21:TBJ22 TLF21:TLF22 TVB21:TVB22 UEX21:UEX22 UOT21:UOT22 UYP21:UYP22 VIL21:VIL22 VSH21:VSH22 WCD21:WCD22 WLZ21:WLZ22 WVV21:WVV22 M65556:M65557 JJ65556:JJ65557 TF65556:TF65557 ADB65556:ADB65557 AMX65556:AMX65557 AWT65556:AWT65557 BGP65556:BGP65557 BQL65556:BQL65557 CAH65556:CAH65557 CKD65556:CKD65557 CTZ65556:CTZ65557 DDV65556:DDV65557 DNR65556:DNR65557 DXN65556:DXN65557 EHJ65556:EHJ65557 ERF65556:ERF65557 FBB65556:FBB65557 FKX65556:FKX65557 FUT65556:FUT65557 GEP65556:GEP65557 GOL65556:GOL65557 GYH65556:GYH65557 HID65556:HID65557 HRZ65556:HRZ65557 IBV65556:IBV65557 ILR65556:ILR65557 IVN65556:IVN65557 JFJ65556:JFJ65557 JPF65556:JPF65557 JZB65556:JZB65557 KIX65556:KIX65557 KST65556:KST65557 LCP65556:LCP65557 LML65556:LML65557 LWH65556:LWH65557 MGD65556:MGD65557 MPZ65556:MPZ65557 MZV65556:MZV65557 NJR65556:NJR65557 NTN65556:NTN65557 ODJ65556:ODJ65557 ONF65556:ONF65557 OXB65556:OXB65557 PGX65556:PGX65557 PQT65556:PQT65557 QAP65556:QAP65557 QKL65556:QKL65557 QUH65556:QUH65557 RED65556:RED65557 RNZ65556:RNZ65557 RXV65556:RXV65557 SHR65556:SHR65557 SRN65556:SRN65557 TBJ65556:TBJ65557 TLF65556:TLF65557 TVB65556:TVB65557 UEX65556:UEX65557 UOT65556:UOT65557 UYP65556:UYP65557 VIL65556:VIL65557 VSH65556:VSH65557 WCD65556:WCD65557 WLZ65556:WLZ65557 WVV65556:WVV65557 M131092:M131093 JJ131092:JJ131093 TF131092:TF131093 ADB131092:ADB131093 AMX131092:AMX131093 AWT131092:AWT131093 BGP131092:BGP131093 BQL131092:BQL131093 CAH131092:CAH131093 CKD131092:CKD131093 CTZ131092:CTZ131093 DDV131092:DDV131093 DNR131092:DNR131093 DXN131092:DXN131093 EHJ131092:EHJ131093 ERF131092:ERF131093 FBB131092:FBB131093 FKX131092:FKX131093 FUT131092:FUT131093 GEP131092:GEP131093 GOL131092:GOL131093 GYH131092:GYH131093 HID131092:HID131093 HRZ131092:HRZ131093 IBV131092:IBV131093 ILR131092:ILR131093 IVN131092:IVN131093 JFJ131092:JFJ131093 JPF131092:JPF131093 JZB131092:JZB131093 KIX131092:KIX131093 KST131092:KST131093 LCP131092:LCP131093 LML131092:LML131093 LWH131092:LWH131093 MGD131092:MGD131093 MPZ131092:MPZ131093 MZV131092:MZV131093 NJR131092:NJR131093 NTN131092:NTN131093 ODJ131092:ODJ131093 ONF131092:ONF131093 OXB131092:OXB131093 PGX131092:PGX131093 PQT131092:PQT131093 QAP131092:QAP131093 QKL131092:QKL131093 QUH131092:QUH131093 RED131092:RED131093 RNZ131092:RNZ131093 RXV131092:RXV131093 SHR131092:SHR131093 SRN131092:SRN131093 TBJ131092:TBJ131093 TLF131092:TLF131093 TVB131092:TVB131093 UEX131092:UEX131093 UOT131092:UOT131093 UYP131092:UYP131093 VIL131092:VIL131093 VSH131092:VSH131093 WCD131092:WCD131093 WLZ131092:WLZ131093 WVV131092:WVV131093 M196628:M196629 JJ196628:JJ196629 TF196628:TF196629 ADB196628:ADB196629 AMX196628:AMX196629 AWT196628:AWT196629 BGP196628:BGP196629 BQL196628:BQL196629 CAH196628:CAH196629 CKD196628:CKD196629 CTZ196628:CTZ196629 DDV196628:DDV196629 DNR196628:DNR196629 DXN196628:DXN196629 EHJ196628:EHJ196629 ERF196628:ERF196629 FBB196628:FBB196629 FKX196628:FKX196629 FUT196628:FUT196629 GEP196628:GEP196629 GOL196628:GOL196629 GYH196628:GYH196629 HID196628:HID196629 HRZ196628:HRZ196629 IBV196628:IBV196629 ILR196628:ILR196629 IVN196628:IVN196629 JFJ196628:JFJ196629 JPF196628:JPF196629 JZB196628:JZB196629 KIX196628:KIX196629 KST196628:KST196629 LCP196628:LCP196629 LML196628:LML196629 LWH196628:LWH196629 MGD196628:MGD196629 MPZ196628:MPZ196629 MZV196628:MZV196629 NJR196628:NJR196629 NTN196628:NTN196629 ODJ196628:ODJ196629 ONF196628:ONF196629 OXB196628:OXB196629 PGX196628:PGX196629 PQT196628:PQT196629 QAP196628:QAP196629 QKL196628:QKL196629 QUH196628:QUH196629 RED196628:RED196629 RNZ196628:RNZ196629 RXV196628:RXV196629 SHR196628:SHR196629 SRN196628:SRN196629 TBJ196628:TBJ196629 TLF196628:TLF196629 TVB196628:TVB196629 UEX196628:UEX196629 UOT196628:UOT196629 UYP196628:UYP196629 VIL196628:VIL196629 VSH196628:VSH196629 WCD196628:WCD196629 WLZ196628:WLZ196629 WVV196628:WVV196629 M262164:M262165 JJ262164:JJ262165 TF262164:TF262165 ADB262164:ADB262165 AMX262164:AMX262165 AWT262164:AWT262165 BGP262164:BGP262165 BQL262164:BQL262165 CAH262164:CAH262165 CKD262164:CKD262165 CTZ262164:CTZ262165 DDV262164:DDV262165 DNR262164:DNR262165 DXN262164:DXN262165 EHJ262164:EHJ262165 ERF262164:ERF262165 FBB262164:FBB262165 FKX262164:FKX262165 FUT262164:FUT262165 GEP262164:GEP262165 GOL262164:GOL262165 GYH262164:GYH262165 HID262164:HID262165 HRZ262164:HRZ262165 IBV262164:IBV262165 ILR262164:ILR262165 IVN262164:IVN262165 JFJ262164:JFJ262165 JPF262164:JPF262165 JZB262164:JZB262165 KIX262164:KIX262165 KST262164:KST262165 LCP262164:LCP262165 LML262164:LML262165 LWH262164:LWH262165 MGD262164:MGD262165 MPZ262164:MPZ262165 MZV262164:MZV262165 NJR262164:NJR262165 NTN262164:NTN262165 ODJ262164:ODJ262165 ONF262164:ONF262165 OXB262164:OXB262165 PGX262164:PGX262165 PQT262164:PQT262165 QAP262164:QAP262165 QKL262164:QKL262165 QUH262164:QUH262165 RED262164:RED262165 RNZ262164:RNZ262165 RXV262164:RXV262165 SHR262164:SHR262165 SRN262164:SRN262165 TBJ262164:TBJ262165 TLF262164:TLF262165 TVB262164:TVB262165 UEX262164:UEX262165 UOT262164:UOT262165 UYP262164:UYP262165 VIL262164:VIL262165 VSH262164:VSH262165 WCD262164:WCD262165 WLZ262164:WLZ262165 WVV262164:WVV262165 M327700:M327701 JJ327700:JJ327701 TF327700:TF327701 ADB327700:ADB327701 AMX327700:AMX327701 AWT327700:AWT327701 BGP327700:BGP327701 BQL327700:BQL327701 CAH327700:CAH327701 CKD327700:CKD327701 CTZ327700:CTZ327701 DDV327700:DDV327701 DNR327700:DNR327701 DXN327700:DXN327701 EHJ327700:EHJ327701 ERF327700:ERF327701 FBB327700:FBB327701 FKX327700:FKX327701 FUT327700:FUT327701 GEP327700:GEP327701 GOL327700:GOL327701 GYH327700:GYH327701 HID327700:HID327701 HRZ327700:HRZ327701 IBV327700:IBV327701 ILR327700:ILR327701 IVN327700:IVN327701 JFJ327700:JFJ327701 JPF327700:JPF327701 JZB327700:JZB327701 KIX327700:KIX327701 KST327700:KST327701 LCP327700:LCP327701 LML327700:LML327701 LWH327700:LWH327701 MGD327700:MGD327701 MPZ327700:MPZ327701 MZV327700:MZV327701 NJR327700:NJR327701 NTN327700:NTN327701 ODJ327700:ODJ327701 ONF327700:ONF327701 OXB327700:OXB327701 PGX327700:PGX327701 PQT327700:PQT327701 QAP327700:QAP327701 QKL327700:QKL327701 QUH327700:QUH327701 RED327700:RED327701 RNZ327700:RNZ327701 RXV327700:RXV327701 SHR327700:SHR327701 SRN327700:SRN327701 TBJ327700:TBJ327701 TLF327700:TLF327701 TVB327700:TVB327701 UEX327700:UEX327701 UOT327700:UOT327701 UYP327700:UYP327701 VIL327700:VIL327701 VSH327700:VSH327701 WCD327700:WCD327701 WLZ327700:WLZ327701 WVV327700:WVV327701 M393236:M393237 JJ393236:JJ393237 TF393236:TF393237 ADB393236:ADB393237 AMX393236:AMX393237 AWT393236:AWT393237 BGP393236:BGP393237 BQL393236:BQL393237 CAH393236:CAH393237 CKD393236:CKD393237 CTZ393236:CTZ393237 DDV393236:DDV393237 DNR393236:DNR393237 DXN393236:DXN393237 EHJ393236:EHJ393237 ERF393236:ERF393237 FBB393236:FBB393237 FKX393236:FKX393237 FUT393236:FUT393237 GEP393236:GEP393237 GOL393236:GOL393237 GYH393236:GYH393237 HID393236:HID393237 HRZ393236:HRZ393237 IBV393236:IBV393237 ILR393236:ILR393237 IVN393236:IVN393237 JFJ393236:JFJ393237 JPF393236:JPF393237 JZB393236:JZB393237 KIX393236:KIX393237 KST393236:KST393237 LCP393236:LCP393237 LML393236:LML393237 LWH393236:LWH393237 MGD393236:MGD393237 MPZ393236:MPZ393237 MZV393236:MZV393237 NJR393236:NJR393237 NTN393236:NTN393237 ODJ393236:ODJ393237 ONF393236:ONF393237 OXB393236:OXB393237 PGX393236:PGX393237 PQT393236:PQT393237 QAP393236:QAP393237 QKL393236:QKL393237 QUH393236:QUH393237 RED393236:RED393237 RNZ393236:RNZ393237 RXV393236:RXV393237 SHR393236:SHR393237 SRN393236:SRN393237 TBJ393236:TBJ393237 TLF393236:TLF393237 TVB393236:TVB393237 UEX393236:UEX393237 UOT393236:UOT393237 UYP393236:UYP393237 VIL393236:VIL393237 VSH393236:VSH393237 WCD393236:WCD393237 WLZ393236:WLZ393237 WVV393236:WVV393237 M458772:M458773 JJ458772:JJ458773 TF458772:TF458773 ADB458772:ADB458773 AMX458772:AMX458773 AWT458772:AWT458773 BGP458772:BGP458773 BQL458772:BQL458773 CAH458772:CAH458773 CKD458772:CKD458773 CTZ458772:CTZ458773 DDV458772:DDV458773 DNR458772:DNR458773 DXN458772:DXN458773 EHJ458772:EHJ458773 ERF458772:ERF458773 FBB458772:FBB458773 FKX458772:FKX458773 FUT458772:FUT458773 GEP458772:GEP458773 GOL458772:GOL458773 GYH458772:GYH458773 HID458772:HID458773 HRZ458772:HRZ458773 IBV458772:IBV458773 ILR458772:ILR458773 IVN458772:IVN458773 JFJ458772:JFJ458773 JPF458772:JPF458773 JZB458772:JZB458773 KIX458772:KIX458773 KST458772:KST458773 LCP458772:LCP458773 LML458772:LML458773 LWH458772:LWH458773 MGD458772:MGD458773 MPZ458772:MPZ458773 MZV458772:MZV458773 NJR458772:NJR458773 NTN458772:NTN458773 ODJ458772:ODJ458773 ONF458772:ONF458773 OXB458772:OXB458773 PGX458772:PGX458773 PQT458772:PQT458773 QAP458772:QAP458773 QKL458772:QKL458773 QUH458772:QUH458773 RED458772:RED458773 RNZ458772:RNZ458773 RXV458772:RXV458773 SHR458772:SHR458773 SRN458772:SRN458773 TBJ458772:TBJ458773 TLF458772:TLF458773 TVB458772:TVB458773 UEX458772:UEX458773 UOT458772:UOT458773 UYP458772:UYP458773 VIL458772:VIL458773 VSH458772:VSH458773 WCD458772:WCD458773 WLZ458772:WLZ458773 WVV458772:WVV458773 M524308:M524309 JJ524308:JJ524309 TF524308:TF524309 ADB524308:ADB524309 AMX524308:AMX524309 AWT524308:AWT524309 BGP524308:BGP524309 BQL524308:BQL524309 CAH524308:CAH524309 CKD524308:CKD524309 CTZ524308:CTZ524309 DDV524308:DDV524309 DNR524308:DNR524309 DXN524308:DXN524309 EHJ524308:EHJ524309 ERF524308:ERF524309 FBB524308:FBB524309 FKX524308:FKX524309 FUT524308:FUT524309 GEP524308:GEP524309 GOL524308:GOL524309 GYH524308:GYH524309 HID524308:HID524309 HRZ524308:HRZ524309 IBV524308:IBV524309 ILR524308:ILR524309 IVN524308:IVN524309 JFJ524308:JFJ524309 JPF524308:JPF524309 JZB524308:JZB524309 KIX524308:KIX524309 KST524308:KST524309 LCP524308:LCP524309 LML524308:LML524309 LWH524308:LWH524309 MGD524308:MGD524309 MPZ524308:MPZ524309 MZV524308:MZV524309 NJR524308:NJR524309 NTN524308:NTN524309 ODJ524308:ODJ524309 ONF524308:ONF524309 OXB524308:OXB524309 PGX524308:PGX524309 PQT524308:PQT524309 QAP524308:QAP524309 QKL524308:QKL524309 QUH524308:QUH524309 RED524308:RED524309 RNZ524308:RNZ524309 RXV524308:RXV524309 SHR524308:SHR524309 SRN524308:SRN524309 TBJ524308:TBJ524309 TLF524308:TLF524309 TVB524308:TVB524309 UEX524308:UEX524309 UOT524308:UOT524309 UYP524308:UYP524309 VIL524308:VIL524309 VSH524308:VSH524309 WCD524308:WCD524309 WLZ524308:WLZ524309 WVV524308:WVV524309 M589844:M589845 JJ589844:JJ589845 TF589844:TF589845 ADB589844:ADB589845 AMX589844:AMX589845 AWT589844:AWT589845 BGP589844:BGP589845 BQL589844:BQL589845 CAH589844:CAH589845 CKD589844:CKD589845 CTZ589844:CTZ589845 DDV589844:DDV589845 DNR589844:DNR589845 DXN589844:DXN589845 EHJ589844:EHJ589845 ERF589844:ERF589845 FBB589844:FBB589845 FKX589844:FKX589845 FUT589844:FUT589845 GEP589844:GEP589845 GOL589844:GOL589845 GYH589844:GYH589845 HID589844:HID589845 HRZ589844:HRZ589845 IBV589844:IBV589845 ILR589844:ILR589845 IVN589844:IVN589845 JFJ589844:JFJ589845 JPF589844:JPF589845 JZB589844:JZB589845 KIX589844:KIX589845 KST589844:KST589845 LCP589844:LCP589845 LML589844:LML589845 LWH589844:LWH589845 MGD589844:MGD589845 MPZ589844:MPZ589845 MZV589844:MZV589845 NJR589844:NJR589845 NTN589844:NTN589845 ODJ589844:ODJ589845 ONF589844:ONF589845 OXB589844:OXB589845 PGX589844:PGX589845 PQT589844:PQT589845 QAP589844:QAP589845 QKL589844:QKL589845 QUH589844:QUH589845 RED589844:RED589845 RNZ589844:RNZ589845 RXV589844:RXV589845 SHR589844:SHR589845 SRN589844:SRN589845 TBJ589844:TBJ589845 TLF589844:TLF589845 TVB589844:TVB589845 UEX589844:UEX589845 UOT589844:UOT589845 UYP589844:UYP589845 VIL589844:VIL589845 VSH589844:VSH589845 WCD589844:WCD589845 WLZ589844:WLZ589845 WVV589844:WVV589845 M655380:M655381 JJ655380:JJ655381 TF655380:TF655381 ADB655380:ADB655381 AMX655380:AMX655381 AWT655380:AWT655381 BGP655380:BGP655381 BQL655380:BQL655381 CAH655380:CAH655381 CKD655380:CKD655381 CTZ655380:CTZ655381 DDV655380:DDV655381 DNR655380:DNR655381 DXN655380:DXN655381 EHJ655380:EHJ655381 ERF655380:ERF655381 FBB655380:FBB655381 FKX655380:FKX655381 FUT655380:FUT655381 GEP655380:GEP655381 GOL655380:GOL655381 GYH655380:GYH655381 HID655380:HID655381 HRZ655380:HRZ655381 IBV655380:IBV655381 ILR655380:ILR655381 IVN655380:IVN655381 JFJ655380:JFJ655381 JPF655380:JPF655381 JZB655380:JZB655381 KIX655380:KIX655381 KST655380:KST655381 LCP655380:LCP655381 LML655380:LML655381 LWH655380:LWH655381 MGD655380:MGD655381 MPZ655380:MPZ655381 MZV655380:MZV655381 NJR655380:NJR655381 NTN655380:NTN655381 ODJ655380:ODJ655381 ONF655380:ONF655381 OXB655380:OXB655381 PGX655380:PGX655381 PQT655380:PQT655381 QAP655380:QAP655381 QKL655380:QKL655381 QUH655380:QUH655381 RED655380:RED655381 RNZ655380:RNZ655381 RXV655380:RXV655381 SHR655380:SHR655381 SRN655380:SRN655381 TBJ655380:TBJ655381 TLF655380:TLF655381 TVB655380:TVB655381 UEX655380:UEX655381 UOT655380:UOT655381 UYP655380:UYP655381 VIL655380:VIL655381 VSH655380:VSH655381 WCD655380:WCD655381 WLZ655380:WLZ655381 WVV655380:WVV655381 M720916:M720917 JJ720916:JJ720917 TF720916:TF720917 ADB720916:ADB720917 AMX720916:AMX720917 AWT720916:AWT720917 BGP720916:BGP720917 BQL720916:BQL720917 CAH720916:CAH720917 CKD720916:CKD720917 CTZ720916:CTZ720917 DDV720916:DDV720917 DNR720916:DNR720917 DXN720916:DXN720917 EHJ720916:EHJ720917 ERF720916:ERF720917 FBB720916:FBB720917 FKX720916:FKX720917 FUT720916:FUT720917 GEP720916:GEP720917 GOL720916:GOL720917 GYH720916:GYH720917 HID720916:HID720917 HRZ720916:HRZ720917 IBV720916:IBV720917 ILR720916:ILR720917 IVN720916:IVN720917 JFJ720916:JFJ720917 JPF720916:JPF720917 JZB720916:JZB720917 KIX720916:KIX720917 KST720916:KST720917 LCP720916:LCP720917 LML720916:LML720917 LWH720916:LWH720917 MGD720916:MGD720917 MPZ720916:MPZ720917 MZV720916:MZV720917 NJR720916:NJR720917 NTN720916:NTN720917 ODJ720916:ODJ720917 ONF720916:ONF720917 OXB720916:OXB720917 PGX720916:PGX720917 PQT720916:PQT720917 QAP720916:QAP720917 QKL720916:QKL720917 QUH720916:QUH720917 RED720916:RED720917 RNZ720916:RNZ720917 RXV720916:RXV720917 SHR720916:SHR720917 SRN720916:SRN720917 TBJ720916:TBJ720917 TLF720916:TLF720917 TVB720916:TVB720917 UEX720916:UEX720917 UOT720916:UOT720917 UYP720916:UYP720917 VIL720916:VIL720917 VSH720916:VSH720917 WCD720916:WCD720917 WLZ720916:WLZ720917 WVV720916:WVV720917 M786452:M786453 JJ786452:JJ786453 TF786452:TF786453 ADB786452:ADB786453 AMX786452:AMX786453 AWT786452:AWT786453 BGP786452:BGP786453 BQL786452:BQL786453 CAH786452:CAH786453 CKD786452:CKD786453 CTZ786452:CTZ786453 DDV786452:DDV786453 DNR786452:DNR786453 DXN786452:DXN786453 EHJ786452:EHJ786453 ERF786452:ERF786453 FBB786452:FBB786453 FKX786452:FKX786453 FUT786452:FUT786453 GEP786452:GEP786453 GOL786452:GOL786453 GYH786452:GYH786453 HID786452:HID786453 HRZ786452:HRZ786453 IBV786452:IBV786453 ILR786452:ILR786453 IVN786452:IVN786453 JFJ786452:JFJ786453 JPF786452:JPF786453 JZB786452:JZB786453 KIX786452:KIX786453 KST786452:KST786453 LCP786452:LCP786453 LML786452:LML786453 LWH786452:LWH786453 MGD786452:MGD786453 MPZ786452:MPZ786453 MZV786452:MZV786453 NJR786452:NJR786453 NTN786452:NTN786453 ODJ786452:ODJ786453 ONF786452:ONF786453 OXB786452:OXB786453 PGX786452:PGX786453 PQT786452:PQT786453 QAP786452:QAP786453 QKL786452:QKL786453 QUH786452:QUH786453 RED786452:RED786453 RNZ786452:RNZ786453 RXV786452:RXV786453 SHR786452:SHR786453 SRN786452:SRN786453 TBJ786452:TBJ786453 TLF786452:TLF786453 TVB786452:TVB786453 UEX786452:UEX786453 UOT786452:UOT786453 UYP786452:UYP786453 VIL786452:VIL786453 VSH786452:VSH786453 WCD786452:WCD786453 WLZ786452:WLZ786453 WVV786452:WVV786453 M851988:M851989 JJ851988:JJ851989 TF851988:TF851989 ADB851988:ADB851989 AMX851988:AMX851989 AWT851988:AWT851989 BGP851988:BGP851989 BQL851988:BQL851989 CAH851988:CAH851989 CKD851988:CKD851989 CTZ851988:CTZ851989 DDV851988:DDV851989 DNR851988:DNR851989 DXN851988:DXN851989 EHJ851988:EHJ851989 ERF851988:ERF851989 FBB851988:FBB851989 FKX851988:FKX851989 FUT851988:FUT851989 GEP851988:GEP851989 GOL851988:GOL851989 GYH851988:GYH851989 HID851988:HID851989 HRZ851988:HRZ851989 IBV851988:IBV851989 ILR851988:ILR851989 IVN851988:IVN851989 JFJ851988:JFJ851989 JPF851988:JPF851989 JZB851988:JZB851989 KIX851988:KIX851989 KST851988:KST851989 LCP851988:LCP851989 LML851988:LML851989 LWH851988:LWH851989 MGD851988:MGD851989 MPZ851988:MPZ851989 MZV851988:MZV851989 NJR851988:NJR851989 NTN851988:NTN851989 ODJ851988:ODJ851989 ONF851988:ONF851989 OXB851988:OXB851989 PGX851988:PGX851989 PQT851988:PQT851989 QAP851988:QAP851989 QKL851988:QKL851989 QUH851988:QUH851989 RED851988:RED851989 RNZ851988:RNZ851989 RXV851988:RXV851989 SHR851988:SHR851989 SRN851988:SRN851989 TBJ851988:TBJ851989 TLF851988:TLF851989 TVB851988:TVB851989 UEX851988:UEX851989 UOT851988:UOT851989 UYP851988:UYP851989 VIL851988:VIL851989 VSH851988:VSH851989 WCD851988:WCD851989 WLZ851988:WLZ851989 WVV851988:WVV851989 M917524:M917525 JJ917524:JJ917525 TF917524:TF917525 ADB917524:ADB917525 AMX917524:AMX917525 AWT917524:AWT917525 BGP917524:BGP917525 BQL917524:BQL917525 CAH917524:CAH917525 CKD917524:CKD917525 CTZ917524:CTZ917525 DDV917524:DDV917525 DNR917524:DNR917525 DXN917524:DXN917525 EHJ917524:EHJ917525 ERF917524:ERF917525 FBB917524:FBB917525 FKX917524:FKX917525 FUT917524:FUT917525 GEP917524:GEP917525 GOL917524:GOL917525 GYH917524:GYH917525 HID917524:HID917525 HRZ917524:HRZ917525 IBV917524:IBV917525 ILR917524:ILR917525 IVN917524:IVN917525 JFJ917524:JFJ917525 JPF917524:JPF917525 JZB917524:JZB917525 KIX917524:KIX917525 KST917524:KST917525 LCP917524:LCP917525 LML917524:LML917525 LWH917524:LWH917525 MGD917524:MGD917525 MPZ917524:MPZ917525 MZV917524:MZV917525 NJR917524:NJR917525 NTN917524:NTN917525 ODJ917524:ODJ917525 ONF917524:ONF917525 OXB917524:OXB917525 PGX917524:PGX917525 PQT917524:PQT917525 QAP917524:QAP917525 QKL917524:QKL917525 QUH917524:QUH917525 RED917524:RED917525 RNZ917524:RNZ917525 RXV917524:RXV917525 SHR917524:SHR917525 SRN917524:SRN917525 TBJ917524:TBJ917525 TLF917524:TLF917525 TVB917524:TVB917525 UEX917524:UEX917525 UOT917524:UOT917525 UYP917524:UYP917525 VIL917524:VIL917525 VSH917524:VSH917525 WCD917524:WCD917525 WLZ917524:WLZ917525 WVV917524:WVV917525 M983060:M983061 JJ983060:JJ983061 TF983060:TF983061 ADB983060:ADB983061 AMX983060:AMX983061 AWT983060:AWT983061 BGP983060:BGP983061 BQL983060:BQL983061 CAH983060:CAH983061 CKD983060:CKD983061 CTZ983060:CTZ983061 DDV983060:DDV983061 DNR983060:DNR983061 DXN983060:DXN983061 EHJ983060:EHJ983061 ERF983060:ERF983061 FBB983060:FBB983061 FKX983060:FKX983061 FUT983060:FUT983061 GEP983060:GEP983061 GOL983060:GOL983061 GYH983060:GYH983061 HID983060:HID983061 HRZ983060:HRZ983061 IBV983060:IBV983061 ILR983060:ILR983061 IVN983060:IVN983061 JFJ983060:JFJ983061 JPF983060:JPF983061 JZB983060:JZB983061 KIX983060:KIX983061 KST983060:KST983061 LCP983060:LCP983061 LML983060:LML983061 LWH983060:LWH983061 MGD983060:MGD983061 MPZ983060:MPZ983061 MZV983060:MZV983061 NJR983060:NJR983061 NTN983060:NTN983061 ODJ983060:ODJ983061 ONF983060:ONF983061 OXB983060:OXB983061 PGX983060:PGX983061 PQT983060:PQT983061 QAP983060:QAP983061 QKL983060:QKL983061 QUH983060:QUH983061 RED983060:RED983061 RNZ983060:RNZ983061 RXV983060:RXV983061 SHR983060:SHR983061 SRN983060:SRN983061 TBJ983060:TBJ983061 TLF983060:TLF983061 TVB983060:TVB983061 UEX983060:UEX983061 UOT983060:UOT983061 UYP983060:UYP983061 VIL983060:VIL983061 VSH983060:VSH983061 WCD983060:WCD983061 WLZ983060:WLZ983061 WVV983060:WVV983061 W21:W22 JT21:JT22 TP21:TP22 ADL21:ADL22 ANH21:ANH22 AXD21:AXD22 BGZ21:BGZ22 BQV21:BQV22 CAR21:CAR22 CKN21:CKN22 CUJ21:CUJ22 DEF21:DEF22 DOB21:DOB22 DXX21:DXX22 EHT21:EHT22 ERP21:ERP22 FBL21:FBL22 FLH21:FLH22 FVD21:FVD22 GEZ21:GEZ22 GOV21:GOV22 GYR21:GYR22 HIN21:HIN22 HSJ21:HSJ22 ICF21:ICF22 IMB21:IMB22 IVX21:IVX22 JFT21:JFT22 JPP21:JPP22 JZL21:JZL22 KJH21:KJH22 KTD21:KTD22 LCZ21:LCZ22 LMV21:LMV22 LWR21:LWR22 MGN21:MGN22 MQJ21:MQJ22 NAF21:NAF22 NKB21:NKB22 NTX21:NTX22 ODT21:ODT22 ONP21:ONP22 OXL21:OXL22 PHH21:PHH22 PRD21:PRD22 QAZ21:QAZ22 QKV21:QKV22 QUR21:QUR22 REN21:REN22 ROJ21:ROJ22 RYF21:RYF22 SIB21:SIB22 SRX21:SRX22 TBT21:TBT22 TLP21:TLP22 TVL21:TVL22 UFH21:UFH22 UPD21:UPD22 UYZ21:UYZ22 VIV21:VIV22 VSR21:VSR22 WCN21:WCN22 WMJ21:WMJ22 WWF21:WWF22 W65556:W65557 JT65556:JT65557 TP65556:TP65557 ADL65556:ADL65557 ANH65556:ANH65557 AXD65556:AXD65557 BGZ65556:BGZ65557 BQV65556:BQV65557 CAR65556:CAR65557 CKN65556:CKN65557 CUJ65556:CUJ65557 DEF65556:DEF65557 DOB65556:DOB65557 DXX65556:DXX65557 EHT65556:EHT65557 ERP65556:ERP65557 FBL65556:FBL65557 FLH65556:FLH65557 FVD65556:FVD65557 GEZ65556:GEZ65557 GOV65556:GOV65557 GYR65556:GYR65557 HIN65556:HIN65557 HSJ65556:HSJ65557 ICF65556:ICF65557 IMB65556:IMB65557 IVX65556:IVX65557 JFT65556:JFT65557 JPP65556:JPP65557 JZL65556:JZL65557 KJH65556:KJH65557 KTD65556:KTD65557 LCZ65556:LCZ65557 LMV65556:LMV65557 LWR65556:LWR65557 MGN65556:MGN65557 MQJ65556:MQJ65557 NAF65556:NAF65557 NKB65556:NKB65557 NTX65556:NTX65557 ODT65556:ODT65557 ONP65556:ONP65557 OXL65556:OXL65557 PHH65556:PHH65557 PRD65556:PRD65557 QAZ65556:QAZ65557 QKV65556:QKV65557 QUR65556:QUR65557 REN65556:REN65557 ROJ65556:ROJ65557 RYF65556:RYF65557 SIB65556:SIB65557 SRX65556:SRX65557 TBT65556:TBT65557 TLP65556:TLP65557 TVL65556:TVL65557 UFH65556:UFH65557 UPD65556:UPD65557 UYZ65556:UYZ65557 VIV65556:VIV65557 VSR65556:VSR65557 WCN65556:WCN65557 WMJ65556:WMJ65557 WWF65556:WWF65557 W131092:W131093 JT131092:JT131093 TP131092:TP131093 ADL131092:ADL131093 ANH131092:ANH131093 AXD131092:AXD131093 BGZ131092:BGZ131093 BQV131092:BQV131093 CAR131092:CAR131093 CKN131092:CKN131093 CUJ131092:CUJ131093 DEF131092:DEF131093 DOB131092:DOB131093 DXX131092:DXX131093 EHT131092:EHT131093 ERP131092:ERP131093 FBL131092:FBL131093 FLH131092:FLH131093 FVD131092:FVD131093 GEZ131092:GEZ131093 GOV131092:GOV131093 GYR131092:GYR131093 HIN131092:HIN131093 HSJ131092:HSJ131093 ICF131092:ICF131093 IMB131092:IMB131093 IVX131092:IVX131093 JFT131092:JFT131093 JPP131092:JPP131093 JZL131092:JZL131093 KJH131092:KJH131093 KTD131092:KTD131093 LCZ131092:LCZ131093 LMV131092:LMV131093 LWR131092:LWR131093 MGN131092:MGN131093 MQJ131092:MQJ131093 NAF131092:NAF131093 NKB131092:NKB131093 NTX131092:NTX131093 ODT131092:ODT131093 ONP131092:ONP131093 OXL131092:OXL131093 PHH131092:PHH131093 PRD131092:PRD131093 QAZ131092:QAZ131093 QKV131092:QKV131093 QUR131092:QUR131093 REN131092:REN131093 ROJ131092:ROJ131093 RYF131092:RYF131093 SIB131092:SIB131093 SRX131092:SRX131093 TBT131092:TBT131093 TLP131092:TLP131093 TVL131092:TVL131093 UFH131092:UFH131093 UPD131092:UPD131093 UYZ131092:UYZ131093 VIV131092:VIV131093 VSR131092:VSR131093 WCN131092:WCN131093 WMJ131092:WMJ131093 WWF131092:WWF131093 W196628:W196629 JT196628:JT196629 TP196628:TP196629 ADL196628:ADL196629 ANH196628:ANH196629 AXD196628:AXD196629 BGZ196628:BGZ196629 BQV196628:BQV196629 CAR196628:CAR196629 CKN196628:CKN196629 CUJ196628:CUJ196629 DEF196628:DEF196629 DOB196628:DOB196629 DXX196628:DXX196629 EHT196628:EHT196629 ERP196628:ERP196629 FBL196628:FBL196629 FLH196628:FLH196629 FVD196628:FVD196629 GEZ196628:GEZ196629 GOV196628:GOV196629 GYR196628:GYR196629 HIN196628:HIN196629 HSJ196628:HSJ196629 ICF196628:ICF196629 IMB196628:IMB196629 IVX196628:IVX196629 JFT196628:JFT196629 JPP196628:JPP196629 JZL196628:JZL196629 KJH196628:KJH196629 KTD196628:KTD196629 LCZ196628:LCZ196629 LMV196628:LMV196629 LWR196628:LWR196629 MGN196628:MGN196629 MQJ196628:MQJ196629 NAF196628:NAF196629 NKB196628:NKB196629 NTX196628:NTX196629 ODT196628:ODT196629 ONP196628:ONP196629 OXL196628:OXL196629 PHH196628:PHH196629 PRD196628:PRD196629 QAZ196628:QAZ196629 QKV196628:QKV196629 QUR196628:QUR196629 REN196628:REN196629 ROJ196628:ROJ196629 RYF196628:RYF196629 SIB196628:SIB196629 SRX196628:SRX196629 TBT196628:TBT196629 TLP196628:TLP196629 TVL196628:TVL196629 UFH196628:UFH196629 UPD196628:UPD196629 UYZ196628:UYZ196629 VIV196628:VIV196629 VSR196628:VSR196629 WCN196628:WCN196629 WMJ196628:WMJ196629 WWF196628:WWF196629 W262164:W262165 JT262164:JT262165 TP262164:TP262165 ADL262164:ADL262165 ANH262164:ANH262165 AXD262164:AXD262165 BGZ262164:BGZ262165 BQV262164:BQV262165 CAR262164:CAR262165 CKN262164:CKN262165 CUJ262164:CUJ262165 DEF262164:DEF262165 DOB262164:DOB262165 DXX262164:DXX262165 EHT262164:EHT262165 ERP262164:ERP262165 FBL262164:FBL262165 FLH262164:FLH262165 FVD262164:FVD262165 GEZ262164:GEZ262165 GOV262164:GOV262165 GYR262164:GYR262165 HIN262164:HIN262165 HSJ262164:HSJ262165 ICF262164:ICF262165 IMB262164:IMB262165 IVX262164:IVX262165 JFT262164:JFT262165 JPP262164:JPP262165 JZL262164:JZL262165 KJH262164:KJH262165 KTD262164:KTD262165 LCZ262164:LCZ262165 LMV262164:LMV262165 LWR262164:LWR262165 MGN262164:MGN262165 MQJ262164:MQJ262165 NAF262164:NAF262165 NKB262164:NKB262165 NTX262164:NTX262165 ODT262164:ODT262165 ONP262164:ONP262165 OXL262164:OXL262165 PHH262164:PHH262165 PRD262164:PRD262165 QAZ262164:QAZ262165 QKV262164:QKV262165 QUR262164:QUR262165 REN262164:REN262165 ROJ262164:ROJ262165 RYF262164:RYF262165 SIB262164:SIB262165 SRX262164:SRX262165 TBT262164:TBT262165 TLP262164:TLP262165 TVL262164:TVL262165 UFH262164:UFH262165 UPD262164:UPD262165 UYZ262164:UYZ262165 VIV262164:VIV262165 VSR262164:VSR262165 WCN262164:WCN262165 WMJ262164:WMJ262165 WWF262164:WWF262165 W327700:W327701 JT327700:JT327701 TP327700:TP327701 ADL327700:ADL327701 ANH327700:ANH327701 AXD327700:AXD327701 BGZ327700:BGZ327701 BQV327700:BQV327701 CAR327700:CAR327701 CKN327700:CKN327701 CUJ327700:CUJ327701 DEF327700:DEF327701 DOB327700:DOB327701 DXX327700:DXX327701 EHT327700:EHT327701 ERP327700:ERP327701 FBL327700:FBL327701 FLH327700:FLH327701 FVD327700:FVD327701 GEZ327700:GEZ327701 GOV327700:GOV327701 GYR327700:GYR327701 HIN327700:HIN327701 HSJ327700:HSJ327701 ICF327700:ICF327701 IMB327700:IMB327701 IVX327700:IVX327701 JFT327700:JFT327701 JPP327700:JPP327701 JZL327700:JZL327701 KJH327700:KJH327701 KTD327700:KTD327701 LCZ327700:LCZ327701 LMV327700:LMV327701 LWR327700:LWR327701 MGN327700:MGN327701 MQJ327700:MQJ327701 NAF327700:NAF327701 NKB327700:NKB327701 NTX327700:NTX327701 ODT327700:ODT327701 ONP327700:ONP327701 OXL327700:OXL327701 PHH327700:PHH327701 PRD327700:PRD327701 QAZ327700:QAZ327701 QKV327700:QKV327701 QUR327700:QUR327701 REN327700:REN327701 ROJ327700:ROJ327701 RYF327700:RYF327701 SIB327700:SIB327701 SRX327700:SRX327701 TBT327700:TBT327701 TLP327700:TLP327701 TVL327700:TVL327701 UFH327700:UFH327701 UPD327700:UPD327701 UYZ327700:UYZ327701 VIV327700:VIV327701 VSR327700:VSR327701 WCN327700:WCN327701 WMJ327700:WMJ327701 WWF327700:WWF327701 W393236:W393237 JT393236:JT393237 TP393236:TP393237 ADL393236:ADL393237 ANH393236:ANH393237 AXD393236:AXD393237 BGZ393236:BGZ393237 BQV393236:BQV393237 CAR393236:CAR393237 CKN393236:CKN393237 CUJ393236:CUJ393237 DEF393236:DEF393237 DOB393236:DOB393237 DXX393236:DXX393237 EHT393236:EHT393237 ERP393236:ERP393237 FBL393236:FBL393237 FLH393236:FLH393237 FVD393236:FVD393237 GEZ393236:GEZ393237 GOV393236:GOV393237 GYR393236:GYR393237 HIN393236:HIN393237 HSJ393236:HSJ393237 ICF393236:ICF393237 IMB393236:IMB393237 IVX393236:IVX393237 JFT393236:JFT393237 JPP393236:JPP393237 JZL393236:JZL393237 KJH393236:KJH393237 KTD393236:KTD393237 LCZ393236:LCZ393237 LMV393236:LMV393237 LWR393236:LWR393237 MGN393236:MGN393237 MQJ393236:MQJ393237 NAF393236:NAF393237 NKB393236:NKB393237 NTX393236:NTX393237 ODT393236:ODT393237 ONP393236:ONP393237 OXL393236:OXL393237 PHH393236:PHH393237 PRD393236:PRD393237 QAZ393236:QAZ393237 QKV393236:QKV393237 QUR393236:QUR393237 REN393236:REN393237 ROJ393236:ROJ393237 RYF393236:RYF393237 SIB393236:SIB393237 SRX393236:SRX393237 TBT393236:TBT393237 TLP393236:TLP393237 TVL393236:TVL393237 UFH393236:UFH393237 UPD393236:UPD393237 UYZ393236:UYZ393237 VIV393236:VIV393237 VSR393236:VSR393237 WCN393236:WCN393237 WMJ393236:WMJ393237 WWF393236:WWF393237 W458772:W458773 JT458772:JT458773 TP458772:TP458773 ADL458772:ADL458773 ANH458772:ANH458773 AXD458772:AXD458773 BGZ458772:BGZ458773 BQV458772:BQV458773 CAR458772:CAR458773 CKN458772:CKN458773 CUJ458772:CUJ458773 DEF458772:DEF458773 DOB458772:DOB458773 DXX458772:DXX458773 EHT458772:EHT458773 ERP458772:ERP458773 FBL458772:FBL458773 FLH458772:FLH458773 FVD458772:FVD458773 GEZ458772:GEZ458773 GOV458772:GOV458773 GYR458772:GYR458773 HIN458772:HIN458773 HSJ458772:HSJ458773 ICF458772:ICF458773 IMB458772:IMB458773 IVX458772:IVX458773 JFT458772:JFT458773 JPP458772:JPP458773 JZL458772:JZL458773 KJH458772:KJH458773 KTD458772:KTD458773 LCZ458772:LCZ458773 LMV458772:LMV458773 LWR458772:LWR458773 MGN458772:MGN458773 MQJ458772:MQJ458773 NAF458772:NAF458773 NKB458772:NKB458773 NTX458772:NTX458773 ODT458772:ODT458773 ONP458772:ONP458773 OXL458772:OXL458773 PHH458772:PHH458773 PRD458772:PRD458773 QAZ458772:QAZ458773 QKV458772:QKV458773 QUR458772:QUR458773 REN458772:REN458773 ROJ458772:ROJ458773 RYF458772:RYF458773 SIB458772:SIB458773 SRX458772:SRX458773 TBT458772:TBT458773 TLP458772:TLP458773 TVL458772:TVL458773 UFH458772:UFH458773 UPD458772:UPD458773 UYZ458772:UYZ458773 VIV458772:VIV458773 VSR458772:VSR458773 WCN458772:WCN458773 WMJ458772:WMJ458773 WWF458772:WWF458773 W524308:W524309 JT524308:JT524309 TP524308:TP524309 ADL524308:ADL524309 ANH524308:ANH524309 AXD524308:AXD524309 BGZ524308:BGZ524309 BQV524308:BQV524309 CAR524308:CAR524309 CKN524308:CKN524309 CUJ524308:CUJ524309 DEF524308:DEF524309 DOB524308:DOB524309 DXX524308:DXX524309 EHT524308:EHT524309 ERP524308:ERP524309 FBL524308:FBL524309 FLH524308:FLH524309 FVD524308:FVD524309 GEZ524308:GEZ524309 GOV524308:GOV524309 GYR524308:GYR524309 HIN524308:HIN524309 HSJ524308:HSJ524309 ICF524308:ICF524309 IMB524308:IMB524309 IVX524308:IVX524309 JFT524308:JFT524309 JPP524308:JPP524309 JZL524308:JZL524309 KJH524308:KJH524309 KTD524308:KTD524309 LCZ524308:LCZ524309 LMV524308:LMV524309 LWR524308:LWR524309 MGN524308:MGN524309 MQJ524308:MQJ524309 NAF524308:NAF524309 NKB524308:NKB524309 NTX524308:NTX524309 ODT524308:ODT524309 ONP524308:ONP524309 OXL524308:OXL524309 PHH524308:PHH524309 PRD524308:PRD524309 QAZ524308:QAZ524309 QKV524308:QKV524309 QUR524308:QUR524309 REN524308:REN524309 ROJ524308:ROJ524309 RYF524308:RYF524309 SIB524308:SIB524309 SRX524308:SRX524309 TBT524308:TBT524309 TLP524308:TLP524309 TVL524308:TVL524309 UFH524308:UFH524309 UPD524308:UPD524309 UYZ524308:UYZ524309 VIV524308:VIV524309 VSR524308:VSR524309 WCN524308:WCN524309 WMJ524308:WMJ524309 WWF524308:WWF524309 W589844:W589845 JT589844:JT589845 TP589844:TP589845 ADL589844:ADL589845 ANH589844:ANH589845 AXD589844:AXD589845 BGZ589844:BGZ589845 BQV589844:BQV589845 CAR589844:CAR589845 CKN589844:CKN589845 CUJ589844:CUJ589845 DEF589844:DEF589845 DOB589844:DOB589845 DXX589844:DXX589845 EHT589844:EHT589845 ERP589844:ERP589845 FBL589844:FBL589845 FLH589844:FLH589845 FVD589844:FVD589845 GEZ589844:GEZ589845 GOV589844:GOV589845 GYR589844:GYR589845 HIN589844:HIN589845 HSJ589844:HSJ589845 ICF589844:ICF589845 IMB589844:IMB589845 IVX589844:IVX589845 JFT589844:JFT589845 JPP589844:JPP589845 JZL589844:JZL589845 KJH589844:KJH589845 KTD589844:KTD589845 LCZ589844:LCZ589845 LMV589844:LMV589845 LWR589844:LWR589845 MGN589844:MGN589845 MQJ589844:MQJ589845 NAF589844:NAF589845 NKB589844:NKB589845 NTX589844:NTX589845 ODT589844:ODT589845 ONP589844:ONP589845 OXL589844:OXL589845 PHH589844:PHH589845 PRD589844:PRD589845 QAZ589844:QAZ589845 QKV589844:QKV589845 QUR589844:QUR589845 REN589844:REN589845 ROJ589844:ROJ589845 RYF589844:RYF589845 SIB589844:SIB589845 SRX589844:SRX589845 TBT589844:TBT589845 TLP589844:TLP589845 TVL589844:TVL589845 UFH589844:UFH589845 UPD589844:UPD589845 UYZ589844:UYZ589845 VIV589844:VIV589845 VSR589844:VSR589845 WCN589844:WCN589845 WMJ589844:WMJ589845 WWF589844:WWF589845 W655380:W655381 JT655380:JT655381 TP655380:TP655381 ADL655380:ADL655381 ANH655380:ANH655381 AXD655380:AXD655381 BGZ655380:BGZ655381 BQV655380:BQV655381 CAR655380:CAR655381 CKN655380:CKN655381 CUJ655380:CUJ655381 DEF655380:DEF655381 DOB655380:DOB655381 DXX655380:DXX655381 EHT655380:EHT655381 ERP655380:ERP655381 FBL655380:FBL655381 FLH655380:FLH655381 FVD655380:FVD655381 GEZ655380:GEZ655381 GOV655380:GOV655381 GYR655380:GYR655381 HIN655380:HIN655381 HSJ655380:HSJ655381 ICF655380:ICF655381 IMB655380:IMB655381 IVX655380:IVX655381 JFT655380:JFT655381 JPP655380:JPP655381 JZL655380:JZL655381 KJH655380:KJH655381 KTD655380:KTD655381 LCZ655380:LCZ655381 LMV655380:LMV655381 LWR655380:LWR655381 MGN655380:MGN655381 MQJ655380:MQJ655381 NAF655380:NAF655381 NKB655380:NKB655381 NTX655380:NTX655381 ODT655380:ODT655381 ONP655380:ONP655381 OXL655380:OXL655381 PHH655380:PHH655381 PRD655380:PRD655381 QAZ655380:QAZ655381 QKV655380:QKV655381 QUR655380:QUR655381 REN655380:REN655381 ROJ655380:ROJ655381 RYF655380:RYF655381 SIB655380:SIB655381 SRX655380:SRX655381 TBT655380:TBT655381 TLP655380:TLP655381 TVL655380:TVL655381 UFH655380:UFH655381 UPD655380:UPD655381 UYZ655380:UYZ655381 VIV655380:VIV655381 VSR655380:VSR655381 WCN655380:WCN655381 WMJ655380:WMJ655381 WWF655380:WWF655381 W720916:W720917 JT720916:JT720917 TP720916:TP720917 ADL720916:ADL720917 ANH720916:ANH720917 AXD720916:AXD720917 BGZ720916:BGZ720917 BQV720916:BQV720917 CAR720916:CAR720917 CKN720916:CKN720917 CUJ720916:CUJ720917 DEF720916:DEF720917 DOB720916:DOB720917 DXX720916:DXX720917 EHT720916:EHT720917 ERP720916:ERP720917 FBL720916:FBL720917 FLH720916:FLH720917 FVD720916:FVD720917 GEZ720916:GEZ720917 GOV720916:GOV720917 GYR720916:GYR720917 HIN720916:HIN720917 HSJ720916:HSJ720917 ICF720916:ICF720917 IMB720916:IMB720917 IVX720916:IVX720917 JFT720916:JFT720917 JPP720916:JPP720917 JZL720916:JZL720917 KJH720916:KJH720917 KTD720916:KTD720917 LCZ720916:LCZ720917 LMV720916:LMV720917 LWR720916:LWR720917 MGN720916:MGN720917 MQJ720916:MQJ720917 NAF720916:NAF720917 NKB720916:NKB720917 NTX720916:NTX720917 ODT720916:ODT720917 ONP720916:ONP720917 OXL720916:OXL720917 PHH720916:PHH720917 PRD720916:PRD720917 QAZ720916:QAZ720917 QKV720916:QKV720917 QUR720916:QUR720917 REN720916:REN720917 ROJ720916:ROJ720917 RYF720916:RYF720917 SIB720916:SIB720917 SRX720916:SRX720917 TBT720916:TBT720917 TLP720916:TLP720917 TVL720916:TVL720917 UFH720916:UFH720917 UPD720916:UPD720917 UYZ720916:UYZ720917 VIV720916:VIV720917 VSR720916:VSR720917 WCN720916:WCN720917 WMJ720916:WMJ720917 WWF720916:WWF720917 W786452:W786453 JT786452:JT786453 TP786452:TP786453 ADL786452:ADL786453 ANH786452:ANH786453 AXD786452:AXD786453 BGZ786452:BGZ786453 BQV786452:BQV786453 CAR786452:CAR786453 CKN786452:CKN786453 CUJ786452:CUJ786453 DEF786452:DEF786453 DOB786452:DOB786453 DXX786452:DXX786453 EHT786452:EHT786453 ERP786452:ERP786453 FBL786452:FBL786453 FLH786452:FLH786453 FVD786452:FVD786453 GEZ786452:GEZ786453 GOV786452:GOV786453 GYR786452:GYR786453 HIN786452:HIN786453 HSJ786452:HSJ786453 ICF786452:ICF786453 IMB786452:IMB786453 IVX786452:IVX786453 JFT786452:JFT786453 JPP786452:JPP786453 JZL786452:JZL786453 KJH786452:KJH786453 KTD786452:KTD786453 LCZ786452:LCZ786453 LMV786452:LMV786453 LWR786452:LWR786453 MGN786452:MGN786453 MQJ786452:MQJ786453 NAF786452:NAF786453 NKB786452:NKB786453 NTX786452:NTX786453 ODT786452:ODT786453 ONP786452:ONP786453 OXL786452:OXL786453 PHH786452:PHH786453 PRD786452:PRD786453 QAZ786452:QAZ786453 QKV786452:QKV786453 QUR786452:QUR786453 REN786452:REN786453 ROJ786452:ROJ786453 RYF786452:RYF786453 SIB786452:SIB786453 SRX786452:SRX786453 TBT786452:TBT786453 TLP786452:TLP786453 TVL786452:TVL786453 UFH786452:UFH786453 UPD786452:UPD786453 UYZ786452:UYZ786453 VIV786452:VIV786453 VSR786452:VSR786453 WCN786452:WCN786453 WMJ786452:WMJ786453 WWF786452:WWF786453 W851988:W851989 JT851988:JT851989 TP851988:TP851989 ADL851988:ADL851989 ANH851988:ANH851989 AXD851988:AXD851989 BGZ851988:BGZ851989 BQV851988:BQV851989 CAR851988:CAR851989 CKN851988:CKN851989 CUJ851988:CUJ851989 DEF851988:DEF851989 DOB851988:DOB851989 DXX851988:DXX851989 EHT851988:EHT851989 ERP851988:ERP851989 FBL851988:FBL851989 FLH851988:FLH851989 FVD851988:FVD851989 GEZ851988:GEZ851989 GOV851988:GOV851989 GYR851988:GYR851989 HIN851988:HIN851989 HSJ851988:HSJ851989 ICF851988:ICF851989 IMB851988:IMB851989 IVX851988:IVX851989 JFT851988:JFT851989 JPP851988:JPP851989 JZL851988:JZL851989 KJH851988:KJH851989 KTD851988:KTD851989 LCZ851988:LCZ851989 LMV851988:LMV851989 LWR851988:LWR851989 MGN851988:MGN851989 MQJ851988:MQJ851989 NAF851988:NAF851989 NKB851988:NKB851989 NTX851988:NTX851989 ODT851988:ODT851989 ONP851988:ONP851989 OXL851988:OXL851989 PHH851988:PHH851989 PRD851988:PRD851989 QAZ851988:QAZ851989 QKV851988:QKV851989 QUR851988:QUR851989 REN851988:REN851989 ROJ851988:ROJ851989 RYF851988:RYF851989 SIB851988:SIB851989 SRX851988:SRX851989 TBT851988:TBT851989 TLP851988:TLP851989 TVL851988:TVL851989 UFH851988:UFH851989 UPD851988:UPD851989 UYZ851988:UYZ851989 VIV851988:VIV851989 VSR851988:VSR851989 WCN851988:WCN851989 WMJ851988:WMJ851989 WWF851988:WWF851989 W917524:W917525 JT917524:JT917525 TP917524:TP917525 ADL917524:ADL917525 ANH917524:ANH917525 AXD917524:AXD917525 BGZ917524:BGZ917525 BQV917524:BQV917525 CAR917524:CAR917525 CKN917524:CKN917525 CUJ917524:CUJ917525 DEF917524:DEF917525 DOB917524:DOB917525 DXX917524:DXX917525 EHT917524:EHT917525 ERP917524:ERP917525 FBL917524:FBL917525 FLH917524:FLH917525 FVD917524:FVD917525 GEZ917524:GEZ917525 GOV917524:GOV917525 GYR917524:GYR917525 HIN917524:HIN917525 HSJ917524:HSJ917525 ICF917524:ICF917525 IMB917524:IMB917525 IVX917524:IVX917525 JFT917524:JFT917525 JPP917524:JPP917525 JZL917524:JZL917525 KJH917524:KJH917525 KTD917524:KTD917525 LCZ917524:LCZ917525 LMV917524:LMV917525 LWR917524:LWR917525 MGN917524:MGN917525 MQJ917524:MQJ917525 NAF917524:NAF917525 NKB917524:NKB917525 NTX917524:NTX917525 ODT917524:ODT917525 ONP917524:ONP917525 OXL917524:OXL917525 PHH917524:PHH917525 PRD917524:PRD917525 QAZ917524:QAZ917525 QKV917524:QKV917525 QUR917524:QUR917525 REN917524:REN917525 ROJ917524:ROJ917525 RYF917524:RYF917525 SIB917524:SIB917525 SRX917524:SRX917525 TBT917524:TBT917525 TLP917524:TLP917525 TVL917524:TVL917525 UFH917524:UFH917525 UPD917524:UPD917525 UYZ917524:UYZ917525 VIV917524:VIV917525 VSR917524:VSR917525 WCN917524:WCN917525 WMJ917524:WMJ917525 WWF917524:WWF917525 W983060:W983061 JT983060:JT983061 TP983060:TP983061 ADL983060:ADL983061 ANH983060:ANH983061 AXD983060:AXD983061 BGZ983060:BGZ983061 BQV983060:BQV983061 CAR983060:CAR983061 CKN983060:CKN983061 CUJ983060:CUJ983061 DEF983060:DEF983061 DOB983060:DOB983061 DXX983060:DXX983061 EHT983060:EHT983061 ERP983060:ERP983061 FBL983060:FBL983061 FLH983060:FLH983061 FVD983060:FVD983061 GEZ983060:GEZ983061 GOV983060:GOV983061 GYR983060:GYR983061 HIN983060:HIN983061 HSJ983060:HSJ983061 ICF983060:ICF983061 IMB983060:IMB983061 IVX983060:IVX983061 JFT983060:JFT983061 JPP983060:JPP983061 JZL983060:JZL983061 KJH983060:KJH983061 KTD983060:KTD983061 LCZ983060:LCZ983061 LMV983060:LMV983061 LWR983060:LWR983061 MGN983060:MGN983061 MQJ983060:MQJ983061 NAF983060:NAF983061 NKB983060:NKB983061 NTX983060:NTX983061 ODT983060:ODT983061 ONP983060:ONP983061 OXL983060:OXL983061 PHH983060:PHH983061 PRD983060:PRD983061 QAZ983060:QAZ983061 QKV983060:QKV983061 QUR983060:QUR983061 REN983060:REN983061 ROJ983060:ROJ983061 RYF983060:RYF983061 SIB983060:SIB983061 SRX983060:SRX983061 TBT983060:TBT983061 TLP983060:TLP983061 TVL983060:TVL983061 UFH983060:UFH983061 UPD983060:UPD983061 UYZ983060:UYZ983061 VIV983060:VIV983061 VSR983060:VSR983061 WCN983060:WCN983061 WMJ983060:WMJ983061 WWF983060:WWF983061 M36:M38 JJ36:JJ38 TF36:TF38 ADB36:ADB38 AMX36:AMX38 AWT36:AWT38 BGP36:BGP38 BQL36:BQL38 CAH36:CAH38 CKD36:CKD38 CTZ36:CTZ38 DDV36:DDV38 DNR36:DNR38 DXN36:DXN38 EHJ36:EHJ38 ERF36:ERF38 FBB36:FBB38 FKX36:FKX38 FUT36:FUT38 GEP36:GEP38 GOL36:GOL38 GYH36:GYH38 HID36:HID38 HRZ36:HRZ38 IBV36:IBV38 ILR36:ILR38 IVN36:IVN38 JFJ36:JFJ38 JPF36:JPF38 JZB36:JZB38 KIX36:KIX38 KST36:KST38 LCP36:LCP38 LML36:LML38 LWH36:LWH38 MGD36:MGD38 MPZ36:MPZ38 MZV36:MZV38 NJR36:NJR38 NTN36:NTN38 ODJ36:ODJ38 ONF36:ONF38 OXB36:OXB38 PGX36:PGX38 PQT36:PQT38 QAP36:QAP38 QKL36:QKL38 QUH36:QUH38 RED36:RED38 RNZ36:RNZ38 RXV36:RXV38 SHR36:SHR38 SRN36:SRN38 TBJ36:TBJ38 TLF36:TLF38 TVB36:TVB38 UEX36:UEX38 UOT36:UOT38 UYP36:UYP38 VIL36:VIL38 VSH36:VSH38 WCD36:WCD38 WLZ36:WLZ38 WVV36:WVV38 M65571:M65573 JJ65571:JJ65573 TF65571:TF65573 ADB65571:ADB65573 AMX65571:AMX65573 AWT65571:AWT65573 BGP65571:BGP65573 BQL65571:BQL65573 CAH65571:CAH65573 CKD65571:CKD65573 CTZ65571:CTZ65573 DDV65571:DDV65573 DNR65571:DNR65573 DXN65571:DXN65573 EHJ65571:EHJ65573 ERF65571:ERF65573 FBB65571:FBB65573 FKX65571:FKX65573 FUT65571:FUT65573 GEP65571:GEP65573 GOL65571:GOL65573 GYH65571:GYH65573 HID65571:HID65573 HRZ65571:HRZ65573 IBV65571:IBV65573 ILR65571:ILR65573 IVN65571:IVN65573 JFJ65571:JFJ65573 JPF65571:JPF65573 JZB65571:JZB65573 KIX65571:KIX65573 KST65571:KST65573 LCP65571:LCP65573 LML65571:LML65573 LWH65571:LWH65573 MGD65571:MGD65573 MPZ65571:MPZ65573 MZV65571:MZV65573 NJR65571:NJR65573 NTN65571:NTN65573 ODJ65571:ODJ65573 ONF65571:ONF65573 OXB65571:OXB65573 PGX65571:PGX65573 PQT65571:PQT65573 QAP65571:QAP65573 QKL65571:QKL65573 QUH65571:QUH65573 RED65571:RED65573 RNZ65571:RNZ65573 RXV65571:RXV65573 SHR65571:SHR65573 SRN65571:SRN65573 TBJ65571:TBJ65573 TLF65571:TLF65573 TVB65571:TVB65573 UEX65571:UEX65573 UOT65571:UOT65573 UYP65571:UYP65573 VIL65571:VIL65573 VSH65571:VSH65573 WCD65571:WCD65573 WLZ65571:WLZ65573 WVV65571:WVV65573 M131107:M131109 JJ131107:JJ131109 TF131107:TF131109 ADB131107:ADB131109 AMX131107:AMX131109 AWT131107:AWT131109 BGP131107:BGP131109 BQL131107:BQL131109 CAH131107:CAH131109 CKD131107:CKD131109 CTZ131107:CTZ131109 DDV131107:DDV131109 DNR131107:DNR131109 DXN131107:DXN131109 EHJ131107:EHJ131109 ERF131107:ERF131109 FBB131107:FBB131109 FKX131107:FKX131109 FUT131107:FUT131109 GEP131107:GEP131109 GOL131107:GOL131109 GYH131107:GYH131109 HID131107:HID131109 HRZ131107:HRZ131109 IBV131107:IBV131109 ILR131107:ILR131109 IVN131107:IVN131109 JFJ131107:JFJ131109 JPF131107:JPF131109 JZB131107:JZB131109 KIX131107:KIX131109 KST131107:KST131109 LCP131107:LCP131109 LML131107:LML131109 LWH131107:LWH131109 MGD131107:MGD131109 MPZ131107:MPZ131109 MZV131107:MZV131109 NJR131107:NJR131109 NTN131107:NTN131109 ODJ131107:ODJ131109 ONF131107:ONF131109 OXB131107:OXB131109 PGX131107:PGX131109 PQT131107:PQT131109 QAP131107:QAP131109 QKL131107:QKL131109 QUH131107:QUH131109 RED131107:RED131109 RNZ131107:RNZ131109 RXV131107:RXV131109 SHR131107:SHR131109 SRN131107:SRN131109 TBJ131107:TBJ131109 TLF131107:TLF131109 TVB131107:TVB131109 UEX131107:UEX131109 UOT131107:UOT131109 UYP131107:UYP131109 VIL131107:VIL131109 VSH131107:VSH131109 WCD131107:WCD131109 WLZ131107:WLZ131109 WVV131107:WVV131109 M196643:M196645 JJ196643:JJ196645 TF196643:TF196645 ADB196643:ADB196645 AMX196643:AMX196645 AWT196643:AWT196645 BGP196643:BGP196645 BQL196643:BQL196645 CAH196643:CAH196645 CKD196643:CKD196645 CTZ196643:CTZ196645 DDV196643:DDV196645 DNR196643:DNR196645 DXN196643:DXN196645 EHJ196643:EHJ196645 ERF196643:ERF196645 FBB196643:FBB196645 FKX196643:FKX196645 FUT196643:FUT196645 GEP196643:GEP196645 GOL196643:GOL196645 GYH196643:GYH196645 HID196643:HID196645 HRZ196643:HRZ196645 IBV196643:IBV196645 ILR196643:ILR196645 IVN196643:IVN196645 JFJ196643:JFJ196645 JPF196643:JPF196645 JZB196643:JZB196645 KIX196643:KIX196645 KST196643:KST196645 LCP196643:LCP196645 LML196643:LML196645 LWH196643:LWH196645 MGD196643:MGD196645 MPZ196643:MPZ196645 MZV196643:MZV196645 NJR196643:NJR196645 NTN196643:NTN196645 ODJ196643:ODJ196645 ONF196643:ONF196645 OXB196643:OXB196645 PGX196643:PGX196645 PQT196643:PQT196645 QAP196643:QAP196645 QKL196643:QKL196645 QUH196643:QUH196645 RED196643:RED196645 RNZ196643:RNZ196645 RXV196643:RXV196645 SHR196643:SHR196645 SRN196643:SRN196645 TBJ196643:TBJ196645 TLF196643:TLF196645 TVB196643:TVB196645 UEX196643:UEX196645 UOT196643:UOT196645 UYP196643:UYP196645 VIL196643:VIL196645 VSH196643:VSH196645 WCD196643:WCD196645 WLZ196643:WLZ196645 WVV196643:WVV196645 M262179:M262181 JJ262179:JJ262181 TF262179:TF262181 ADB262179:ADB262181 AMX262179:AMX262181 AWT262179:AWT262181 BGP262179:BGP262181 BQL262179:BQL262181 CAH262179:CAH262181 CKD262179:CKD262181 CTZ262179:CTZ262181 DDV262179:DDV262181 DNR262179:DNR262181 DXN262179:DXN262181 EHJ262179:EHJ262181 ERF262179:ERF262181 FBB262179:FBB262181 FKX262179:FKX262181 FUT262179:FUT262181 GEP262179:GEP262181 GOL262179:GOL262181 GYH262179:GYH262181 HID262179:HID262181 HRZ262179:HRZ262181 IBV262179:IBV262181 ILR262179:ILR262181 IVN262179:IVN262181 JFJ262179:JFJ262181 JPF262179:JPF262181 JZB262179:JZB262181 KIX262179:KIX262181 KST262179:KST262181 LCP262179:LCP262181 LML262179:LML262181 LWH262179:LWH262181 MGD262179:MGD262181 MPZ262179:MPZ262181 MZV262179:MZV262181 NJR262179:NJR262181 NTN262179:NTN262181 ODJ262179:ODJ262181 ONF262179:ONF262181 OXB262179:OXB262181 PGX262179:PGX262181 PQT262179:PQT262181 QAP262179:QAP262181 QKL262179:QKL262181 QUH262179:QUH262181 RED262179:RED262181 RNZ262179:RNZ262181 RXV262179:RXV262181 SHR262179:SHR262181 SRN262179:SRN262181 TBJ262179:TBJ262181 TLF262179:TLF262181 TVB262179:TVB262181 UEX262179:UEX262181 UOT262179:UOT262181 UYP262179:UYP262181 VIL262179:VIL262181 VSH262179:VSH262181 WCD262179:WCD262181 WLZ262179:WLZ262181 WVV262179:WVV262181 M327715:M327717 JJ327715:JJ327717 TF327715:TF327717 ADB327715:ADB327717 AMX327715:AMX327717 AWT327715:AWT327717 BGP327715:BGP327717 BQL327715:BQL327717 CAH327715:CAH327717 CKD327715:CKD327717 CTZ327715:CTZ327717 DDV327715:DDV327717 DNR327715:DNR327717 DXN327715:DXN327717 EHJ327715:EHJ327717 ERF327715:ERF327717 FBB327715:FBB327717 FKX327715:FKX327717 FUT327715:FUT327717 GEP327715:GEP327717 GOL327715:GOL327717 GYH327715:GYH327717 HID327715:HID327717 HRZ327715:HRZ327717 IBV327715:IBV327717 ILR327715:ILR327717 IVN327715:IVN327717 JFJ327715:JFJ327717 JPF327715:JPF327717 JZB327715:JZB327717 KIX327715:KIX327717 KST327715:KST327717 LCP327715:LCP327717 LML327715:LML327717 LWH327715:LWH327717 MGD327715:MGD327717 MPZ327715:MPZ327717 MZV327715:MZV327717 NJR327715:NJR327717 NTN327715:NTN327717 ODJ327715:ODJ327717 ONF327715:ONF327717 OXB327715:OXB327717 PGX327715:PGX327717 PQT327715:PQT327717 QAP327715:QAP327717 QKL327715:QKL327717 QUH327715:QUH327717 RED327715:RED327717 RNZ327715:RNZ327717 RXV327715:RXV327717 SHR327715:SHR327717 SRN327715:SRN327717 TBJ327715:TBJ327717 TLF327715:TLF327717 TVB327715:TVB327717 UEX327715:UEX327717 UOT327715:UOT327717 UYP327715:UYP327717 VIL327715:VIL327717 VSH327715:VSH327717 WCD327715:WCD327717 WLZ327715:WLZ327717 WVV327715:WVV327717 M393251:M393253 JJ393251:JJ393253 TF393251:TF393253 ADB393251:ADB393253 AMX393251:AMX393253 AWT393251:AWT393253 BGP393251:BGP393253 BQL393251:BQL393253 CAH393251:CAH393253 CKD393251:CKD393253 CTZ393251:CTZ393253 DDV393251:DDV393253 DNR393251:DNR393253 DXN393251:DXN393253 EHJ393251:EHJ393253 ERF393251:ERF393253 FBB393251:FBB393253 FKX393251:FKX393253 FUT393251:FUT393253 GEP393251:GEP393253 GOL393251:GOL393253 GYH393251:GYH393253 HID393251:HID393253 HRZ393251:HRZ393253 IBV393251:IBV393253 ILR393251:ILR393253 IVN393251:IVN393253 JFJ393251:JFJ393253 JPF393251:JPF393253 JZB393251:JZB393253 KIX393251:KIX393253 KST393251:KST393253 LCP393251:LCP393253 LML393251:LML393253 LWH393251:LWH393253 MGD393251:MGD393253 MPZ393251:MPZ393253 MZV393251:MZV393253 NJR393251:NJR393253 NTN393251:NTN393253 ODJ393251:ODJ393253 ONF393251:ONF393253 OXB393251:OXB393253 PGX393251:PGX393253 PQT393251:PQT393253 QAP393251:QAP393253 QKL393251:QKL393253 QUH393251:QUH393253 RED393251:RED393253 RNZ393251:RNZ393253 RXV393251:RXV393253 SHR393251:SHR393253 SRN393251:SRN393253 TBJ393251:TBJ393253 TLF393251:TLF393253 TVB393251:TVB393253 UEX393251:UEX393253 UOT393251:UOT393253 UYP393251:UYP393253 VIL393251:VIL393253 VSH393251:VSH393253 WCD393251:WCD393253 WLZ393251:WLZ393253 WVV393251:WVV393253 M458787:M458789 JJ458787:JJ458789 TF458787:TF458789 ADB458787:ADB458789 AMX458787:AMX458789 AWT458787:AWT458789 BGP458787:BGP458789 BQL458787:BQL458789 CAH458787:CAH458789 CKD458787:CKD458789 CTZ458787:CTZ458789 DDV458787:DDV458789 DNR458787:DNR458789 DXN458787:DXN458789 EHJ458787:EHJ458789 ERF458787:ERF458789 FBB458787:FBB458789 FKX458787:FKX458789 FUT458787:FUT458789 GEP458787:GEP458789 GOL458787:GOL458789 GYH458787:GYH458789 HID458787:HID458789 HRZ458787:HRZ458789 IBV458787:IBV458789 ILR458787:ILR458789 IVN458787:IVN458789 JFJ458787:JFJ458789 JPF458787:JPF458789 JZB458787:JZB458789 KIX458787:KIX458789 KST458787:KST458789 LCP458787:LCP458789 LML458787:LML458789 LWH458787:LWH458789 MGD458787:MGD458789 MPZ458787:MPZ458789 MZV458787:MZV458789 NJR458787:NJR458789 NTN458787:NTN458789 ODJ458787:ODJ458789 ONF458787:ONF458789 OXB458787:OXB458789 PGX458787:PGX458789 PQT458787:PQT458789 QAP458787:QAP458789 QKL458787:QKL458789 QUH458787:QUH458789 RED458787:RED458789 RNZ458787:RNZ458789 RXV458787:RXV458789 SHR458787:SHR458789 SRN458787:SRN458789 TBJ458787:TBJ458789 TLF458787:TLF458789 TVB458787:TVB458789 UEX458787:UEX458789 UOT458787:UOT458789 UYP458787:UYP458789 VIL458787:VIL458789 VSH458787:VSH458789 WCD458787:WCD458789 WLZ458787:WLZ458789 WVV458787:WVV458789 M524323:M524325 JJ524323:JJ524325 TF524323:TF524325 ADB524323:ADB524325 AMX524323:AMX524325 AWT524323:AWT524325 BGP524323:BGP524325 BQL524323:BQL524325 CAH524323:CAH524325 CKD524323:CKD524325 CTZ524323:CTZ524325 DDV524323:DDV524325 DNR524323:DNR524325 DXN524323:DXN524325 EHJ524323:EHJ524325 ERF524323:ERF524325 FBB524323:FBB524325 FKX524323:FKX524325 FUT524323:FUT524325 GEP524323:GEP524325 GOL524323:GOL524325 GYH524323:GYH524325 HID524323:HID524325 HRZ524323:HRZ524325 IBV524323:IBV524325 ILR524323:ILR524325 IVN524323:IVN524325 JFJ524323:JFJ524325 JPF524323:JPF524325 JZB524323:JZB524325 KIX524323:KIX524325 KST524323:KST524325 LCP524323:LCP524325 LML524323:LML524325 LWH524323:LWH524325 MGD524323:MGD524325 MPZ524323:MPZ524325 MZV524323:MZV524325 NJR524323:NJR524325 NTN524323:NTN524325 ODJ524323:ODJ524325 ONF524323:ONF524325 OXB524323:OXB524325 PGX524323:PGX524325 PQT524323:PQT524325 QAP524323:QAP524325 QKL524323:QKL524325 QUH524323:QUH524325 RED524323:RED524325 RNZ524323:RNZ524325 RXV524323:RXV524325 SHR524323:SHR524325 SRN524323:SRN524325 TBJ524323:TBJ524325 TLF524323:TLF524325 TVB524323:TVB524325 UEX524323:UEX524325 UOT524323:UOT524325 UYP524323:UYP524325 VIL524323:VIL524325 VSH524323:VSH524325 WCD524323:WCD524325 WLZ524323:WLZ524325 WVV524323:WVV524325 M589859:M589861 JJ589859:JJ589861 TF589859:TF589861 ADB589859:ADB589861 AMX589859:AMX589861 AWT589859:AWT589861 BGP589859:BGP589861 BQL589859:BQL589861 CAH589859:CAH589861 CKD589859:CKD589861 CTZ589859:CTZ589861 DDV589859:DDV589861 DNR589859:DNR589861 DXN589859:DXN589861 EHJ589859:EHJ589861 ERF589859:ERF589861 FBB589859:FBB589861 FKX589859:FKX589861 FUT589859:FUT589861 GEP589859:GEP589861 GOL589859:GOL589861 GYH589859:GYH589861 HID589859:HID589861 HRZ589859:HRZ589861 IBV589859:IBV589861 ILR589859:ILR589861 IVN589859:IVN589861 JFJ589859:JFJ589861 JPF589859:JPF589861 JZB589859:JZB589861 KIX589859:KIX589861 KST589859:KST589861 LCP589859:LCP589861 LML589859:LML589861 LWH589859:LWH589861 MGD589859:MGD589861 MPZ589859:MPZ589861 MZV589859:MZV589861 NJR589859:NJR589861 NTN589859:NTN589861 ODJ589859:ODJ589861 ONF589859:ONF589861 OXB589859:OXB589861 PGX589859:PGX589861 PQT589859:PQT589861 QAP589859:QAP589861 QKL589859:QKL589861 QUH589859:QUH589861 RED589859:RED589861 RNZ589859:RNZ589861 RXV589859:RXV589861 SHR589859:SHR589861 SRN589859:SRN589861 TBJ589859:TBJ589861 TLF589859:TLF589861 TVB589859:TVB589861 UEX589859:UEX589861 UOT589859:UOT589861 UYP589859:UYP589861 VIL589859:VIL589861 VSH589859:VSH589861 WCD589859:WCD589861 WLZ589859:WLZ589861 WVV589859:WVV589861 M655395:M655397 JJ655395:JJ655397 TF655395:TF655397 ADB655395:ADB655397 AMX655395:AMX655397 AWT655395:AWT655397 BGP655395:BGP655397 BQL655395:BQL655397 CAH655395:CAH655397 CKD655395:CKD655397 CTZ655395:CTZ655397 DDV655395:DDV655397 DNR655395:DNR655397 DXN655395:DXN655397 EHJ655395:EHJ655397 ERF655395:ERF655397 FBB655395:FBB655397 FKX655395:FKX655397 FUT655395:FUT655397 GEP655395:GEP655397 GOL655395:GOL655397 GYH655395:GYH655397 HID655395:HID655397 HRZ655395:HRZ655397 IBV655395:IBV655397 ILR655395:ILR655397 IVN655395:IVN655397 JFJ655395:JFJ655397 JPF655395:JPF655397 JZB655395:JZB655397 KIX655395:KIX655397 KST655395:KST655397 LCP655395:LCP655397 LML655395:LML655397 LWH655395:LWH655397 MGD655395:MGD655397 MPZ655395:MPZ655397 MZV655395:MZV655397 NJR655395:NJR655397 NTN655395:NTN655397 ODJ655395:ODJ655397 ONF655395:ONF655397 OXB655395:OXB655397 PGX655395:PGX655397 PQT655395:PQT655397 QAP655395:QAP655397 QKL655395:QKL655397 QUH655395:QUH655397 RED655395:RED655397 RNZ655395:RNZ655397 RXV655395:RXV655397 SHR655395:SHR655397 SRN655395:SRN655397 TBJ655395:TBJ655397 TLF655395:TLF655397 TVB655395:TVB655397 UEX655395:UEX655397 UOT655395:UOT655397 UYP655395:UYP655397 VIL655395:VIL655397 VSH655395:VSH655397 WCD655395:WCD655397 WLZ655395:WLZ655397 WVV655395:WVV655397 M720931:M720933 JJ720931:JJ720933 TF720931:TF720933 ADB720931:ADB720933 AMX720931:AMX720933 AWT720931:AWT720933 BGP720931:BGP720933 BQL720931:BQL720933 CAH720931:CAH720933 CKD720931:CKD720933 CTZ720931:CTZ720933 DDV720931:DDV720933 DNR720931:DNR720933 DXN720931:DXN720933 EHJ720931:EHJ720933 ERF720931:ERF720933 FBB720931:FBB720933 FKX720931:FKX720933 FUT720931:FUT720933 GEP720931:GEP720933 GOL720931:GOL720933 GYH720931:GYH720933 HID720931:HID720933 HRZ720931:HRZ720933 IBV720931:IBV720933 ILR720931:ILR720933 IVN720931:IVN720933 JFJ720931:JFJ720933 JPF720931:JPF720933 JZB720931:JZB720933 KIX720931:KIX720933 KST720931:KST720933 LCP720931:LCP720933 LML720931:LML720933 LWH720931:LWH720933 MGD720931:MGD720933 MPZ720931:MPZ720933 MZV720931:MZV720933 NJR720931:NJR720933 NTN720931:NTN720933 ODJ720931:ODJ720933 ONF720931:ONF720933 OXB720931:OXB720933 PGX720931:PGX720933 PQT720931:PQT720933 QAP720931:QAP720933 QKL720931:QKL720933 QUH720931:QUH720933 RED720931:RED720933 RNZ720931:RNZ720933 RXV720931:RXV720933 SHR720931:SHR720933 SRN720931:SRN720933 TBJ720931:TBJ720933 TLF720931:TLF720933 TVB720931:TVB720933 UEX720931:UEX720933 UOT720931:UOT720933 UYP720931:UYP720933 VIL720931:VIL720933 VSH720931:VSH720933 WCD720931:WCD720933 WLZ720931:WLZ720933 WVV720931:WVV720933 M786467:M786469 JJ786467:JJ786469 TF786467:TF786469 ADB786467:ADB786469 AMX786467:AMX786469 AWT786467:AWT786469 BGP786467:BGP786469 BQL786467:BQL786469 CAH786467:CAH786469 CKD786467:CKD786469 CTZ786467:CTZ786469 DDV786467:DDV786469 DNR786467:DNR786469 DXN786467:DXN786469 EHJ786467:EHJ786469 ERF786467:ERF786469 FBB786467:FBB786469 FKX786467:FKX786469 FUT786467:FUT786469 GEP786467:GEP786469 GOL786467:GOL786469 GYH786467:GYH786469 HID786467:HID786469 HRZ786467:HRZ786469 IBV786467:IBV786469 ILR786467:ILR786469 IVN786467:IVN786469 JFJ786467:JFJ786469 JPF786467:JPF786469 JZB786467:JZB786469 KIX786467:KIX786469 KST786467:KST786469 LCP786467:LCP786469 LML786467:LML786469 LWH786467:LWH786469 MGD786467:MGD786469 MPZ786467:MPZ786469 MZV786467:MZV786469 NJR786467:NJR786469 NTN786467:NTN786469 ODJ786467:ODJ786469 ONF786467:ONF786469 OXB786467:OXB786469 PGX786467:PGX786469 PQT786467:PQT786469 QAP786467:QAP786469 QKL786467:QKL786469 QUH786467:QUH786469 RED786467:RED786469 RNZ786467:RNZ786469 RXV786467:RXV786469 SHR786467:SHR786469 SRN786467:SRN786469 TBJ786467:TBJ786469 TLF786467:TLF786469 TVB786467:TVB786469 UEX786467:UEX786469 UOT786467:UOT786469 UYP786467:UYP786469 VIL786467:VIL786469 VSH786467:VSH786469 WCD786467:WCD786469 WLZ786467:WLZ786469 WVV786467:WVV786469 M852003:M852005 JJ852003:JJ852005 TF852003:TF852005 ADB852003:ADB852005 AMX852003:AMX852005 AWT852003:AWT852005 BGP852003:BGP852005 BQL852003:BQL852005 CAH852003:CAH852005 CKD852003:CKD852005 CTZ852003:CTZ852005 DDV852003:DDV852005 DNR852003:DNR852005 DXN852003:DXN852005 EHJ852003:EHJ852005 ERF852003:ERF852005 FBB852003:FBB852005 FKX852003:FKX852005 FUT852003:FUT852005 GEP852003:GEP852005 GOL852003:GOL852005 GYH852003:GYH852005 HID852003:HID852005 HRZ852003:HRZ852005 IBV852003:IBV852005 ILR852003:ILR852005 IVN852003:IVN852005 JFJ852003:JFJ852005 JPF852003:JPF852005 JZB852003:JZB852005 KIX852003:KIX852005 KST852003:KST852005 LCP852003:LCP852005 LML852003:LML852005 LWH852003:LWH852005 MGD852003:MGD852005 MPZ852003:MPZ852005 MZV852003:MZV852005 NJR852003:NJR852005 NTN852003:NTN852005 ODJ852003:ODJ852005 ONF852003:ONF852005 OXB852003:OXB852005 PGX852003:PGX852005 PQT852003:PQT852005 QAP852003:QAP852005 QKL852003:QKL852005 QUH852003:QUH852005 RED852003:RED852005 RNZ852003:RNZ852005 RXV852003:RXV852005 SHR852003:SHR852005 SRN852003:SRN852005 TBJ852003:TBJ852005 TLF852003:TLF852005 TVB852003:TVB852005 UEX852003:UEX852005 UOT852003:UOT852005 UYP852003:UYP852005 VIL852003:VIL852005 VSH852003:VSH852005 WCD852003:WCD852005 WLZ852003:WLZ852005 WVV852003:WVV852005 M917539:M917541 JJ917539:JJ917541 TF917539:TF917541 ADB917539:ADB917541 AMX917539:AMX917541 AWT917539:AWT917541 BGP917539:BGP917541 BQL917539:BQL917541 CAH917539:CAH917541 CKD917539:CKD917541 CTZ917539:CTZ917541 DDV917539:DDV917541 DNR917539:DNR917541 DXN917539:DXN917541 EHJ917539:EHJ917541 ERF917539:ERF917541 FBB917539:FBB917541 FKX917539:FKX917541 FUT917539:FUT917541 GEP917539:GEP917541 GOL917539:GOL917541 GYH917539:GYH917541 HID917539:HID917541 HRZ917539:HRZ917541 IBV917539:IBV917541 ILR917539:ILR917541 IVN917539:IVN917541 JFJ917539:JFJ917541 JPF917539:JPF917541 JZB917539:JZB917541 KIX917539:KIX917541 KST917539:KST917541 LCP917539:LCP917541 LML917539:LML917541 LWH917539:LWH917541 MGD917539:MGD917541 MPZ917539:MPZ917541 MZV917539:MZV917541 NJR917539:NJR917541 NTN917539:NTN917541 ODJ917539:ODJ917541 ONF917539:ONF917541 OXB917539:OXB917541 PGX917539:PGX917541 PQT917539:PQT917541 QAP917539:QAP917541 QKL917539:QKL917541 QUH917539:QUH917541 RED917539:RED917541 RNZ917539:RNZ917541 RXV917539:RXV917541 SHR917539:SHR917541 SRN917539:SRN917541 TBJ917539:TBJ917541 TLF917539:TLF917541 TVB917539:TVB917541 UEX917539:UEX917541 UOT917539:UOT917541 UYP917539:UYP917541 VIL917539:VIL917541 VSH917539:VSH917541 WCD917539:WCD917541 WLZ917539:WLZ917541 WVV917539:WVV917541 M983075:M983077 JJ983075:JJ983077 TF983075:TF983077 ADB983075:ADB983077 AMX983075:AMX983077 AWT983075:AWT983077 BGP983075:BGP983077 BQL983075:BQL983077 CAH983075:CAH983077 CKD983075:CKD983077 CTZ983075:CTZ983077 DDV983075:DDV983077 DNR983075:DNR983077 DXN983075:DXN983077 EHJ983075:EHJ983077 ERF983075:ERF983077 FBB983075:FBB983077 FKX983075:FKX983077 FUT983075:FUT983077 GEP983075:GEP983077 GOL983075:GOL983077 GYH983075:GYH983077 HID983075:HID983077 HRZ983075:HRZ983077 IBV983075:IBV983077 ILR983075:ILR983077 IVN983075:IVN983077 JFJ983075:JFJ983077 JPF983075:JPF983077 JZB983075:JZB983077 KIX983075:KIX983077 KST983075:KST983077 LCP983075:LCP983077 LML983075:LML983077 LWH983075:LWH983077 MGD983075:MGD983077 MPZ983075:MPZ983077 MZV983075:MZV983077 NJR983075:NJR983077 NTN983075:NTN983077 ODJ983075:ODJ983077 ONF983075:ONF983077 OXB983075:OXB983077 PGX983075:PGX983077 PQT983075:PQT983077 QAP983075:QAP983077 QKL983075:QKL983077 QUH983075:QUH983077 RED983075:RED983077 RNZ983075:RNZ983077 RXV983075:RXV983077 SHR983075:SHR983077 SRN983075:SRN983077 TBJ983075:TBJ983077 TLF983075:TLF983077 TVB983075:TVB983077 UEX983075:UEX983077 UOT983075:UOT983077 UYP983075:UYP983077 VIL983075:VIL983077 VSH983075:VSH983077 WCD983075:WCD983077 WLZ983075:WLZ983077 WVV983075:WVV983077 W36 JT36 TP36 ADL36 ANH36 AXD36 BGZ36 BQV36 CAR36 CKN36 CUJ36 DEF36 DOB36 DXX36 EHT36 ERP36 FBL36 FLH36 FVD36 GEZ36 GOV36 GYR36 HIN36 HSJ36 ICF36 IMB36 IVX36 JFT36 JPP36 JZL36 KJH36 KTD36 LCZ36 LMV36 LWR36 MGN36 MQJ36 NAF36 NKB36 NTX36 ODT36 ONP36 OXL36 PHH36 PRD36 QAZ36 QKV36 QUR36 REN36 ROJ36 RYF36 SIB36 SRX36 TBT36 TLP36 TVL36 UFH36 UPD36 UYZ36 VIV36 VSR36 WCN36 WMJ36 WWF36 W65571 JT65571 TP65571 ADL65571 ANH65571 AXD65571 BGZ65571 BQV65571 CAR65571 CKN65571 CUJ65571 DEF65571 DOB65571 DXX65571 EHT65571 ERP65571 FBL65571 FLH65571 FVD65571 GEZ65571 GOV65571 GYR65571 HIN65571 HSJ65571 ICF65571 IMB65571 IVX65571 JFT65571 JPP65571 JZL65571 KJH65571 KTD65571 LCZ65571 LMV65571 LWR65571 MGN65571 MQJ65571 NAF65571 NKB65571 NTX65571 ODT65571 ONP65571 OXL65571 PHH65571 PRD65571 QAZ65571 QKV65571 QUR65571 REN65571 ROJ65571 RYF65571 SIB65571 SRX65571 TBT65571 TLP65571 TVL65571 UFH65571 UPD65571 UYZ65571 VIV65571 VSR65571 WCN65571 WMJ65571 WWF65571 W131107 JT131107 TP131107 ADL131107 ANH131107 AXD131107 BGZ131107 BQV131107 CAR131107 CKN131107 CUJ131107 DEF131107 DOB131107 DXX131107 EHT131107 ERP131107 FBL131107 FLH131107 FVD131107 GEZ131107 GOV131107 GYR131107 HIN131107 HSJ131107 ICF131107 IMB131107 IVX131107 JFT131107 JPP131107 JZL131107 KJH131107 KTD131107 LCZ131107 LMV131107 LWR131107 MGN131107 MQJ131107 NAF131107 NKB131107 NTX131107 ODT131107 ONP131107 OXL131107 PHH131107 PRD131107 QAZ131107 QKV131107 QUR131107 REN131107 ROJ131107 RYF131107 SIB131107 SRX131107 TBT131107 TLP131107 TVL131107 UFH131107 UPD131107 UYZ131107 VIV131107 VSR131107 WCN131107 WMJ131107 WWF131107 W196643 JT196643 TP196643 ADL196643 ANH196643 AXD196643 BGZ196643 BQV196643 CAR196643 CKN196643 CUJ196643 DEF196643 DOB196643 DXX196643 EHT196643 ERP196643 FBL196643 FLH196643 FVD196643 GEZ196643 GOV196643 GYR196643 HIN196643 HSJ196643 ICF196643 IMB196643 IVX196643 JFT196643 JPP196643 JZL196643 KJH196643 KTD196643 LCZ196643 LMV196643 LWR196643 MGN196643 MQJ196643 NAF196643 NKB196643 NTX196643 ODT196643 ONP196643 OXL196643 PHH196643 PRD196643 QAZ196643 QKV196643 QUR196643 REN196643 ROJ196643 RYF196643 SIB196643 SRX196643 TBT196643 TLP196643 TVL196643 UFH196643 UPD196643 UYZ196643 VIV196643 VSR196643 WCN196643 WMJ196643 WWF196643 W262179 JT262179 TP262179 ADL262179 ANH262179 AXD262179 BGZ262179 BQV262179 CAR262179 CKN262179 CUJ262179 DEF262179 DOB262179 DXX262179 EHT262179 ERP262179 FBL262179 FLH262179 FVD262179 GEZ262179 GOV262179 GYR262179 HIN262179 HSJ262179 ICF262179 IMB262179 IVX262179 JFT262179 JPP262179 JZL262179 KJH262179 KTD262179 LCZ262179 LMV262179 LWR262179 MGN262179 MQJ262179 NAF262179 NKB262179 NTX262179 ODT262179 ONP262179 OXL262179 PHH262179 PRD262179 QAZ262179 QKV262179 QUR262179 REN262179 ROJ262179 RYF262179 SIB262179 SRX262179 TBT262179 TLP262179 TVL262179 UFH262179 UPD262179 UYZ262179 VIV262179 VSR262179 WCN262179 WMJ262179 WWF262179 W327715 JT327715 TP327715 ADL327715 ANH327715 AXD327715 BGZ327715 BQV327715 CAR327715 CKN327715 CUJ327715 DEF327715 DOB327715 DXX327715 EHT327715 ERP327715 FBL327715 FLH327715 FVD327715 GEZ327715 GOV327715 GYR327715 HIN327715 HSJ327715 ICF327715 IMB327715 IVX327715 JFT327715 JPP327715 JZL327715 KJH327715 KTD327715 LCZ327715 LMV327715 LWR327715 MGN327715 MQJ327715 NAF327715 NKB327715 NTX327715 ODT327715 ONP327715 OXL327715 PHH327715 PRD327715 QAZ327715 QKV327715 QUR327715 REN327715 ROJ327715 RYF327715 SIB327715 SRX327715 TBT327715 TLP327715 TVL327715 UFH327715 UPD327715 UYZ327715 VIV327715 VSR327715 WCN327715 WMJ327715 WWF327715 W393251 JT393251 TP393251 ADL393251 ANH393251 AXD393251 BGZ393251 BQV393251 CAR393251 CKN393251 CUJ393251 DEF393251 DOB393251 DXX393251 EHT393251 ERP393251 FBL393251 FLH393251 FVD393251 GEZ393251 GOV393251 GYR393251 HIN393251 HSJ393251 ICF393251 IMB393251 IVX393251 JFT393251 JPP393251 JZL393251 KJH393251 KTD393251 LCZ393251 LMV393251 LWR393251 MGN393251 MQJ393251 NAF393251 NKB393251 NTX393251 ODT393251 ONP393251 OXL393251 PHH393251 PRD393251 QAZ393251 QKV393251 QUR393251 REN393251 ROJ393251 RYF393251 SIB393251 SRX393251 TBT393251 TLP393251 TVL393251 UFH393251 UPD393251 UYZ393251 VIV393251 VSR393251 WCN393251 WMJ393251 WWF393251 W458787 JT458787 TP458787 ADL458787 ANH458787 AXD458787 BGZ458787 BQV458787 CAR458787 CKN458787 CUJ458787 DEF458787 DOB458787 DXX458787 EHT458787 ERP458787 FBL458787 FLH458787 FVD458787 GEZ458787 GOV458787 GYR458787 HIN458787 HSJ458787 ICF458787 IMB458787 IVX458787 JFT458787 JPP458787 JZL458787 KJH458787 KTD458787 LCZ458787 LMV458787 LWR458787 MGN458787 MQJ458787 NAF458787 NKB458787 NTX458787 ODT458787 ONP458787 OXL458787 PHH458787 PRD458787 QAZ458787 QKV458787 QUR458787 REN458787 ROJ458787 RYF458787 SIB458787 SRX458787 TBT458787 TLP458787 TVL458787 UFH458787 UPD458787 UYZ458787 VIV458787 VSR458787 WCN458787 WMJ458787 WWF458787 W524323 JT524323 TP524323 ADL524323 ANH524323 AXD524323 BGZ524323 BQV524323 CAR524323 CKN524323 CUJ524323 DEF524323 DOB524323 DXX524323 EHT524323 ERP524323 FBL524323 FLH524323 FVD524323 GEZ524323 GOV524323 GYR524323 HIN524323 HSJ524323 ICF524323 IMB524323 IVX524323 JFT524323 JPP524323 JZL524323 KJH524323 KTD524323 LCZ524323 LMV524323 LWR524323 MGN524323 MQJ524323 NAF524323 NKB524323 NTX524323 ODT524323 ONP524323 OXL524323 PHH524323 PRD524323 QAZ524323 QKV524323 QUR524323 REN524323 ROJ524323 RYF524323 SIB524323 SRX524323 TBT524323 TLP524323 TVL524323 UFH524323 UPD524323 UYZ524323 VIV524323 VSR524323 WCN524323 WMJ524323 WWF524323 W589859 JT589859 TP589859 ADL589859 ANH589859 AXD589859 BGZ589859 BQV589859 CAR589859 CKN589859 CUJ589859 DEF589859 DOB589859 DXX589859 EHT589859 ERP589859 FBL589859 FLH589859 FVD589859 GEZ589859 GOV589859 GYR589859 HIN589859 HSJ589859 ICF589859 IMB589859 IVX589859 JFT589859 JPP589859 JZL589859 KJH589859 KTD589859 LCZ589859 LMV589859 LWR589859 MGN589859 MQJ589859 NAF589859 NKB589859 NTX589859 ODT589859 ONP589859 OXL589859 PHH589859 PRD589859 QAZ589859 QKV589859 QUR589859 REN589859 ROJ589859 RYF589859 SIB589859 SRX589859 TBT589859 TLP589859 TVL589859 UFH589859 UPD589859 UYZ589859 VIV589859 VSR589859 WCN589859 WMJ589859 WWF589859 W655395 JT655395 TP655395 ADL655395 ANH655395 AXD655395 BGZ655395 BQV655395 CAR655395 CKN655395 CUJ655395 DEF655395 DOB655395 DXX655395 EHT655395 ERP655395 FBL655395 FLH655395 FVD655395 GEZ655395 GOV655395 GYR655395 HIN655395 HSJ655395 ICF655395 IMB655395 IVX655395 JFT655395 JPP655395 JZL655395 KJH655395 KTD655395 LCZ655395 LMV655395 LWR655395 MGN655395 MQJ655395 NAF655395 NKB655395 NTX655395 ODT655395 ONP655395 OXL655395 PHH655395 PRD655395 QAZ655395 QKV655395 QUR655395 REN655395 ROJ655395 RYF655395 SIB655395 SRX655395 TBT655395 TLP655395 TVL655395 UFH655395 UPD655395 UYZ655395 VIV655395 VSR655395 WCN655395 WMJ655395 WWF655395 W720931 JT720931 TP720931 ADL720931 ANH720931 AXD720931 BGZ720931 BQV720931 CAR720931 CKN720931 CUJ720931 DEF720931 DOB720931 DXX720931 EHT720931 ERP720931 FBL720931 FLH720931 FVD720931 GEZ720931 GOV720931 GYR720931 HIN720931 HSJ720931 ICF720931 IMB720931 IVX720931 JFT720931 JPP720931 JZL720931 KJH720931 KTD720931 LCZ720931 LMV720931 LWR720931 MGN720931 MQJ720931 NAF720931 NKB720931 NTX720931 ODT720931 ONP720931 OXL720931 PHH720931 PRD720931 QAZ720931 QKV720931 QUR720931 REN720931 ROJ720931 RYF720931 SIB720931 SRX720931 TBT720931 TLP720931 TVL720931 UFH720931 UPD720931 UYZ720931 VIV720931 VSR720931 WCN720931 WMJ720931 WWF720931 W786467 JT786467 TP786467 ADL786467 ANH786467 AXD786467 BGZ786467 BQV786467 CAR786467 CKN786467 CUJ786467 DEF786467 DOB786467 DXX786467 EHT786467 ERP786467 FBL786467 FLH786467 FVD786467 GEZ786467 GOV786467 GYR786467 HIN786467 HSJ786467 ICF786467 IMB786467 IVX786467 JFT786467 JPP786467 JZL786467 KJH786467 KTD786467 LCZ786467 LMV786467 LWR786467 MGN786467 MQJ786467 NAF786467 NKB786467 NTX786467 ODT786467 ONP786467 OXL786467 PHH786467 PRD786467 QAZ786467 QKV786467 QUR786467 REN786467 ROJ786467 RYF786467 SIB786467 SRX786467 TBT786467 TLP786467 TVL786467 UFH786467 UPD786467 UYZ786467 VIV786467 VSR786467 WCN786467 WMJ786467 WWF786467 W852003 JT852003 TP852003 ADL852003 ANH852003 AXD852003 BGZ852003 BQV852003 CAR852003 CKN852003 CUJ852003 DEF852003 DOB852003 DXX852003 EHT852003 ERP852003 FBL852003 FLH852003 FVD852003 GEZ852003 GOV852003 GYR852003 HIN852003 HSJ852003 ICF852003 IMB852003 IVX852003 JFT852003 JPP852003 JZL852003 KJH852003 KTD852003 LCZ852003 LMV852003 LWR852003 MGN852003 MQJ852003 NAF852003 NKB852003 NTX852003 ODT852003 ONP852003 OXL852003 PHH852003 PRD852003 QAZ852003 QKV852003 QUR852003 REN852003 ROJ852003 RYF852003 SIB852003 SRX852003 TBT852003 TLP852003 TVL852003 UFH852003 UPD852003 UYZ852003 VIV852003 VSR852003 WCN852003 WMJ852003 WWF852003 W917539 JT917539 TP917539 ADL917539 ANH917539 AXD917539 BGZ917539 BQV917539 CAR917539 CKN917539 CUJ917539 DEF917539 DOB917539 DXX917539 EHT917539 ERP917539 FBL917539 FLH917539 FVD917539 GEZ917539 GOV917539 GYR917539 HIN917539 HSJ917539 ICF917539 IMB917539 IVX917539 JFT917539 JPP917539 JZL917539 KJH917539 KTD917539 LCZ917539 LMV917539 LWR917539 MGN917539 MQJ917539 NAF917539 NKB917539 NTX917539 ODT917539 ONP917539 OXL917539 PHH917539 PRD917539 QAZ917539 QKV917539 QUR917539 REN917539 ROJ917539 RYF917539 SIB917539 SRX917539 TBT917539 TLP917539 TVL917539 UFH917539 UPD917539 UYZ917539 VIV917539 VSR917539 WCN917539 WMJ917539 WWF917539 W983075 JT983075 TP983075 ADL983075 ANH983075 AXD983075 BGZ983075 BQV983075 CAR983075 CKN983075 CUJ983075 DEF983075 DOB983075 DXX983075 EHT983075 ERP983075 FBL983075 FLH983075 FVD983075 GEZ983075 GOV983075 GYR983075 HIN983075 HSJ983075 ICF983075 IMB983075 IVX983075 JFT983075 JPP983075 JZL983075 KJH983075 KTD983075 LCZ983075 LMV983075 LWR983075 MGN983075 MQJ983075 NAF983075 NKB983075 NTX983075 ODT983075 ONP983075 OXL983075 PHH983075 PRD983075 QAZ983075 QKV983075 QUR983075 REN983075 ROJ983075 RYF983075 SIB983075 SRX983075 TBT983075 TLP983075 TVL983075 UFH983075 UPD983075 UYZ983075 VIV983075 VSR983075 WCN983075 WMJ983075 WWF983075 Y37:Y38 JV37:JV38 TR37:TR38 ADN37:ADN38 ANJ37:ANJ38 AXF37:AXF38 BHB37:BHB38 BQX37:BQX38 CAT37:CAT38 CKP37:CKP38 CUL37:CUL38 DEH37:DEH38 DOD37:DOD38 DXZ37:DXZ38 EHV37:EHV38 ERR37:ERR38 FBN37:FBN38 FLJ37:FLJ38 FVF37:FVF38 GFB37:GFB38 GOX37:GOX38 GYT37:GYT38 HIP37:HIP38 HSL37:HSL38 ICH37:ICH38 IMD37:IMD38 IVZ37:IVZ38 JFV37:JFV38 JPR37:JPR38 JZN37:JZN38 KJJ37:KJJ38 KTF37:KTF38 LDB37:LDB38 LMX37:LMX38 LWT37:LWT38 MGP37:MGP38 MQL37:MQL38 NAH37:NAH38 NKD37:NKD38 NTZ37:NTZ38 ODV37:ODV38 ONR37:ONR38 OXN37:OXN38 PHJ37:PHJ38 PRF37:PRF38 QBB37:QBB38 QKX37:QKX38 QUT37:QUT38 REP37:REP38 ROL37:ROL38 RYH37:RYH38 SID37:SID38 SRZ37:SRZ38 TBV37:TBV38 TLR37:TLR38 TVN37:TVN38 UFJ37:UFJ38 UPF37:UPF38 UZB37:UZB38 VIX37:VIX38 VST37:VST38 WCP37:WCP38 WML37:WML38 WWH37:WWH38 Y65572:Y65573 JV65572:JV65573 TR65572:TR65573 ADN65572:ADN65573 ANJ65572:ANJ65573 AXF65572:AXF65573 BHB65572:BHB65573 BQX65572:BQX65573 CAT65572:CAT65573 CKP65572:CKP65573 CUL65572:CUL65573 DEH65572:DEH65573 DOD65572:DOD65573 DXZ65572:DXZ65573 EHV65572:EHV65573 ERR65572:ERR65573 FBN65572:FBN65573 FLJ65572:FLJ65573 FVF65572:FVF65573 GFB65572:GFB65573 GOX65572:GOX65573 GYT65572:GYT65573 HIP65572:HIP65573 HSL65572:HSL65573 ICH65572:ICH65573 IMD65572:IMD65573 IVZ65572:IVZ65573 JFV65572:JFV65573 JPR65572:JPR65573 JZN65572:JZN65573 KJJ65572:KJJ65573 KTF65572:KTF65573 LDB65572:LDB65573 LMX65572:LMX65573 LWT65572:LWT65573 MGP65572:MGP65573 MQL65572:MQL65573 NAH65572:NAH65573 NKD65572:NKD65573 NTZ65572:NTZ65573 ODV65572:ODV65573 ONR65572:ONR65573 OXN65572:OXN65573 PHJ65572:PHJ65573 PRF65572:PRF65573 QBB65572:QBB65573 QKX65572:QKX65573 QUT65572:QUT65573 REP65572:REP65573 ROL65572:ROL65573 RYH65572:RYH65573 SID65572:SID65573 SRZ65572:SRZ65573 TBV65572:TBV65573 TLR65572:TLR65573 TVN65572:TVN65573 UFJ65572:UFJ65573 UPF65572:UPF65573 UZB65572:UZB65573 VIX65572:VIX65573 VST65572:VST65573 WCP65572:WCP65573 WML65572:WML65573 WWH65572:WWH65573 Y131108:Y131109 JV131108:JV131109 TR131108:TR131109 ADN131108:ADN131109 ANJ131108:ANJ131109 AXF131108:AXF131109 BHB131108:BHB131109 BQX131108:BQX131109 CAT131108:CAT131109 CKP131108:CKP131109 CUL131108:CUL131109 DEH131108:DEH131109 DOD131108:DOD131109 DXZ131108:DXZ131109 EHV131108:EHV131109 ERR131108:ERR131109 FBN131108:FBN131109 FLJ131108:FLJ131109 FVF131108:FVF131109 GFB131108:GFB131109 GOX131108:GOX131109 GYT131108:GYT131109 HIP131108:HIP131109 HSL131108:HSL131109 ICH131108:ICH131109 IMD131108:IMD131109 IVZ131108:IVZ131109 JFV131108:JFV131109 JPR131108:JPR131109 JZN131108:JZN131109 KJJ131108:KJJ131109 KTF131108:KTF131109 LDB131108:LDB131109 LMX131108:LMX131109 LWT131108:LWT131109 MGP131108:MGP131109 MQL131108:MQL131109 NAH131108:NAH131109 NKD131108:NKD131109 NTZ131108:NTZ131109 ODV131108:ODV131109 ONR131108:ONR131109 OXN131108:OXN131109 PHJ131108:PHJ131109 PRF131108:PRF131109 QBB131108:QBB131109 QKX131108:QKX131109 QUT131108:QUT131109 REP131108:REP131109 ROL131108:ROL131109 RYH131108:RYH131109 SID131108:SID131109 SRZ131108:SRZ131109 TBV131108:TBV131109 TLR131108:TLR131109 TVN131108:TVN131109 UFJ131108:UFJ131109 UPF131108:UPF131109 UZB131108:UZB131109 VIX131108:VIX131109 VST131108:VST131109 WCP131108:WCP131109 WML131108:WML131109 WWH131108:WWH131109 Y196644:Y196645 JV196644:JV196645 TR196644:TR196645 ADN196644:ADN196645 ANJ196644:ANJ196645 AXF196644:AXF196645 BHB196644:BHB196645 BQX196644:BQX196645 CAT196644:CAT196645 CKP196644:CKP196645 CUL196644:CUL196645 DEH196644:DEH196645 DOD196644:DOD196645 DXZ196644:DXZ196645 EHV196644:EHV196645 ERR196644:ERR196645 FBN196644:FBN196645 FLJ196644:FLJ196645 FVF196644:FVF196645 GFB196644:GFB196645 GOX196644:GOX196645 GYT196644:GYT196645 HIP196644:HIP196645 HSL196644:HSL196645 ICH196644:ICH196645 IMD196644:IMD196645 IVZ196644:IVZ196645 JFV196644:JFV196645 JPR196644:JPR196645 JZN196644:JZN196645 KJJ196644:KJJ196645 KTF196644:KTF196645 LDB196644:LDB196645 LMX196644:LMX196645 LWT196644:LWT196645 MGP196644:MGP196645 MQL196644:MQL196645 NAH196644:NAH196645 NKD196644:NKD196645 NTZ196644:NTZ196645 ODV196644:ODV196645 ONR196644:ONR196645 OXN196644:OXN196645 PHJ196644:PHJ196645 PRF196644:PRF196645 QBB196644:QBB196645 QKX196644:QKX196645 QUT196644:QUT196645 REP196644:REP196645 ROL196644:ROL196645 RYH196644:RYH196645 SID196644:SID196645 SRZ196644:SRZ196645 TBV196644:TBV196645 TLR196644:TLR196645 TVN196644:TVN196645 UFJ196644:UFJ196645 UPF196644:UPF196645 UZB196644:UZB196645 VIX196644:VIX196645 VST196644:VST196645 WCP196644:WCP196645 WML196644:WML196645 WWH196644:WWH196645 Y262180:Y262181 JV262180:JV262181 TR262180:TR262181 ADN262180:ADN262181 ANJ262180:ANJ262181 AXF262180:AXF262181 BHB262180:BHB262181 BQX262180:BQX262181 CAT262180:CAT262181 CKP262180:CKP262181 CUL262180:CUL262181 DEH262180:DEH262181 DOD262180:DOD262181 DXZ262180:DXZ262181 EHV262180:EHV262181 ERR262180:ERR262181 FBN262180:FBN262181 FLJ262180:FLJ262181 FVF262180:FVF262181 GFB262180:GFB262181 GOX262180:GOX262181 GYT262180:GYT262181 HIP262180:HIP262181 HSL262180:HSL262181 ICH262180:ICH262181 IMD262180:IMD262181 IVZ262180:IVZ262181 JFV262180:JFV262181 JPR262180:JPR262181 JZN262180:JZN262181 KJJ262180:KJJ262181 KTF262180:KTF262181 LDB262180:LDB262181 LMX262180:LMX262181 LWT262180:LWT262181 MGP262180:MGP262181 MQL262180:MQL262181 NAH262180:NAH262181 NKD262180:NKD262181 NTZ262180:NTZ262181 ODV262180:ODV262181 ONR262180:ONR262181 OXN262180:OXN262181 PHJ262180:PHJ262181 PRF262180:PRF262181 QBB262180:QBB262181 QKX262180:QKX262181 QUT262180:QUT262181 REP262180:REP262181 ROL262180:ROL262181 RYH262180:RYH262181 SID262180:SID262181 SRZ262180:SRZ262181 TBV262180:TBV262181 TLR262180:TLR262181 TVN262180:TVN262181 UFJ262180:UFJ262181 UPF262180:UPF262181 UZB262180:UZB262181 VIX262180:VIX262181 VST262180:VST262181 WCP262180:WCP262181 WML262180:WML262181 WWH262180:WWH262181 Y327716:Y327717 JV327716:JV327717 TR327716:TR327717 ADN327716:ADN327717 ANJ327716:ANJ327717 AXF327716:AXF327717 BHB327716:BHB327717 BQX327716:BQX327717 CAT327716:CAT327717 CKP327716:CKP327717 CUL327716:CUL327717 DEH327716:DEH327717 DOD327716:DOD327717 DXZ327716:DXZ327717 EHV327716:EHV327717 ERR327716:ERR327717 FBN327716:FBN327717 FLJ327716:FLJ327717 FVF327716:FVF327717 GFB327716:GFB327717 GOX327716:GOX327717 GYT327716:GYT327717 HIP327716:HIP327717 HSL327716:HSL327717 ICH327716:ICH327717 IMD327716:IMD327717 IVZ327716:IVZ327717 JFV327716:JFV327717 JPR327716:JPR327717 JZN327716:JZN327717 KJJ327716:KJJ327717 KTF327716:KTF327717 LDB327716:LDB327717 LMX327716:LMX327717 LWT327716:LWT327717 MGP327716:MGP327717 MQL327716:MQL327717 NAH327716:NAH327717 NKD327716:NKD327717 NTZ327716:NTZ327717 ODV327716:ODV327717 ONR327716:ONR327717 OXN327716:OXN327717 PHJ327716:PHJ327717 PRF327716:PRF327717 QBB327716:QBB327717 QKX327716:QKX327717 QUT327716:QUT327717 REP327716:REP327717 ROL327716:ROL327717 RYH327716:RYH327717 SID327716:SID327717 SRZ327716:SRZ327717 TBV327716:TBV327717 TLR327716:TLR327717 TVN327716:TVN327717 UFJ327716:UFJ327717 UPF327716:UPF327717 UZB327716:UZB327717 VIX327716:VIX327717 VST327716:VST327717 WCP327716:WCP327717 WML327716:WML327717 WWH327716:WWH327717 Y393252:Y393253 JV393252:JV393253 TR393252:TR393253 ADN393252:ADN393253 ANJ393252:ANJ393253 AXF393252:AXF393253 BHB393252:BHB393253 BQX393252:BQX393253 CAT393252:CAT393253 CKP393252:CKP393253 CUL393252:CUL393253 DEH393252:DEH393253 DOD393252:DOD393253 DXZ393252:DXZ393253 EHV393252:EHV393253 ERR393252:ERR393253 FBN393252:FBN393253 FLJ393252:FLJ393253 FVF393252:FVF393253 GFB393252:GFB393253 GOX393252:GOX393253 GYT393252:GYT393253 HIP393252:HIP393253 HSL393252:HSL393253 ICH393252:ICH393253 IMD393252:IMD393253 IVZ393252:IVZ393253 JFV393252:JFV393253 JPR393252:JPR393253 JZN393252:JZN393253 KJJ393252:KJJ393253 KTF393252:KTF393253 LDB393252:LDB393253 LMX393252:LMX393253 LWT393252:LWT393253 MGP393252:MGP393253 MQL393252:MQL393253 NAH393252:NAH393253 NKD393252:NKD393253 NTZ393252:NTZ393253 ODV393252:ODV393253 ONR393252:ONR393253 OXN393252:OXN393253 PHJ393252:PHJ393253 PRF393252:PRF393253 QBB393252:QBB393253 QKX393252:QKX393253 QUT393252:QUT393253 REP393252:REP393253 ROL393252:ROL393253 RYH393252:RYH393253 SID393252:SID393253 SRZ393252:SRZ393253 TBV393252:TBV393253 TLR393252:TLR393253 TVN393252:TVN393253 UFJ393252:UFJ393253 UPF393252:UPF393253 UZB393252:UZB393253 VIX393252:VIX393253 VST393252:VST393253 WCP393252:WCP393253 WML393252:WML393253 WWH393252:WWH393253 Y458788:Y458789 JV458788:JV458789 TR458788:TR458789 ADN458788:ADN458789 ANJ458788:ANJ458789 AXF458788:AXF458789 BHB458788:BHB458789 BQX458788:BQX458789 CAT458788:CAT458789 CKP458788:CKP458789 CUL458788:CUL458789 DEH458788:DEH458789 DOD458788:DOD458789 DXZ458788:DXZ458789 EHV458788:EHV458789 ERR458788:ERR458789 FBN458788:FBN458789 FLJ458788:FLJ458789 FVF458788:FVF458789 GFB458788:GFB458789 GOX458788:GOX458789 GYT458788:GYT458789 HIP458788:HIP458789 HSL458788:HSL458789 ICH458788:ICH458789 IMD458788:IMD458789 IVZ458788:IVZ458789 JFV458788:JFV458789 JPR458788:JPR458789 JZN458788:JZN458789 KJJ458788:KJJ458789 KTF458788:KTF458789 LDB458788:LDB458789 LMX458788:LMX458789 LWT458788:LWT458789 MGP458788:MGP458789 MQL458788:MQL458789 NAH458788:NAH458789 NKD458788:NKD458789 NTZ458788:NTZ458789 ODV458788:ODV458789 ONR458788:ONR458789 OXN458788:OXN458789 PHJ458788:PHJ458789 PRF458788:PRF458789 QBB458788:QBB458789 QKX458788:QKX458789 QUT458788:QUT458789 REP458788:REP458789 ROL458788:ROL458789 RYH458788:RYH458789 SID458788:SID458789 SRZ458788:SRZ458789 TBV458788:TBV458789 TLR458788:TLR458789 TVN458788:TVN458789 UFJ458788:UFJ458789 UPF458788:UPF458789 UZB458788:UZB458789 VIX458788:VIX458789 VST458788:VST458789 WCP458788:WCP458789 WML458788:WML458789 WWH458788:WWH458789 Y524324:Y524325 JV524324:JV524325 TR524324:TR524325 ADN524324:ADN524325 ANJ524324:ANJ524325 AXF524324:AXF524325 BHB524324:BHB524325 BQX524324:BQX524325 CAT524324:CAT524325 CKP524324:CKP524325 CUL524324:CUL524325 DEH524324:DEH524325 DOD524324:DOD524325 DXZ524324:DXZ524325 EHV524324:EHV524325 ERR524324:ERR524325 FBN524324:FBN524325 FLJ524324:FLJ524325 FVF524324:FVF524325 GFB524324:GFB524325 GOX524324:GOX524325 GYT524324:GYT524325 HIP524324:HIP524325 HSL524324:HSL524325 ICH524324:ICH524325 IMD524324:IMD524325 IVZ524324:IVZ524325 JFV524324:JFV524325 JPR524324:JPR524325 JZN524324:JZN524325 KJJ524324:KJJ524325 KTF524324:KTF524325 LDB524324:LDB524325 LMX524324:LMX524325 LWT524324:LWT524325 MGP524324:MGP524325 MQL524324:MQL524325 NAH524324:NAH524325 NKD524324:NKD524325 NTZ524324:NTZ524325 ODV524324:ODV524325 ONR524324:ONR524325 OXN524324:OXN524325 PHJ524324:PHJ524325 PRF524324:PRF524325 QBB524324:QBB524325 QKX524324:QKX524325 QUT524324:QUT524325 REP524324:REP524325 ROL524324:ROL524325 RYH524324:RYH524325 SID524324:SID524325 SRZ524324:SRZ524325 TBV524324:TBV524325 TLR524324:TLR524325 TVN524324:TVN524325 UFJ524324:UFJ524325 UPF524324:UPF524325 UZB524324:UZB524325 VIX524324:VIX524325 VST524324:VST524325 WCP524324:WCP524325 WML524324:WML524325 WWH524324:WWH524325 Y589860:Y589861 JV589860:JV589861 TR589860:TR589861 ADN589860:ADN589861 ANJ589860:ANJ589861 AXF589860:AXF589861 BHB589860:BHB589861 BQX589860:BQX589861 CAT589860:CAT589861 CKP589860:CKP589861 CUL589860:CUL589861 DEH589860:DEH589861 DOD589860:DOD589861 DXZ589860:DXZ589861 EHV589860:EHV589861 ERR589860:ERR589861 FBN589860:FBN589861 FLJ589860:FLJ589861 FVF589860:FVF589861 GFB589860:GFB589861 GOX589860:GOX589861 GYT589860:GYT589861 HIP589860:HIP589861 HSL589860:HSL589861 ICH589860:ICH589861 IMD589860:IMD589861 IVZ589860:IVZ589861 JFV589860:JFV589861 JPR589860:JPR589861 JZN589860:JZN589861 KJJ589860:KJJ589861 KTF589860:KTF589861 LDB589860:LDB589861 LMX589860:LMX589861 LWT589860:LWT589861 MGP589860:MGP589861 MQL589860:MQL589861 NAH589860:NAH589861 NKD589860:NKD589861 NTZ589860:NTZ589861 ODV589860:ODV589861 ONR589860:ONR589861 OXN589860:OXN589861 PHJ589860:PHJ589861 PRF589860:PRF589861 QBB589860:QBB589861 QKX589860:QKX589861 QUT589860:QUT589861 REP589860:REP589861 ROL589860:ROL589861 RYH589860:RYH589861 SID589860:SID589861 SRZ589860:SRZ589861 TBV589860:TBV589861 TLR589860:TLR589861 TVN589860:TVN589861 UFJ589860:UFJ589861 UPF589860:UPF589861 UZB589860:UZB589861 VIX589860:VIX589861 VST589860:VST589861 WCP589860:WCP589861 WML589860:WML589861 WWH589860:WWH589861 Y655396:Y655397 JV655396:JV655397 TR655396:TR655397 ADN655396:ADN655397 ANJ655396:ANJ655397 AXF655396:AXF655397 BHB655396:BHB655397 BQX655396:BQX655397 CAT655396:CAT655397 CKP655396:CKP655397 CUL655396:CUL655397 DEH655396:DEH655397 DOD655396:DOD655397 DXZ655396:DXZ655397 EHV655396:EHV655397 ERR655396:ERR655397 FBN655396:FBN655397 FLJ655396:FLJ655397 FVF655396:FVF655397 GFB655396:GFB655397 GOX655396:GOX655397 GYT655396:GYT655397 HIP655396:HIP655397 HSL655396:HSL655397 ICH655396:ICH655397 IMD655396:IMD655397 IVZ655396:IVZ655397 JFV655396:JFV655397 JPR655396:JPR655397 JZN655396:JZN655397 KJJ655396:KJJ655397 KTF655396:KTF655397 LDB655396:LDB655397 LMX655396:LMX655397 LWT655396:LWT655397 MGP655396:MGP655397 MQL655396:MQL655397 NAH655396:NAH655397 NKD655396:NKD655397 NTZ655396:NTZ655397 ODV655396:ODV655397 ONR655396:ONR655397 OXN655396:OXN655397 PHJ655396:PHJ655397 PRF655396:PRF655397 QBB655396:QBB655397 QKX655396:QKX655397 QUT655396:QUT655397 REP655396:REP655397 ROL655396:ROL655397 RYH655396:RYH655397 SID655396:SID655397 SRZ655396:SRZ655397 TBV655396:TBV655397 TLR655396:TLR655397 TVN655396:TVN655397 UFJ655396:UFJ655397 UPF655396:UPF655397 UZB655396:UZB655397 VIX655396:VIX655397 VST655396:VST655397 WCP655396:WCP655397 WML655396:WML655397 WWH655396:WWH655397 Y720932:Y720933 JV720932:JV720933 TR720932:TR720933 ADN720932:ADN720933 ANJ720932:ANJ720933 AXF720932:AXF720933 BHB720932:BHB720933 BQX720932:BQX720933 CAT720932:CAT720933 CKP720932:CKP720933 CUL720932:CUL720933 DEH720932:DEH720933 DOD720932:DOD720933 DXZ720932:DXZ720933 EHV720932:EHV720933 ERR720932:ERR720933 FBN720932:FBN720933 FLJ720932:FLJ720933 FVF720932:FVF720933 GFB720932:GFB720933 GOX720932:GOX720933 GYT720932:GYT720933 HIP720932:HIP720933 HSL720932:HSL720933 ICH720932:ICH720933 IMD720932:IMD720933 IVZ720932:IVZ720933 JFV720932:JFV720933 JPR720932:JPR720933 JZN720932:JZN720933 KJJ720932:KJJ720933 KTF720932:KTF720933 LDB720932:LDB720933 LMX720932:LMX720933 LWT720932:LWT720933 MGP720932:MGP720933 MQL720932:MQL720933 NAH720932:NAH720933 NKD720932:NKD720933 NTZ720932:NTZ720933 ODV720932:ODV720933 ONR720932:ONR720933 OXN720932:OXN720933 PHJ720932:PHJ720933 PRF720932:PRF720933 QBB720932:QBB720933 QKX720932:QKX720933 QUT720932:QUT720933 REP720932:REP720933 ROL720932:ROL720933 RYH720932:RYH720933 SID720932:SID720933 SRZ720932:SRZ720933 TBV720932:TBV720933 TLR720932:TLR720933 TVN720932:TVN720933 UFJ720932:UFJ720933 UPF720932:UPF720933 UZB720932:UZB720933 VIX720932:VIX720933 VST720932:VST720933 WCP720932:WCP720933 WML720932:WML720933 WWH720932:WWH720933 Y786468:Y786469 JV786468:JV786469 TR786468:TR786469 ADN786468:ADN786469 ANJ786468:ANJ786469 AXF786468:AXF786469 BHB786468:BHB786469 BQX786468:BQX786469 CAT786468:CAT786469 CKP786468:CKP786469 CUL786468:CUL786469 DEH786468:DEH786469 DOD786468:DOD786469 DXZ786468:DXZ786469 EHV786468:EHV786469 ERR786468:ERR786469 FBN786468:FBN786469 FLJ786468:FLJ786469 FVF786468:FVF786469 GFB786468:GFB786469 GOX786468:GOX786469 GYT786468:GYT786469 HIP786468:HIP786469 HSL786468:HSL786469 ICH786468:ICH786469 IMD786468:IMD786469 IVZ786468:IVZ786469 JFV786468:JFV786469 JPR786468:JPR786469 JZN786468:JZN786469 KJJ786468:KJJ786469 KTF786468:KTF786469 LDB786468:LDB786469 LMX786468:LMX786469 LWT786468:LWT786469 MGP786468:MGP786469 MQL786468:MQL786469 NAH786468:NAH786469 NKD786468:NKD786469 NTZ786468:NTZ786469 ODV786468:ODV786469 ONR786468:ONR786469 OXN786468:OXN786469 PHJ786468:PHJ786469 PRF786468:PRF786469 QBB786468:QBB786469 QKX786468:QKX786469 QUT786468:QUT786469 REP786468:REP786469 ROL786468:ROL786469 RYH786468:RYH786469 SID786468:SID786469 SRZ786468:SRZ786469 TBV786468:TBV786469 TLR786468:TLR786469 TVN786468:TVN786469 UFJ786468:UFJ786469 UPF786468:UPF786469 UZB786468:UZB786469 VIX786468:VIX786469 VST786468:VST786469 WCP786468:WCP786469 WML786468:WML786469 WWH786468:WWH786469 Y852004:Y852005 JV852004:JV852005 TR852004:TR852005 ADN852004:ADN852005 ANJ852004:ANJ852005 AXF852004:AXF852005 BHB852004:BHB852005 BQX852004:BQX852005 CAT852004:CAT852005 CKP852004:CKP852005 CUL852004:CUL852005 DEH852004:DEH852005 DOD852004:DOD852005 DXZ852004:DXZ852005 EHV852004:EHV852005 ERR852004:ERR852005 FBN852004:FBN852005 FLJ852004:FLJ852005 FVF852004:FVF852005 GFB852004:GFB852005 GOX852004:GOX852005 GYT852004:GYT852005 HIP852004:HIP852005 HSL852004:HSL852005 ICH852004:ICH852005 IMD852004:IMD852005 IVZ852004:IVZ852005 JFV852004:JFV852005 JPR852004:JPR852005 JZN852004:JZN852005 KJJ852004:KJJ852005 KTF852004:KTF852005 LDB852004:LDB852005 LMX852004:LMX852005 LWT852004:LWT852005 MGP852004:MGP852005 MQL852004:MQL852005 NAH852004:NAH852005 NKD852004:NKD852005 NTZ852004:NTZ852005 ODV852004:ODV852005 ONR852004:ONR852005 OXN852004:OXN852005 PHJ852004:PHJ852005 PRF852004:PRF852005 QBB852004:QBB852005 QKX852004:QKX852005 QUT852004:QUT852005 REP852004:REP852005 ROL852004:ROL852005 RYH852004:RYH852005 SID852004:SID852005 SRZ852004:SRZ852005 TBV852004:TBV852005 TLR852004:TLR852005 TVN852004:TVN852005 UFJ852004:UFJ852005 UPF852004:UPF852005 UZB852004:UZB852005 VIX852004:VIX852005 VST852004:VST852005 WCP852004:WCP852005 WML852004:WML852005 WWH852004:WWH852005 Y917540:Y917541 JV917540:JV917541 TR917540:TR917541 ADN917540:ADN917541 ANJ917540:ANJ917541 AXF917540:AXF917541 BHB917540:BHB917541 BQX917540:BQX917541 CAT917540:CAT917541 CKP917540:CKP917541 CUL917540:CUL917541 DEH917540:DEH917541 DOD917540:DOD917541 DXZ917540:DXZ917541 EHV917540:EHV917541 ERR917540:ERR917541 FBN917540:FBN917541 FLJ917540:FLJ917541 FVF917540:FVF917541 GFB917540:GFB917541 GOX917540:GOX917541 GYT917540:GYT917541 HIP917540:HIP917541 HSL917540:HSL917541 ICH917540:ICH917541 IMD917540:IMD917541 IVZ917540:IVZ917541 JFV917540:JFV917541 JPR917540:JPR917541 JZN917540:JZN917541 KJJ917540:KJJ917541 KTF917540:KTF917541 LDB917540:LDB917541 LMX917540:LMX917541 LWT917540:LWT917541 MGP917540:MGP917541 MQL917540:MQL917541 NAH917540:NAH917541 NKD917540:NKD917541 NTZ917540:NTZ917541 ODV917540:ODV917541 ONR917540:ONR917541 OXN917540:OXN917541 PHJ917540:PHJ917541 PRF917540:PRF917541 QBB917540:QBB917541 QKX917540:QKX917541 QUT917540:QUT917541 REP917540:REP917541 ROL917540:ROL917541 RYH917540:RYH917541 SID917540:SID917541 SRZ917540:SRZ917541 TBV917540:TBV917541 TLR917540:TLR917541 TVN917540:TVN917541 UFJ917540:UFJ917541 UPF917540:UPF917541 UZB917540:UZB917541 VIX917540:VIX917541 VST917540:VST917541 WCP917540:WCP917541 WML917540:WML917541 WWH917540:WWH917541 Y983076:Y983077 JV983076:JV983077 TR983076:TR983077 ADN983076:ADN983077 ANJ983076:ANJ983077 AXF983076:AXF983077 BHB983076:BHB983077 BQX983076:BQX983077 CAT983076:CAT983077 CKP983076:CKP983077 CUL983076:CUL983077 DEH983076:DEH983077 DOD983076:DOD983077 DXZ983076:DXZ983077 EHV983076:EHV983077 ERR983076:ERR983077 FBN983076:FBN983077 FLJ983076:FLJ983077 FVF983076:FVF983077 GFB983076:GFB983077 GOX983076:GOX983077 GYT983076:GYT983077 HIP983076:HIP983077 HSL983076:HSL983077 ICH983076:ICH983077 IMD983076:IMD983077 IVZ983076:IVZ983077 JFV983076:JFV983077 JPR983076:JPR983077 JZN983076:JZN983077 KJJ983076:KJJ983077 KTF983076:KTF983077 LDB983076:LDB983077 LMX983076:LMX983077 LWT983076:LWT983077 MGP983076:MGP983077 MQL983076:MQL983077 NAH983076:NAH983077 NKD983076:NKD983077 NTZ983076:NTZ983077 ODV983076:ODV983077 ONR983076:ONR983077 OXN983076:OXN983077 PHJ983076:PHJ983077 PRF983076:PRF983077 QBB983076:QBB983077 QKX983076:QKX983077 QUT983076:QUT983077 REP983076:REP983077 ROL983076:ROL983077 RYH983076:RYH983077 SID983076:SID983077 SRZ983076:SRZ983077 TBV983076:TBV983077 TLR983076:TLR983077 TVN983076:TVN983077 UFJ983076:UFJ983077 UPF983076:UPF983077 UZB983076:UZB983077 VIX983076:VIX983077 VST983076:VST983077 WCP983076:WCP983077 WML983076:WML983077 WWH983076:WWH983077 WVP983046:WVP983053 JD7:JD14 SZ7:SZ14 ACV7:ACV14 AMR7:AMR14 AWN7:AWN14 BGJ7:BGJ14 BQF7:BQF14 CAB7:CAB14 CJX7:CJX14 CTT7:CTT14 DDP7:DDP14 DNL7:DNL14 DXH7:DXH14 EHD7:EHD14 EQZ7:EQZ14 FAV7:FAV14 FKR7:FKR14 FUN7:FUN14 GEJ7:GEJ14 GOF7:GOF14 GYB7:GYB14 HHX7:HHX14 HRT7:HRT14 IBP7:IBP14 ILL7:ILL14 IVH7:IVH14 JFD7:JFD14 JOZ7:JOZ14 JYV7:JYV14 KIR7:KIR14 KSN7:KSN14 LCJ7:LCJ14 LMF7:LMF14 LWB7:LWB14 MFX7:MFX14 MPT7:MPT14 MZP7:MZP14 NJL7:NJL14 NTH7:NTH14 ODD7:ODD14 OMZ7:OMZ14 OWV7:OWV14 PGR7:PGR14 PQN7:PQN14 QAJ7:QAJ14 QKF7:QKF14 QUB7:QUB14 RDX7:RDX14 RNT7:RNT14 RXP7:RXP14 SHL7:SHL14 SRH7:SRH14 TBD7:TBD14 TKZ7:TKZ14 TUV7:TUV14 UER7:UER14 UON7:UON14 UYJ7:UYJ14 VIF7:VIF14 VSB7:VSB14 WBX7:WBX14 WLT7:WLT14 WVP7:WVP14 G65542:G65549 JD65542:JD65549 SZ65542:SZ65549 ACV65542:ACV65549 AMR65542:AMR65549 AWN65542:AWN65549 BGJ65542:BGJ65549 BQF65542:BQF65549 CAB65542:CAB65549 CJX65542:CJX65549 CTT65542:CTT65549 DDP65542:DDP65549 DNL65542:DNL65549 DXH65542:DXH65549 EHD65542:EHD65549 EQZ65542:EQZ65549 FAV65542:FAV65549 FKR65542:FKR65549 FUN65542:FUN65549 GEJ65542:GEJ65549 GOF65542:GOF65549 GYB65542:GYB65549 HHX65542:HHX65549 HRT65542:HRT65549 IBP65542:IBP65549 ILL65542:ILL65549 IVH65542:IVH65549 JFD65542:JFD65549 JOZ65542:JOZ65549 JYV65542:JYV65549 KIR65542:KIR65549 KSN65542:KSN65549 LCJ65542:LCJ65549 LMF65542:LMF65549 LWB65542:LWB65549 MFX65542:MFX65549 MPT65542:MPT65549 MZP65542:MZP65549 NJL65542:NJL65549 NTH65542:NTH65549 ODD65542:ODD65549 OMZ65542:OMZ65549 OWV65542:OWV65549 PGR65542:PGR65549 PQN65542:PQN65549 QAJ65542:QAJ65549 QKF65542:QKF65549 QUB65542:QUB65549 RDX65542:RDX65549 RNT65542:RNT65549 RXP65542:RXP65549 SHL65542:SHL65549 SRH65542:SRH65549 TBD65542:TBD65549 TKZ65542:TKZ65549 TUV65542:TUV65549 UER65542:UER65549 UON65542:UON65549 UYJ65542:UYJ65549 VIF65542:VIF65549 VSB65542:VSB65549 WBX65542:WBX65549 WLT65542:WLT65549 WVP65542:WVP65549 G131078:G131085 JD131078:JD131085 SZ131078:SZ131085 ACV131078:ACV131085 AMR131078:AMR131085 AWN131078:AWN131085 BGJ131078:BGJ131085 BQF131078:BQF131085 CAB131078:CAB131085 CJX131078:CJX131085 CTT131078:CTT131085 DDP131078:DDP131085 DNL131078:DNL131085 DXH131078:DXH131085 EHD131078:EHD131085 EQZ131078:EQZ131085 FAV131078:FAV131085 FKR131078:FKR131085 FUN131078:FUN131085 GEJ131078:GEJ131085 GOF131078:GOF131085 GYB131078:GYB131085 HHX131078:HHX131085 HRT131078:HRT131085 IBP131078:IBP131085 ILL131078:ILL131085 IVH131078:IVH131085 JFD131078:JFD131085 JOZ131078:JOZ131085 JYV131078:JYV131085 KIR131078:KIR131085 KSN131078:KSN131085 LCJ131078:LCJ131085 LMF131078:LMF131085 LWB131078:LWB131085 MFX131078:MFX131085 MPT131078:MPT131085 MZP131078:MZP131085 NJL131078:NJL131085 NTH131078:NTH131085 ODD131078:ODD131085 OMZ131078:OMZ131085 OWV131078:OWV131085 PGR131078:PGR131085 PQN131078:PQN131085 QAJ131078:QAJ131085 QKF131078:QKF131085 QUB131078:QUB131085 RDX131078:RDX131085 RNT131078:RNT131085 RXP131078:RXP131085 SHL131078:SHL131085 SRH131078:SRH131085 TBD131078:TBD131085 TKZ131078:TKZ131085 TUV131078:TUV131085 UER131078:UER131085 UON131078:UON131085 UYJ131078:UYJ131085 VIF131078:VIF131085 VSB131078:VSB131085 WBX131078:WBX131085 WLT131078:WLT131085 WVP131078:WVP131085 G196614:G196621 JD196614:JD196621 SZ196614:SZ196621 ACV196614:ACV196621 AMR196614:AMR196621 AWN196614:AWN196621 BGJ196614:BGJ196621 BQF196614:BQF196621 CAB196614:CAB196621 CJX196614:CJX196621 CTT196614:CTT196621 DDP196614:DDP196621 DNL196614:DNL196621 DXH196614:DXH196621 EHD196614:EHD196621 EQZ196614:EQZ196621 FAV196614:FAV196621 FKR196614:FKR196621 FUN196614:FUN196621 GEJ196614:GEJ196621 GOF196614:GOF196621 GYB196614:GYB196621 HHX196614:HHX196621 HRT196614:HRT196621 IBP196614:IBP196621 ILL196614:ILL196621 IVH196614:IVH196621 JFD196614:JFD196621 JOZ196614:JOZ196621 JYV196614:JYV196621 KIR196614:KIR196621 KSN196614:KSN196621 LCJ196614:LCJ196621 LMF196614:LMF196621 LWB196614:LWB196621 MFX196614:MFX196621 MPT196614:MPT196621 MZP196614:MZP196621 NJL196614:NJL196621 NTH196614:NTH196621 ODD196614:ODD196621 OMZ196614:OMZ196621 OWV196614:OWV196621 PGR196614:PGR196621 PQN196614:PQN196621 QAJ196614:QAJ196621 QKF196614:QKF196621 QUB196614:QUB196621 RDX196614:RDX196621 RNT196614:RNT196621 RXP196614:RXP196621 SHL196614:SHL196621 SRH196614:SRH196621 TBD196614:TBD196621 TKZ196614:TKZ196621 TUV196614:TUV196621 UER196614:UER196621 UON196614:UON196621 UYJ196614:UYJ196621 VIF196614:VIF196621 VSB196614:VSB196621 WBX196614:WBX196621 WLT196614:WLT196621 WVP196614:WVP196621 G262150:G262157 JD262150:JD262157 SZ262150:SZ262157 ACV262150:ACV262157 AMR262150:AMR262157 AWN262150:AWN262157 BGJ262150:BGJ262157 BQF262150:BQF262157 CAB262150:CAB262157 CJX262150:CJX262157 CTT262150:CTT262157 DDP262150:DDP262157 DNL262150:DNL262157 DXH262150:DXH262157 EHD262150:EHD262157 EQZ262150:EQZ262157 FAV262150:FAV262157 FKR262150:FKR262157 FUN262150:FUN262157 GEJ262150:GEJ262157 GOF262150:GOF262157 GYB262150:GYB262157 HHX262150:HHX262157 HRT262150:HRT262157 IBP262150:IBP262157 ILL262150:ILL262157 IVH262150:IVH262157 JFD262150:JFD262157 JOZ262150:JOZ262157 JYV262150:JYV262157 KIR262150:KIR262157 KSN262150:KSN262157 LCJ262150:LCJ262157 LMF262150:LMF262157 LWB262150:LWB262157 MFX262150:MFX262157 MPT262150:MPT262157 MZP262150:MZP262157 NJL262150:NJL262157 NTH262150:NTH262157 ODD262150:ODD262157 OMZ262150:OMZ262157 OWV262150:OWV262157 PGR262150:PGR262157 PQN262150:PQN262157 QAJ262150:QAJ262157 QKF262150:QKF262157 QUB262150:QUB262157 RDX262150:RDX262157 RNT262150:RNT262157 RXP262150:RXP262157 SHL262150:SHL262157 SRH262150:SRH262157 TBD262150:TBD262157 TKZ262150:TKZ262157 TUV262150:TUV262157 UER262150:UER262157 UON262150:UON262157 UYJ262150:UYJ262157 VIF262150:VIF262157 VSB262150:VSB262157 WBX262150:WBX262157 WLT262150:WLT262157 WVP262150:WVP262157 G327686:G327693 JD327686:JD327693 SZ327686:SZ327693 ACV327686:ACV327693 AMR327686:AMR327693 AWN327686:AWN327693 BGJ327686:BGJ327693 BQF327686:BQF327693 CAB327686:CAB327693 CJX327686:CJX327693 CTT327686:CTT327693 DDP327686:DDP327693 DNL327686:DNL327693 DXH327686:DXH327693 EHD327686:EHD327693 EQZ327686:EQZ327693 FAV327686:FAV327693 FKR327686:FKR327693 FUN327686:FUN327693 GEJ327686:GEJ327693 GOF327686:GOF327693 GYB327686:GYB327693 HHX327686:HHX327693 HRT327686:HRT327693 IBP327686:IBP327693 ILL327686:ILL327693 IVH327686:IVH327693 JFD327686:JFD327693 JOZ327686:JOZ327693 JYV327686:JYV327693 KIR327686:KIR327693 KSN327686:KSN327693 LCJ327686:LCJ327693 LMF327686:LMF327693 LWB327686:LWB327693 MFX327686:MFX327693 MPT327686:MPT327693 MZP327686:MZP327693 NJL327686:NJL327693 NTH327686:NTH327693 ODD327686:ODD327693 OMZ327686:OMZ327693 OWV327686:OWV327693 PGR327686:PGR327693 PQN327686:PQN327693 QAJ327686:QAJ327693 QKF327686:QKF327693 QUB327686:QUB327693 RDX327686:RDX327693 RNT327686:RNT327693 RXP327686:RXP327693 SHL327686:SHL327693 SRH327686:SRH327693 TBD327686:TBD327693 TKZ327686:TKZ327693 TUV327686:TUV327693 UER327686:UER327693 UON327686:UON327693 UYJ327686:UYJ327693 VIF327686:VIF327693 VSB327686:VSB327693 WBX327686:WBX327693 WLT327686:WLT327693 WVP327686:WVP327693 G393222:G393229 JD393222:JD393229 SZ393222:SZ393229 ACV393222:ACV393229 AMR393222:AMR393229 AWN393222:AWN393229 BGJ393222:BGJ393229 BQF393222:BQF393229 CAB393222:CAB393229 CJX393222:CJX393229 CTT393222:CTT393229 DDP393222:DDP393229 DNL393222:DNL393229 DXH393222:DXH393229 EHD393222:EHD393229 EQZ393222:EQZ393229 FAV393222:FAV393229 FKR393222:FKR393229 FUN393222:FUN393229 GEJ393222:GEJ393229 GOF393222:GOF393229 GYB393222:GYB393229 HHX393222:HHX393229 HRT393222:HRT393229 IBP393222:IBP393229 ILL393222:ILL393229 IVH393222:IVH393229 JFD393222:JFD393229 JOZ393222:JOZ393229 JYV393222:JYV393229 KIR393222:KIR393229 KSN393222:KSN393229 LCJ393222:LCJ393229 LMF393222:LMF393229 LWB393222:LWB393229 MFX393222:MFX393229 MPT393222:MPT393229 MZP393222:MZP393229 NJL393222:NJL393229 NTH393222:NTH393229 ODD393222:ODD393229 OMZ393222:OMZ393229 OWV393222:OWV393229 PGR393222:PGR393229 PQN393222:PQN393229 QAJ393222:QAJ393229 QKF393222:QKF393229 QUB393222:QUB393229 RDX393222:RDX393229 RNT393222:RNT393229 RXP393222:RXP393229 SHL393222:SHL393229 SRH393222:SRH393229 TBD393222:TBD393229 TKZ393222:TKZ393229 TUV393222:TUV393229 UER393222:UER393229 UON393222:UON393229 UYJ393222:UYJ393229 VIF393222:VIF393229 VSB393222:VSB393229 WBX393222:WBX393229 WLT393222:WLT393229 WVP393222:WVP393229 G458758:G458765 JD458758:JD458765 SZ458758:SZ458765 ACV458758:ACV458765 AMR458758:AMR458765 AWN458758:AWN458765 BGJ458758:BGJ458765 BQF458758:BQF458765 CAB458758:CAB458765 CJX458758:CJX458765 CTT458758:CTT458765 DDP458758:DDP458765 DNL458758:DNL458765 DXH458758:DXH458765 EHD458758:EHD458765 EQZ458758:EQZ458765 FAV458758:FAV458765 FKR458758:FKR458765 FUN458758:FUN458765 GEJ458758:GEJ458765 GOF458758:GOF458765 GYB458758:GYB458765 HHX458758:HHX458765 HRT458758:HRT458765 IBP458758:IBP458765 ILL458758:ILL458765 IVH458758:IVH458765 JFD458758:JFD458765 JOZ458758:JOZ458765 JYV458758:JYV458765 KIR458758:KIR458765 KSN458758:KSN458765 LCJ458758:LCJ458765 LMF458758:LMF458765 LWB458758:LWB458765 MFX458758:MFX458765 MPT458758:MPT458765 MZP458758:MZP458765 NJL458758:NJL458765 NTH458758:NTH458765 ODD458758:ODD458765 OMZ458758:OMZ458765 OWV458758:OWV458765 PGR458758:PGR458765 PQN458758:PQN458765 QAJ458758:QAJ458765 QKF458758:QKF458765 QUB458758:QUB458765 RDX458758:RDX458765 RNT458758:RNT458765 RXP458758:RXP458765 SHL458758:SHL458765 SRH458758:SRH458765 TBD458758:TBD458765 TKZ458758:TKZ458765 TUV458758:TUV458765 UER458758:UER458765 UON458758:UON458765 UYJ458758:UYJ458765 VIF458758:VIF458765 VSB458758:VSB458765 WBX458758:WBX458765 WLT458758:WLT458765 WVP458758:WVP458765 G524294:G524301 JD524294:JD524301 SZ524294:SZ524301 ACV524294:ACV524301 AMR524294:AMR524301 AWN524294:AWN524301 BGJ524294:BGJ524301 BQF524294:BQF524301 CAB524294:CAB524301 CJX524294:CJX524301 CTT524294:CTT524301 DDP524294:DDP524301 DNL524294:DNL524301 DXH524294:DXH524301 EHD524294:EHD524301 EQZ524294:EQZ524301 FAV524294:FAV524301 FKR524294:FKR524301 FUN524294:FUN524301 GEJ524294:GEJ524301 GOF524294:GOF524301 GYB524294:GYB524301 HHX524294:HHX524301 HRT524294:HRT524301 IBP524294:IBP524301 ILL524294:ILL524301 IVH524294:IVH524301 JFD524294:JFD524301 JOZ524294:JOZ524301 JYV524294:JYV524301 KIR524294:KIR524301 KSN524294:KSN524301 LCJ524294:LCJ524301 LMF524294:LMF524301 LWB524294:LWB524301 MFX524294:MFX524301 MPT524294:MPT524301 MZP524294:MZP524301 NJL524294:NJL524301 NTH524294:NTH524301 ODD524294:ODD524301 OMZ524294:OMZ524301 OWV524294:OWV524301 PGR524294:PGR524301 PQN524294:PQN524301 QAJ524294:QAJ524301 QKF524294:QKF524301 QUB524294:QUB524301 RDX524294:RDX524301 RNT524294:RNT524301 RXP524294:RXP524301 SHL524294:SHL524301 SRH524294:SRH524301 TBD524294:TBD524301 TKZ524294:TKZ524301 TUV524294:TUV524301 UER524294:UER524301 UON524294:UON524301 UYJ524294:UYJ524301 VIF524294:VIF524301 VSB524294:VSB524301 WBX524294:WBX524301 WLT524294:WLT524301 WVP524294:WVP524301 G589830:G589837 JD589830:JD589837 SZ589830:SZ589837 ACV589830:ACV589837 AMR589830:AMR589837 AWN589830:AWN589837 BGJ589830:BGJ589837 BQF589830:BQF589837 CAB589830:CAB589837 CJX589830:CJX589837 CTT589830:CTT589837 DDP589830:DDP589837 DNL589830:DNL589837 DXH589830:DXH589837 EHD589830:EHD589837 EQZ589830:EQZ589837 FAV589830:FAV589837 FKR589830:FKR589837 FUN589830:FUN589837 GEJ589830:GEJ589837 GOF589830:GOF589837 GYB589830:GYB589837 HHX589830:HHX589837 HRT589830:HRT589837 IBP589830:IBP589837 ILL589830:ILL589837 IVH589830:IVH589837 JFD589830:JFD589837 JOZ589830:JOZ589837 JYV589830:JYV589837 KIR589830:KIR589837 KSN589830:KSN589837 LCJ589830:LCJ589837 LMF589830:LMF589837 LWB589830:LWB589837 MFX589830:MFX589837 MPT589830:MPT589837 MZP589830:MZP589837 NJL589830:NJL589837 NTH589830:NTH589837 ODD589830:ODD589837 OMZ589830:OMZ589837 OWV589830:OWV589837 PGR589830:PGR589837 PQN589830:PQN589837 QAJ589830:QAJ589837 QKF589830:QKF589837 QUB589830:QUB589837 RDX589830:RDX589837 RNT589830:RNT589837 RXP589830:RXP589837 SHL589830:SHL589837 SRH589830:SRH589837 TBD589830:TBD589837 TKZ589830:TKZ589837 TUV589830:TUV589837 UER589830:UER589837 UON589830:UON589837 UYJ589830:UYJ589837 VIF589830:VIF589837 VSB589830:VSB589837 WBX589830:WBX589837 WLT589830:WLT589837 WVP589830:WVP589837 G655366:G655373 JD655366:JD655373 SZ655366:SZ655373 ACV655366:ACV655373 AMR655366:AMR655373 AWN655366:AWN655373 BGJ655366:BGJ655373 BQF655366:BQF655373 CAB655366:CAB655373 CJX655366:CJX655373 CTT655366:CTT655373 DDP655366:DDP655373 DNL655366:DNL655373 DXH655366:DXH655373 EHD655366:EHD655373 EQZ655366:EQZ655373 FAV655366:FAV655373 FKR655366:FKR655373 FUN655366:FUN655373 GEJ655366:GEJ655373 GOF655366:GOF655373 GYB655366:GYB655373 HHX655366:HHX655373 HRT655366:HRT655373 IBP655366:IBP655373 ILL655366:ILL655373 IVH655366:IVH655373 JFD655366:JFD655373 JOZ655366:JOZ655373 JYV655366:JYV655373 KIR655366:KIR655373 KSN655366:KSN655373 LCJ655366:LCJ655373 LMF655366:LMF655373 LWB655366:LWB655373 MFX655366:MFX655373 MPT655366:MPT655373 MZP655366:MZP655373 NJL655366:NJL655373 NTH655366:NTH655373 ODD655366:ODD655373 OMZ655366:OMZ655373 OWV655366:OWV655373 PGR655366:PGR655373 PQN655366:PQN655373 QAJ655366:QAJ655373 QKF655366:QKF655373 QUB655366:QUB655373 RDX655366:RDX655373 RNT655366:RNT655373 RXP655366:RXP655373 SHL655366:SHL655373 SRH655366:SRH655373 TBD655366:TBD655373 TKZ655366:TKZ655373 TUV655366:TUV655373 UER655366:UER655373 UON655366:UON655373 UYJ655366:UYJ655373 VIF655366:VIF655373 VSB655366:VSB655373 WBX655366:WBX655373 WLT655366:WLT655373 WVP655366:WVP655373 G720902:G720909 JD720902:JD720909 SZ720902:SZ720909 ACV720902:ACV720909 AMR720902:AMR720909 AWN720902:AWN720909 BGJ720902:BGJ720909 BQF720902:BQF720909 CAB720902:CAB720909 CJX720902:CJX720909 CTT720902:CTT720909 DDP720902:DDP720909 DNL720902:DNL720909 DXH720902:DXH720909 EHD720902:EHD720909 EQZ720902:EQZ720909 FAV720902:FAV720909 FKR720902:FKR720909 FUN720902:FUN720909 GEJ720902:GEJ720909 GOF720902:GOF720909 GYB720902:GYB720909 HHX720902:HHX720909 HRT720902:HRT720909 IBP720902:IBP720909 ILL720902:ILL720909 IVH720902:IVH720909 JFD720902:JFD720909 JOZ720902:JOZ720909 JYV720902:JYV720909 KIR720902:KIR720909 KSN720902:KSN720909 LCJ720902:LCJ720909 LMF720902:LMF720909 LWB720902:LWB720909 MFX720902:MFX720909 MPT720902:MPT720909 MZP720902:MZP720909 NJL720902:NJL720909 NTH720902:NTH720909 ODD720902:ODD720909 OMZ720902:OMZ720909 OWV720902:OWV720909 PGR720902:PGR720909 PQN720902:PQN720909 QAJ720902:QAJ720909 QKF720902:QKF720909 QUB720902:QUB720909 RDX720902:RDX720909 RNT720902:RNT720909 RXP720902:RXP720909 SHL720902:SHL720909 SRH720902:SRH720909 TBD720902:TBD720909 TKZ720902:TKZ720909 TUV720902:TUV720909 UER720902:UER720909 UON720902:UON720909 UYJ720902:UYJ720909 VIF720902:VIF720909 VSB720902:VSB720909 WBX720902:WBX720909 WLT720902:WLT720909 WVP720902:WVP720909 G786438:G786445 JD786438:JD786445 SZ786438:SZ786445 ACV786438:ACV786445 AMR786438:AMR786445 AWN786438:AWN786445 BGJ786438:BGJ786445 BQF786438:BQF786445 CAB786438:CAB786445 CJX786438:CJX786445 CTT786438:CTT786445 DDP786438:DDP786445 DNL786438:DNL786445 DXH786438:DXH786445 EHD786438:EHD786445 EQZ786438:EQZ786445 FAV786438:FAV786445 FKR786438:FKR786445 FUN786438:FUN786445 GEJ786438:GEJ786445 GOF786438:GOF786445 GYB786438:GYB786445 HHX786438:HHX786445 HRT786438:HRT786445 IBP786438:IBP786445 ILL786438:ILL786445 IVH786438:IVH786445 JFD786438:JFD786445 JOZ786438:JOZ786445 JYV786438:JYV786445 KIR786438:KIR786445 KSN786438:KSN786445 LCJ786438:LCJ786445 LMF786438:LMF786445 LWB786438:LWB786445 MFX786438:MFX786445 MPT786438:MPT786445 MZP786438:MZP786445 NJL786438:NJL786445 NTH786438:NTH786445 ODD786438:ODD786445 OMZ786438:OMZ786445 OWV786438:OWV786445 PGR786438:PGR786445 PQN786438:PQN786445 QAJ786438:QAJ786445 QKF786438:QKF786445 QUB786438:QUB786445 RDX786438:RDX786445 RNT786438:RNT786445 RXP786438:RXP786445 SHL786438:SHL786445 SRH786438:SRH786445 TBD786438:TBD786445 TKZ786438:TKZ786445 TUV786438:TUV786445 UER786438:UER786445 UON786438:UON786445 UYJ786438:UYJ786445 VIF786438:VIF786445 VSB786438:VSB786445 WBX786438:WBX786445 WLT786438:WLT786445 WVP786438:WVP786445 G851974:G851981 JD851974:JD851981 SZ851974:SZ851981 ACV851974:ACV851981 AMR851974:AMR851981 AWN851974:AWN851981 BGJ851974:BGJ851981 BQF851974:BQF851981 CAB851974:CAB851981 CJX851974:CJX851981 CTT851974:CTT851981 DDP851974:DDP851981 DNL851974:DNL851981 DXH851974:DXH851981 EHD851974:EHD851981 EQZ851974:EQZ851981 FAV851974:FAV851981 FKR851974:FKR851981 FUN851974:FUN851981 GEJ851974:GEJ851981 GOF851974:GOF851981 GYB851974:GYB851981 HHX851974:HHX851981 HRT851974:HRT851981 IBP851974:IBP851981 ILL851974:ILL851981 IVH851974:IVH851981 JFD851974:JFD851981 JOZ851974:JOZ851981 JYV851974:JYV851981 KIR851974:KIR851981 KSN851974:KSN851981 LCJ851974:LCJ851981 LMF851974:LMF851981 LWB851974:LWB851981 MFX851974:MFX851981 MPT851974:MPT851981 MZP851974:MZP851981 NJL851974:NJL851981 NTH851974:NTH851981 ODD851974:ODD851981 OMZ851974:OMZ851981 OWV851974:OWV851981 PGR851974:PGR851981 PQN851974:PQN851981 QAJ851974:QAJ851981 QKF851974:QKF851981 QUB851974:QUB851981 RDX851974:RDX851981 RNT851974:RNT851981 RXP851974:RXP851981 SHL851974:SHL851981 SRH851974:SRH851981 TBD851974:TBD851981 TKZ851974:TKZ851981 TUV851974:TUV851981 UER851974:UER851981 UON851974:UON851981 UYJ851974:UYJ851981 VIF851974:VIF851981 VSB851974:VSB851981 WBX851974:WBX851981 WLT851974:WLT851981 WVP851974:WVP851981 G917510:G917517 JD917510:JD917517 SZ917510:SZ917517 ACV917510:ACV917517 AMR917510:AMR917517 AWN917510:AWN917517 BGJ917510:BGJ917517 BQF917510:BQF917517 CAB917510:CAB917517 CJX917510:CJX917517 CTT917510:CTT917517 DDP917510:DDP917517 DNL917510:DNL917517 DXH917510:DXH917517 EHD917510:EHD917517 EQZ917510:EQZ917517 FAV917510:FAV917517 FKR917510:FKR917517 FUN917510:FUN917517 GEJ917510:GEJ917517 GOF917510:GOF917517 GYB917510:GYB917517 HHX917510:HHX917517 HRT917510:HRT917517 IBP917510:IBP917517 ILL917510:ILL917517 IVH917510:IVH917517 JFD917510:JFD917517 JOZ917510:JOZ917517 JYV917510:JYV917517 KIR917510:KIR917517 KSN917510:KSN917517 LCJ917510:LCJ917517 LMF917510:LMF917517 LWB917510:LWB917517 MFX917510:MFX917517 MPT917510:MPT917517 MZP917510:MZP917517 NJL917510:NJL917517 NTH917510:NTH917517 ODD917510:ODD917517 OMZ917510:OMZ917517 OWV917510:OWV917517 PGR917510:PGR917517 PQN917510:PQN917517 QAJ917510:QAJ917517 QKF917510:QKF917517 QUB917510:QUB917517 RDX917510:RDX917517 RNT917510:RNT917517 RXP917510:RXP917517 SHL917510:SHL917517 SRH917510:SRH917517 TBD917510:TBD917517 TKZ917510:TKZ917517 TUV917510:TUV917517 UER917510:UER917517 UON917510:UON917517 UYJ917510:UYJ917517 VIF917510:VIF917517 VSB917510:VSB917517 WBX917510:WBX917517 WLT917510:WLT917517 WVP917510:WVP917517 G983046:G983053 JD983046:JD983053 SZ983046:SZ983053 ACV983046:ACV983053 AMR983046:AMR983053 AWN983046:AWN983053 BGJ983046:BGJ983053 BQF983046:BQF983053 CAB983046:CAB983053 CJX983046:CJX983053 CTT983046:CTT983053 DDP983046:DDP983053 DNL983046:DNL983053 DXH983046:DXH983053 EHD983046:EHD983053 EQZ983046:EQZ983053 FAV983046:FAV983053 FKR983046:FKR983053 FUN983046:FUN983053 GEJ983046:GEJ983053 GOF983046:GOF983053 GYB983046:GYB983053 HHX983046:HHX983053 HRT983046:HRT983053 IBP983046:IBP983053 ILL983046:ILL983053 IVH983046:IVH983053 JFD983046:JFD983053 JOZ983046:JOZ983053 JYV983046:JYV983053 KIR983046:KIR983053 KSN983046:KSN983053 LCJ983046:LCJ983053 LMF983046:LMF983053 LWB983046:LWB983053 MFX983046:MFX983053 MPT983046:MPT983053 MZP983046:MZP983053 NJL983046:NJL983053 NTH983046:NTH983053 ODD983046:ODD983053 OMZ983046:OMZ983053 OWV983046:OWV983053 PGR983046:PGR983053 PQN983046:PQN983053 QAJ983046:QAJ983053 QKF983046:QKF983053 QUB983046:QUB983053 RDX983046:RDX983053 RNT983046:RNT983053 RXP983046:RXP983053 SHL983046:SHL983053 SRH983046:SRH983053 TBD983046:TBD983053 TKZ983046:TKZ983053 TUV983046:TUV983053 UER983046:UER983053 UON983046:UON983053 UYJ983046:UYJ983053 VIF983046:VIF983053 VSB983046:VSB983053 WBX983046:WBX983053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54D8F-ED7C-45EF-AEAB-64F2AFF7DF19}">
  <sheetPr>
    <tabColor theme="8" tint="0.59999389629810485"/>
  </sheetPr>
  <dimension ref="A1:AQ87"/>
  <sheetViews>
    <sheetView showGridLines="0" view="pageBreakPreview" zoomScaleNormal="100" zoomScaleSheetLayoutView="100" workbookViewId="0"/>
  </sheetViews>
  <sheetFormatPr defaultColWidth="8.25" defaultRowHeight="21" customHeight="1"/>
  <cols>
    <col min="1" max="1" width="2.625" style="15" customWidth="1"/>
    <col min="2" max="2" width="14.25" style="138" customWidth="1"/>
    <col min="3" max="3" width="6.625" style="15" customWidth="1"/>
    <col min="4" max="5" width="7.625" style="15" customWidth="1"/>
    <col min="6" max="36" width="2.625" style="15" customWidth="1"/>
    <col min="37" max="37" width="6.625" style="15" customWidth="1"/>
    <col min="38" max="39" width="7.625" style="15" customWidth="1"/>
    <col min="40" max="40" width="5.625" style="15" customWidth="1"/>
    <col min="41" max="16384" width="8.25" style="15"/>
  </cols>
  <sheetData>
    <row r="1" spans="1:40" ht="24.95" customHeight="1">
      <c r="A1" s="738" t="s">
        <v>1061</v>
      </c>
      <c r="C1" s="724"/>
      <c r="D1" s="724"/>
      <c r="E1" s="724"/>
      <c r="F1" s="724"/>
      <c r="G1" s="724"/>
      <c r="H1" s="724"/>
      <c r="I1" s="724"/>
      <c r="J1" s="724"/>
      <c r="K1" s="724"/>
      <c r="L1" s="724"/>
      <c r="M1" s="724"/>
      <c r="N1" s="724"/>
      <c r="O1" s="724"/>
      <c r="P1" s="724"/>
      <c r="Q1" s="724"/>
      <c r="R1" s="724"/>
      <c r="S1" s="724"/>
      <c r="T1" s="724"/>
      <c r="U1" s="724"/>
      <c r="V1" s="724"/>
      <c r="W1" s="724"/>
      <c r="X1" s="725"/>
      <c r="Y1" s="725"/>
      <c r="Z1" s="150"/>
      <c r="AA1" s="150"/>
      <c r="AB1" s="150"/>
      <c r="AC1" s="150"/>
      <c r="AD1" s="739"/>
      <c r="AE1" s="739"/>
      <c r="AF1" s="739"/>
      <c r="AG1" s="739"/>
      <c r="AH1" s="739"/>
      <c r="AI1" s="740" t="s">
        <v>1062</v>
      </c>
      <c r="AJ1" s="740"/>
      <c r="AK1" s="1148" t="s">
        <v>1063</v>
      </c>
      <c r="AL1" s="1148"/>
      <c r="AM1" s="1148"/>
      <c r="AN1" s="1148"/>
    </row>
    <row r="2" spans="1:40" ht="18" customHeight="1">
      <c r="A2" s="150"/>
      <c r="B2" s="726"/>
      <c r="C2" s="726"/>
      <c r="D2" s="726"/>
      <c r="E2" s="726"/>
      <c r="F2" s="726"/>
      <c r="G2" s="726"/>
      <c r="H2" s="726"/>
      <c r="I2" s="726"/>
      <c r="J2" s="726"/>
      <c r="K2" s="726"/>
      <c r="L2" s="726"/>
      <c r="M2" s="1149">
        <v>2024</v>
      </c>
      <c r="N2" s="1149"/>
      <c r="O2" s="1149"/>
      <c r="P2" s="1149"/>
      <c r="Q2" s="1150" t="s">
        <v>58</v>
      </c>
      <c r="R2" s="1150"/>
      <c r="S2" s="1149">
        <v>5</v>
      </c>
      <c r="T2" s="1149"/>
      <c r="U2" s="1150" t="s">
        <v>444</v>
      </c>
      <c r="V2" s="1150"/>
      <c r="W2" s="726"/>
      <c r="X2" s="726"/>
      <c r="Y2" s="726"/>
      <c r="Z2" s="150"/>
      <c r="AA2" s="150"/>
      <c r="AC2" s="740"/>
      <c r="AD2" s="726"/>
      <c r="AE2" s="726"/>
      <c r="AF2" s="726"/>
      <c r="AG2" s="726"/>
      <c r="AH2" s="726"/>
      <c r="AI2" s="740" t="s">
        <v>1064</v>
      </c>
      <c r="AJ2" s="740"/>
      <c r="AK2" s="1151"/>
      <c r="AL2" s="1151"/>
      <c r="AM2" s="1151"/>
      <c r="AN2" s="1151"/>
    </row>
    <row r="3" spans="1:40" ht="18" customHeight="1">
      <c r="A3" s="741"/>
      <c r="B3" s="741"/>
      <c r="C3" s="741"/>
      <c r="D3" s="741"/>
      <c r="E3" s="741"/>
      <c r="F3" s="741"/>
      <c r="G3" s="741"/>
      <c r="H3" s="741"/>
      <c r="I3" s="741"/>
      <c r="J3" s="741"/>
      <c r="K3" s="741"/>
      <c r="L3" s="741"/>
      <c r="M3" s="741"/>
      <c r="N3" s="741"/>
      <c r="O3" s="741"/>
      <c r="P3" s="741"/>
      <c r="Q3" s="741"/>
      <c r="R3" s="741"/>
      <c r="S3" s="741"/>
      <c r="T3" s="741"/>
      <c r="U3" s="741"/>
      <c r="V3" s="741"/>
      <c r="W3" s="741"/>
      <c r="Y3" s="742"/>
      <c r="Z3" s="742"/>
      <c r="AA3" s="742"/>
      <c r="AB3" s="150"/>
      <c r="AC3" s="742"/>
      <c r="AD3" s="742"/>
      <c r="AE3" s="742"/>
      <c r="AF3" s="742"/>
      <c r="AG3" s="742"/>
      <c r="AH3" s="742"/>
      <c r="AI3" s="743" t="s">
        <v>1065</v>
      </c>
      <c r="AJ3" s="740"/>
      <c r="AK3" s="1141"/>
      <c r="AL3" s="1141"/>
      <c r="AM3" s="1141"/>
      <c r="AN3" s="1141"/>
    </row>
    <row r="4" spans="1:40" ht="18" customHeight="1">
      <c r="A4" s="741"/>
      <c r="B4" s="741"/>
      <c r="C4" s="741"/>
      <c r="D4" s="741"/>
      <c r="E4" s="741"/>
      <c r="F4" s="741"/>
      <c r="G4" s="741"/>
      <c r="H4" s="741"/>
      <c r="I4" s="741"/>
      <c r="J4" s="741"/>
      <c r="K4" s="741"/>
      <c r="L4" s="741"/>
      <c r="M4" s="741"/>
      <c r="N4" s="741"/>
      <c r="O4" s="741"/>
      <c r="P4" s="741"/>
      <c r="Q4" s="741"/>
      <c r="R4" s="741"/>
      <c r="S4" s="741"/>
      <c r="T4" s="741"/>
      <c r="U4" s="741"/>
      <c r="V4" s="741"/>
      <c r="W4" s="741"/>
      <c r="Y4" s="742"/>
      <c r="Z4" s="742"/>
      <c r="AA4" s="742"/>
      <c r="AB4" s="150"/>
      <c r="AC4" s="742"/>
      <c r="AD4" s="742"/>
      <c r="AE4" s="742"/>
      <c r="AF4" s="742"/>
      <c r="AG4" s="742"/>
      <c r="AH4" s="742"/>
      <c r="AI4" s="743" t="s">
        <v>1066</v>
      </c>
      <c r="AJ4" s="740"/>
      <c r="AK4" s="1141"/>
      <c r="AL4" s="1141"/>
      <c r="AM4" s="1141"/>
      <c r="AN4" s="1141"/>
    </row>
    <row r="5" spans="1:40" ht="18" customHeight="1">
      <c r="A5" s="741"/>
      <c r="B5" s="741"/>
      <c r="C5" s="741"/>
      <c r="D5" s="741"/>
      <c r="E5" s="741"/>
      <c r="F5" s="741"/>
      <c r="G5" s="741"/>
      <c r="H5" s="741"/>
      <c r="I5" s="741"/>
      <c r="J5" s="741"/>
      <c r="K5" s="741"/>
      <c r="L5" s="741"/>
      <c r="M5" s="741"/>
      <c r="N5" s="741"/>
      <c r="O5" s="741"/>
      <c r="P5" s="741"/>
      <c r="Q5" s="741"/>
      <c r="R5" s="741"/>
      <c r="S5" s="741"/>
      <c r="U5" s="741"/>
      <c r="V5" s="741"/>
      <c r="W5" s="741"/>
      <c r="Y5" s="742"/>
      <c r="Z5" s="742"/>
      <c r="AA5" s="742"/>
      <c r="AB5" s="150"/>
      <c r="AC5" s="742"/>
      <c r="AD5" s="742"/>
      <c r="AE5" s="742"/>
      <c r="AF5" s="742"/>
      <c r="AG5" s="743" t="s">
        <v>1067</v>
      </c>
      <c r="AH5" s="1142"/>
      <c r="AI5" s="1142"/>
      <c r="AJ5" s="1142"/>
      <c r="AK5" s="742" t="s">
        <v>1068</v>
      </c>
      <c r="AL5" s="744"/>
      <c r="AM5" s="742" t="s">
        <v>1069</v>
      </c>
      <c r="AN5" s="150"/>
    </row>
    <row r="6" spans="1:40" ht="9.9499999999999993" customHeight="1">
      <c r="A6" s="150"/>
      <c r="B6" s="745"/>
      <c r="C6" s="745"/>
      <c r="D6" s="745"/>
      <c r="E6" s="745"/>
      <c r="F6" s="745"/>
      <c r="G6" s="745"/>
      <c r="H6" s="745"/>
      <c r="I6" s="745"/>
      <c r="J6" s="745"/>
      <c r="K6" s="745"/>
      <c r="L6" s="745"/>
      <c r="M6" s="745"/>
      <c r="N6" s="745"/>
      <c r="O6" s="745"/>
      <c r="P6" s="745"/>
      <c r="Q6" s="745"/>
      <c r="R6" s="745"/>
      <c r="S6" s="745"/>
      <c r="T6" s="745"/>
      <c r="U6" s="745"/>
      <c r="V6" s="745"/>
      <c r="W6" s="745"/>
      <c r="X6" s="726"/>
      <c r="Y6" s="726"/>
      <c r="Z6" s="726"/>
      <c r="AA6" s="726"/>
      <c r="AB6" s="726"/>
      <c r="AC6" s="726"/>
      <c r="AD6" s="726"/>
      <c r="AE6" s="726"/>
      <c r="AF6" s="726"/>
      <c r="AG6" s="726"/>
      <c r="AH6" s="726"/>
      <c r="AI6" s="726"/>
      <c r="AJ6" s="726"/>
      <c r="AK6" s="726"/>
      <c r="AL6" s="726"/>
      <c r="AM6" s="150"/>
      <c r="AN6" s="150"/>
    </row>
    <row r="7" spans="1:40" ht="15" customHeight="1">
      <c r="A7" s="1138" t="s">
        <v>1070</v>
      </c>
      <c r="B7" s="1106" t="s">
        <v>1071</v>
      </c>
      <c r="C7" s="1143" t="s">
        <v>1072</v>
      </c>
      <c r="D7" s="1106" t="s">
        <v>1073</v>
      </c>
      <c r="E7" s="1136" t="s">
        <v>1074</v>
      </c>
      <c r="F7" s="1146" t="s">
        <v>1075</v>
      </c>
      <c r="G7" s="1146"/>
      <c r="H7" s="1146"/>
      <c r="I7" s="1146"/>
      <c r="J7" s="1146"/>
      <c r="K7" s="1146"/>
      <c r="L7" s="1146"/>
      <c r="M7" s="1146"/>
      <c r="N7" s="1146"/>
      <c r="O7" s="1146"/>
      <c r="P7" s="1146"/>
      <c r="Q7" s="1146"/>
      <c r="R7" s="1146"/>
      <c r="S7" s="1146"/>
      <c r="T7" s="1146"/>
      <c r="U7" s="1146"/>
      <c r="V7" s="1146"/>
      <c r="W7" s="1146"/>
      <c r="X7" s="1146"/>
      <c r="Y7" s="1146"/>
      <c r="Z7" s="1146"/>
      <c r="AA7" s="1146"/>
      <c r="AB7" s="1146"/>
      <c r="AC7" s="1146"/>
      <c r="AD7" s="1146"/>
      <c r="AE7" s="1146"/>
      <c r="AF7" s="1146"/>
      <c r="AG7" s="1146"/>
      <c r="AH7" s="1146"/>
      <c r="AI7" s="1146"/>
      <c r="AJ7" s="1146"/>
      <c r="AK7" s="1147" t="s">
        <v>1076</v>
      </c>
      <c r="AL7" s="1114" t="s">
        <v>1077</v>
      </c>
      <c r="AM7" s="1140" t="s">
        <v>1078</v>
      </c>
      <c r="AN7" s="1140"/>
    </row>
    <row r="8" spans="1:40" ht="15" customHeight="1">
      <c r="A8" s="1138"/>
      <c r="B8" s="1106"/>
      <c r="C8" s="1144"/>
      <c r="D8" s="1106"/>
      <c r="E8" s="1136"/>
      <c r="F8" s="1106" t="s">
        <v>435</v>
      </c>
      <c r="G8" s="1106"/>
      <c r="H8" s="1106"/>
      <c r="I8" s="1106"/>
      <c r="J8" s="1106"/>
      <c r="K8" s="1106"/>
      <c r="L8" s="1106"/>
      <c r="M8" s="1106" t="s">
        <v>436</v>
      </c>
      <c r="N8" s="1106"/>
      <c r="O8" s="1106"/>
      <c r="P8" s="1106"/>
      <c r="Q8" s="1106"/>
      <c r="R8" s="1106"/>
      <c r="S8" s="1106"/>
      <c r="T8" s="1106" t="s">
        <v>437</v>
      </c>
      <c r="U8" s="1106"/>
      <c r="V8" s="1106"/>
      <c r="W8" s="1106"/>
      <c r="X8" s="1106"/>
      <c r="Y8" s="1106"/>
      <c r="Z8" s="1106"/>
      <c r="AA8" s="1106" t="s">
        <v>438</v>
      </c>
      <c r="AB8" s="1106"/>
      <c r="AC8" s="1106"/>
      <c r="AD8" s="1106"/>
      <c r="AE8" s="1106"/>
      <c r="AF8" s="1106"/>
      <c r="AG8" s="1106"/>
      <c r="AH8" s="1106" t="s">
        <v>1079</v>
      </c>
      <c r="AI8" s="1106"/>
      <c r="AJ8" s="1106"/>
      <c r="AK8" s="1147"/>
      <c r="AL8" s="1114"/>
      <c r="AM8" s="1140"/>
      <c r="AN8" s="1140"/>
    </row>
    <row r="9" spans="1:40" ht="15" customHeight="1">
      <c r="A9" s="1138"/>
      <c r="B9" s="1106"/>
      <c r="C9" s="1144"/>
      <c r="D9" s="1106"/>
      <c r="E9" s="1136"/>
      <c r="F9" s="746">
        <f>DATE($M$2,$S$2,1)</f>
        <v>45413</v>
      </c>
      <c r="G9" s="746">
        <f>DATE($M$2,$S$2,2)</f>
        <v>45414</v>
      </c>
      <c r="H9" s="746">
        <f>DATE($M$2,$S$2,3)</f>
        <v>45415</v>
      </c>
      <c r="I9" s="746">
        <f>DATE($M$2,$S$2,4)</f>
        <v>45416</v>
      </c>
      <c r="J9" s="746">
        <f>DATE($M$2,$S$2,5)</f>
        <v>45417</v>
      </c>
      <c r="K9" s="746">
        <f>DATE($M$2,$S$2,6)</f>
        <v>45418</v>
      </c>
      <c r="L9" s="746">
        <f>DATE($M$2,$S$2,7)</f>
        <v>45419</v>
      </c>
      <c r="M9" s="746">
        <f>DATE($M$2,$S$2,8)</f>
        <v>45420</v>
      </c>
      <c r="N9" s="746">
        <f>DATE($M$2,$S$2,9)</f>
        <v>45421</v>
      </c>
      <c r="O9" s="746">
        <f>DATE($M$2,$S$2,10)</f>
        <v>45422</v>
      </c>
      <c r="P9" s="746">
        <f>DATE($M$2,$S$2,11)</f>
        <v>45423</v>
      </c>
      <c r="Q9" s="746">
        <f>DATE($M$2,$S$2,12)</f>
        <v>45424</v>
      </c>
      <c r="R9" s="746">
        <f>DATE($M$2,$S$2,13)</f>
        <v>45425</v>
      </c>
      <c r="S9" s="746">
        <f>DATE($M$2,$S$2,14)</f>
        <v>45426</v>
      </c>
      <c r="T9" s="746">
        <f>DATE($M$2,$S$2,15)</f>
        <v>45427</v>
      </c>
      <c r="U9" s="746">
        <f>DATE($M$2,$S$2,16)</f>
        <v>45428</v>
      </c>
      <c r="V9" s="746">
        <f>DATE($M$2,$S$2,17)</f>
        <v>45429</v>
      </c>
      <c r="W9" s="746">
        <f>DATE($M$2,$S$2,18)</f>
        <v>45430</v>
      </c>
      <c r="X9" s="746">
        <f>DATE($M$2,$S$2,19)</f>
        <v>45431</v>
      </c>
      <c r="Y9" s="746">
        <f>DATE($M$2,$S$2,20)</f>
        <v>45432</v>
      </c>
      <c r="Z9" s="746">
        <f>DATE($M$2,$S$2,21)</f>
        <v>45433</v>
      </c>
      <c r="AA9" s="746">
        <f>DATE($M$2,$S$2,22)</f>
        <v>45434</v>
      </c>
      <c r="AB9" s="746">
        <f>DATE($M$2,$S$2,23)</f>
        <v>45435</v>
      </c>
      <c r="AC9" s="746">
        <f>DATE($M$2,$S$2,24)</f>
        <v>45436</v>
      </c>
      <c r="AD9" s="746">
        <f>DATE($M$2,$S$2,25)</f>
        <v>45437</v>
      </c>
      <c r="AE9" s="746">
        <f>DATE($M$2,$S$2,26)</f>
        <v>45438</v>
      </c>
      <c r="AF9" s="746">
        <f>DATE($M$2,$S$2,27)</f>
        <v>45439</v>
      </c>
      <c r="AG9" s="746">
        <f>DATE($M$2,$S$2,28)</f>
        <v>45440</v>
      </c>
      <c r="AH9" s="746">
        <f>IF(DAY(EOMONTH(F9,0))&lt;29,"",DATE($M$2,$S$2,29))</f>
        <v>45441</v>
      </c>
      <c r="AI9" s="746">
        <f>IF(DAY(EOMONTH(F9,0))&lt;30,"",DATE($M$2,$S$2,30))</f>
        <v>45442</v>
      </c>
      <c r="AJ9" s="746">
        <f>IF(DAY(EOMONTH(F9,0))&lt;31,"",DATE($M$2,$S$2,31))</f>
        <v>45443</v>
      </c>
      <c r="AK9" s="1147"/>
      <c r="AL9" s="1114"/>
      <c r="AM9" s="1140"/>
      <c r="AN9" s="1140"/>
    </row>
    <row r="10" spans="1:40" ht="15" customHeight="1">
      <c r="A10" s="1138"/>
      <c r="B10" s="1106"/>
      <c r="C10" s="1145"/>
      <c r="D10" s="1106"/>
      <c r="E10" s="1136"/>
      <c r="F10" s="747">
        <f>DATE($M$2,$S$2,1)</f>
        <v>45413</v>
      </c>
      <c r="G10" s="747">
        <f>DATE($M$2,$S$2,2)</f>
        <v>45414</v>
      </c>
      <c r="H10" s="747">
        <f>DATE($M$2,$S$2,3)</f>
        <v>45415</v>
      </c>
      <c r="I10" s="747">
        <f>DATE($M$2,$S$2,4)</f>
        <v>45416</v>
      </c>
      <c r="J10" s="747">
        <f>DATE($M$2,$S$2,5)</f>
        <v>45417</v>
      </c>
      <c r="K10" s="747">
        <f>DATE($M$2,$S$2,6)</f>
        <v>45418</v>
      </c>
      <c r="L10" s="747">
        <f>DATE($M$2,$S$2,7)</f>
        <v>45419</v>
      </c>
      <c r="M10" s="747">
        <f>DATE($M$2,$S$2,8)</f>
        <v>45420</v>
      </c>
      <c r="N10" s="747">
        <f>DATE($M$2,$S$2,9)</f>
        <v>45421</v>
      </c>
      <c r="O10" s="747">
        <f>DATE($M$2,$S$2,10)</f>
        <v>45422</v>
      </c>
      <c r="P10" s="747">
        <f>DATE($M$2,$S$2,11)</f>
        <v>45423</v>
      </c>
      <c r="Q10" s="747">
        <f>DATE($M$2,$S$2,12)</f>
        <v>45424</v>
      </c>
      <c r="R10" s="747">
        <f>DATE($M$2,$S$2,13)</f>
        <v>45425</v>
      </c>
      <c r="S10" s="747">
        <f>DATE($M$2,$S$2,14)</f>
        <v>45426</v>
      </c>
      <c r="T10" s="747">
        <f>DATE($M$2,$S$2,15)</f>
        <v>45427</v>
      </c>
      <c r="U10" s="747">
        <f>DATE($M$2,$S$2,16)</f>
        <v>45428</v>
      </c>
      <c r="V10" s="747">
        <f>DATE($M$2,$S$2,17)</f>
        <v>45429</v>
      </c>
      <c r="W10" s="747">
        <f>DATE($M$2,$S$2,18)</f>
        <v>45430</v>
      </c>
      <c r="X10" s="747">
        <f>DATE($M$2,$S$2,19)</f>
        <v>45431</v>
      </c>
      <c r="Y10" s="747">
        <f>DATE($M$2,$S$2,20)</f>
        <v>45432</v>
      </c>
      <c r="Z10" s="747">
        <f>DATE($M$2,$S$2,21)</f>
        <v>45433</v>
      </c>
      <c r="AA10" s="747">
        <f>DATE($M$2,$S$2,22)</f>
        <v>45434</v>
      </c>
      <c r="AB10" s="747">
        <f>DATE($M$2,$S$2,23)</f>
        <v>45435</v>
      </c>
      <c r="AC10" s="747">
        <f>DATE($M$2,$S$2,24)</f>
        <v>45436</v>
      </c>
      <c r="AD10" s="747">
        <f>DATE($M$2,$S$2,25)</f>
        <v>45437</v>
      </c>
      <c r="AE10" s="747">
        <f>DATE($M$2,$S$2,26)</f>
        <v>45438</v>
      </c>
      <c r="AF10" s="747">
        <f>DATE($M$2,$S$2,27)</f>
        <v>45439</v>
      </c>
      <c r="AG10" s="747">
        <f>DATE($M$2,$S$2,28)</f>
        <v>45440</v>
      </c>
      <c r="AH10" s="747">
        <f>IF(DAY(EOMONTH(F10,0))&lt;29,"",DATE($M$2,$S$2,29))</f>
        <v>45441</v>
      </c>
      <c r="AI10" s="747">
        <f>IF(DAY(EOMONTH(F10,0))&lt;30,"",DATE($M$2,$S$2,30))</f>
        <v>45442</v>
      </c>
      <c r="AJ10" s="747">
        <f>IF(DAY(EOMONTH(F10,0))&lt;31,"",DATE($M$2,$S$2,31))</f>
        <v>45443</v>
      </c>
      <c r="AK10" s="1147"/>
      <c r="AL10" s="1114"/>
      <c r="AM10" s="1140"/>
      <c r="AN10" s="1140"/>
    </row>
    <row r="11" spans="1:40" ht="18" customHeight="1">
      <c r="A11" s="485">
        <v>1</v>
      </c>
      <c r="B11" s="748" t="s">
        <v>1095</v>
      </c>
      <c r="C11" s="749" t="s">
        <v>1114</v>
      </c>
      <c r="D11" s="750"/>
      <c r="E11" s="751" t="s">
        <v>1114</v>
      </c>
      <c r="F11" s="752"/>
      <c r="G11" s="752"/>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3">
        <f>+SUM(F11:AJ11)</f>
        <v>0</v>
      </c>
      <c r="AL11" s="754">
        <f>IF($AK$3="４週",AK11/4,AK11/(DAY(EOMONTH($F$9,0))/7))</f>
        <v>0</v>
      </c>
      <c r="AM11" s="1135"/>
      <c r="AN11" s="1135"/>
    </row>
    <row r="12" spans="1:40" ht="18" customHeight="1">
      <c r="A12" s="485">
        <v>2</v>
      </c>
      <c r="B12" s="748" t="s">
        <v>1095</v>
      </c>
      <c r="C12" s="749" t="s">
        <v>1116</v>
      </c>
      <c r="D12" s="750"/>
      <c r="E12" s="751" t="s">
        <v>1116</v>
      </c>
      <c r="F12" s="752"/>
      <c r="G12" s="752"/>
      <c r="H12" s="752"/>
      <c r="I12" s="752"/>
      <c r="J12" s="752"/>
      <c r="K12" s="752"/>
      <c r="L12" s="752"/>
      <c r="M12" s="752"/>
      <c r="N12" s="752"/>
      <c r="O12" s="752"/>
      <c r="P12" s="752"/>
      <c r="Q12" s="752"/>
      <c r="R12" s="752"/>
      <c r="S12" s="752"/>
      <c r="T12" s="752"/>
      <c r="U12" s="752"/>
      <c r="V12" s="752"/>
      <c r="W12" s="752"/>
      <c r="X12" s="752"/>
      <c r="Y12" s="752"/>
      <c r="Z12" s="752"/>
      <c r="AA12" s="752"/>
      <c r="AB12" s="752"/>
      <c r="AC12" s="752"/>
      <c r="AD12" s="752"/>
      <c r="AE12" s="752"/>
      <c r="AF12" s="752"/>
      <c r="AG12" s="752"/>
      <c r="AH12" s="752"/>
      <c r="AI12" s="752"/>
      <c r="AJ12" s="752"/>
      <c r="AK12" s="753">
        <f t="shared" ref="AK12:AK31" si="0">+SUM(F12:AJ12)</f>
        <v>0</v>
      </c>
      <c r="AL12" s="754">
        <f>IF($AK$3="４週",AK12/4,AK12/(DAY(EOMONTH($F$9,0))/7))</f>
        <v>0</v>
      </c>
      <c r="AM12" s="1135"/>
      <c r="AN12" s="1135"/>
    </row>
    <row r="13" spans="1:40" ht="18" customHeight="1">
      <c r="A13" s="485">
        <v>3</v>
      </c>
      <c r="B13" s="748" t="s">
        <v>1095</v>
      </c>
      <c r="C13" s="749" t="s">
        <v>1118</v>
      </c>
      <c r="D13" s="750"/>
      <c r="E13" s="751" t="s">
        <v>1118</v>
      </c>
      <c r="F13" s="752"/>
      <c r="G13" s="752"/>
      <c r="H13" s="752"/>
      <c r="I13" s="752"/>
      <c r="J13" s="752"/>
      <c r="K13" s="752"/>
      <c r="L13" s="752"/>
      <c r="M13" s="752"/>
      <c r="N13" s="752"/>
      <c r="O13" s="752"/>
      <c r="P13" s="752"/>
      <c r="Q13" s="752"/>
      <c r="R13" s="752"/>
      <c r="S13" s="752"/>
      <c r="T13" s="752"/>
      <c r="U13" s="752"/>
      <c r="V13" s="752"/>
      <c r="W13" s="752"/>
      <c r="X13" s="752"/>
      <c r="Y13" s="752"/>
      <c r="Z13" s="752"/>
      <c r="AA13" s="752"/>
      <c r="AB13" s="752"/>
      <c r="AC13" s="752"/>
      <c r="AD13" s="752"/>
      <c r="AE13" s="752"/>
      <c r="AF13" s="752"/>
      <c r="AG13" s="752"/>
      <c r="AH13" s="752"/>
      <c r="AI13" s="752"/>
      <c r="AJ13" s="752"/>
      <c r="AK13" s="753">
        <f t="shared" si="0"/>
        <v>0</v>
      </c>
      <c r="AL13" s="754">
        <f>IF($AK$3="４週",AK13/4,AK13/(DAY(EOMONTH($F$9,0))/7))</f>
        <v>0</v>
      </c>
      <c r="AM13" s="1135"/>
      <c r="AN13" s="1135"/>
    </row>
    <row r="14" spans="1:40" ht="18" customHeight="1">
      <c r="A14" s="485">
        <v>4</v>
      </c>
      <c r="B14" s="748" t="s">
        <v>1095</v>
      </c>
      <c r="C14" s="749" t="s">
        <v>1120</v>
      </c>
      <c r="D14" s="750"/>
      <c r="E14" s="751" t="s">
        <v>1120</v>
      </c>
      <c r="F14" s="752"/>
      <c r="G14" s="752"/>
      <c r="H14" s="752"/>
      <c r="I14" s="752"/>
      <c r="J14" s="752"/>
      <c r="K14" s="752"/>
      <c r="L14" s="752"/>
      <c r="M14" s="752"/>
      <c r="N14" s="752"/>
      <c r="O14" s="752"/>
      <c r="P14" s="752"/>
      <c r="Q14" s="752"/>
      <c r="R14" s="752"/>
      <c r="S14" s="752"/>
      <c r="T14" s="752"/>
      <c r="U14" s="752"/>
      <c r="V14" s="752"/>
      <c r="W14" s="752"/>
      <c r="X14" s="752"/>
      <c r="Y14" s="752"/>
      <c r="Z14" s="752"/>
      <c r="AA14" s="752"/>
      <c r="AB14" s="752"/>
      <c r="AC14" s="752"/>
      <c r="AD14" s="752"/>
      <c r="AE14" s="752"/>
      <c r="AF14" s="752"/>
      <c r="AG14" s="752"/>
      <c r="AH14" s="752"/>
      <c r="AI14" s="752"/>
      <c r="AJ14" s="752"/>
      <c r="AK14" s="753">
        <f t="shared" si="0"/>
        <v>0</v>
      </c>
      <c r="AL14" s="754">
        <f>IF($AK$3="４週",AK14/4,AK14/(DAY(EOMONTH($F$9,0))/7))</f>
        <v>0</v>
      </c>
      <c r="AM14" s="1135"/>
      <c r="AN14" s="1135"/>
    </row>
    <row r="15" spans="1:40" ht="18" customHeight="1">
      <c r="A15" s="485">
        <v>5</v>
      </c>
      <c r="B15" s="748"/>
      <c r="C15" s="749"/>
      <c r="D15" s="750"/>
      <c r="E15" s="751"/>
      <c r="F15" s="752"/>
      <c r="G15" s="752"/>
      <c r="H15" s="752"/>
      <c r="I15" s="752"/>
      <c r="J15" s="752"/>
      <c r="K15" s="752"/>
      <c r="L15" s="752"/>
      <c r="M15" s="752"/>
      <c r="N15" s="752"/>
      <c r="O15" s="752"/>
      <c r="P15" s="752"/>
      <c r="Q15" s="752"/>
      <c r="R15" s="752"/>
      <c r="S15" s="752"/>
      <c r="T15" s="752"/>
      <c r="U15" s="752"/>
      <c r="V15" s="752"/>
      <c r="W15" s="752"/>
      <c r="X15" s="752"/>
      <c r="Y15" s="752"/>
      <c r="Z15" s="752"/>
      <c r="AA15" s="752"/>
      <c r="AB15" s="752"/>
      <c r="AC15" s="752"/>
      <c r="AD15" s="752"/>
      <c r="AE15" s="752"/>
      <c r="AF15" s="752"/>
      <c r="AG15" s="752"/>
      <c r="AH15" s="752"/>
      <c r="AI15" s="752"/>
      <c r="AJ15" s="752"/>
      <c r="AK15" s="753">
        <f t="shared" si="0"/>
        <v>0</v>
      </c>
      <c r="AL15" s="754">
        <f t="shared" ref="AL15:AL30" si="1">IF($AK$3="４週",AK15/4,AK15/(DAY(EOMONTH($F$9,0))/7))</f>
        <v>0</v>
      </c>
      <c r="AM15" s="1135"/>
      <c r="AN15" s="1135"/>
    </row>
    <row r="16" spans="1:40" ht="18" customHeight="1">
      <c r="A16" s="485">
        <v>6</v>
      </c>
      <c r="B16" s="748"/>
      <c r="C16" s="749"/>
      <c r="D16" s="750"/>
      <c r="E16" s="751"/>
      <c r="F16" s="752"/>
      <c r="G16" s="752"/>
      <c r="H16" s="752"/>
      <c r="I16" s="752"/>
      <c r="J16" s="752"/>
      <c r="K16" s="752"/>
      <c r="L16" s="752"/>
      <c r="M16" s="752"/>
      <c r="N16" s="752"/>
      <c r="O16" s="752"/>
      <c r="P16" s="752"/>
      <c r="Q16" s="752"/>
      <c r="R16" s="752"/>
      <c r="S16" s="752"/>
      <c r="T16" s="752"/>
      <c r="U16" s="752"/>
      <c r="V16" s="752"/>
      <c r="W16" s="752"/>
      <c r="X16" s="752"/>
      <c r="Y16" s="752"/>
      <c r="Z16" s="752"/>
      <c r="AA16" s="752"/>
      <c r="AB16" s="752"/>
      <c r="AC16" s="752"/>
      <c r="AD16" s="752"/>
      <c r="AE16" s="752"/>
      <c r="AF16" s="752"/>
      <c r="AG16" s="752"/>
      <c r="AH16" s="752"/>
      <c r="AI16" s="752"/>
      <c r="AJ16" s="752"/>
      <c r="AK16" s="753">
        <f t="shared" si="0"/>
        <v>0</v>
      </c>
      <c r="AL16" s="754">
        <f t="shared" si="1"/>
        <v>0</v>
      </c>
      <c r="AM16" s="1135"/>
      <c r="AN16" s="1135"/>
    </row>
    <row r="17" spans="1:40" ht="18" customHeight="1">
      <c r="A17" s="485">
        <v>7</v>
      </c>
      <c r="B17" s="748"/>
      <c r="C17" s="749"/>
      <c r="D17" s="750"/>
      <c r="E17" s="751"/>
      <c r="F17" s="752"/>
      <c r="G17" s="752"/>
      <c r="H17" s="752"/>
      <c r="I17" s="752"/>
      <c r="J17" s="752"/>
      <c r="K17" s="752"/>
      <c r="L17" s="752"/>
      <c r="M17" s="752"/>
      <c r="N17" s="752"/>
      <c r="O17" s="752"/>
      <c r="P17" s="752"/>
      <c r="Q17" s="752"/>
      <c r="R17" s="752"/>
      <c r="S17" s="752"/>
      <c r="T17" s="752"/>
      <c r="U17" s="752"/>
      <c r="V17" s="752"/>
      <c r="W17" s="752"/>
      <c r="X17" s="752"/>
      <c r="Y17" s="752"/>
      <c r="Z17" s="752"/>
      <c r="AA17" s="752"/>
      <c r="AB17" s="752"/>
      <c r="AC17" s="752"/>
      <c r="AD17" s="752"/>
      <c r="AE17" s="752"/>
      <c r="AF17" s="752"/>
      <c r="AG17" s="752"/>
      <c r="AH17" s="752"/>
      <c r="AI17" s="752"/>
      <c r="AJ17" s="752"/>
      <c r="AK17" s="753">
        <f t="shared" si="0"/>
        <v>0</v>
      </c>
      <c r="AL17" s="754">
        <f t="shared" si="1"/>
        <v>0</v>
      </c>
      <c r="AM17" s="1135"/>
      <c r="AN17" s="1135"/>
    </row>
    <row r="18" spans="1:40" ht="18" customHeight="1">
      <c r="A18" s="485">
        <v>8</v>
      </c>
      <c r="B18" s="748"/>
      <c r="C18" s="749"/>
      <c r="D18" s="750"/>
      <c r="E18" s="751"/>
      <c r="F18" s="752"/>
      <c r="G18" s="752"/>
      <c r="H18" s="752"/>
      <c r="I18" s="752"/>
      <c r="J18" s="752"/>
      <c r="K18" s="752"/>
      <c r="L18" s="752"/>
      <c r="M18" s="752"/>
      <c r="N18" s="752"/>
      <c r="O18" s="752"/>
      <c r="P18" s="752"/>
      <c r="Q18" s="752"/>
      <c r="R18" s="752"/>
      <c r="S18" s="752"/>
      <c r="T18" s="752"/>
      <c r="U18" s="752"/>
      <c r="V18" s="752"/>
      <c r="W18" s="752"/>
      <c r="X18" s="752"/>
      <c r="Y18" s="752"/>
      <c r="Z18" s="752"/>
      <c r="AA18" s="752"/>
      <c r="AB18" s="752"/>
      <c r="AC18" s="752"/>
      <c r="AD18" s="752"/>
      <c r="AE18" s="752"/>
      <c r="AF18" s="752"/>
      <c r="AG18" s="752"/>
      <c r="AH18" s="752"/>
      <c r="AI18" s="752"/>
      <c r="AJ18" s="752"/>
      <c r="AK18" s="753">
        <f t="shared" si="0"/>
        <v>0</v>
      </c>
      <c r="AL18" s="754">
        <f t="shared" si="1"/>
        <v>0</v>
      </c>
      <c r="AM18" s="1135"/>
      <c r="AN18" s="1135"/>
    </row>
    <row r="19" spans="1:40" ht="18" customHeight="1">
      <c r="A19" s="485">
        <v>9</v>
      </c>
      <c r="B19" s="748"/>
      <c r="C19" s="749"/>
      <c r="D19" s="750"/>
      <c r="E19" s="751"/>
      <c r="F19" s="752"/>
      <c r="G19" s="752"/>
      <c r="H19" s="752"/>
      <c r="I19" s="752"/>
      <c r="J19" s="752"/>
      <c r="K19" s="752"/>
      <c r="L19" s="752"/>
      <c r="M19" s="752"/>
      <c r="N19" s="752"/>
      <c r="O19" s="752"/>
      <c r="P19" s="752"/>
      <c r="Q19" s="752"/>
      <c r="R19" s="752"/>
      <c r="S19" s="752"/>
      <c r="T19" s="752"/>
      <c r="U19" s="752"/>
      <c r="V19" s="752"/>
      <c r="W19" s="752"/>
      <c r="X19" s="752"/>
      <c r="Y19" s="752"/>
      <c r="Z19" s="752"/>
      <c r="AA19" s="752"/>
      <c r="AB19" s="752"/>
      <c r="AC19" s="752"/>
      <c r="AD19" s="752"/>
      <c r="AE19" s="752"/>
      <c r="AF19" s="752"/>
      <c r="AG19" s="752"/>
      <c r="AH19" s="752"/>
      <c r="AI19" s="752"/>
      <c r="AJ19" s="752"/>
      <c r="AK19" s="753">
        <f t="shared" si="0"/>
        <v>0</v>
      </c>
      <c r="AL19" s="754">
        <f t="shared" si="1"/>
        <v>0</v>
      </c>
      <c r="AM19" s="1135"/>
      <c r="AN19" s="1135"/>
    </row>
    <row r="20" spans="1:40" ht="18" customHeight="1">
      <c r="A20" s="485">
        <v>10</v>
      </c>
      <c r="B20" s="748"/>
      <c r="C20" s="749"/>
      <c r="D20" s="750"/>
      <c r="E20" s="751"/>
      <c r="F20" s="752"/>
      <c r="G20" s="752"/>
      <c r="H20" s="752"/>
      <c r="I20" s="752"/>
      <c r="J20" s="752"/>
      <c r="K20" s="752"/>
      <c r="L20" s="752"/>
      <c r="M20" s="752"/>
      <c r="N20" s="752"/>
      <c r="O20" s="752"/>
      <c r="P20" s="752"/>
      <c r="Q20" s="752"/>
      <c r="R20" s="752"/>
      <c r="S20" s="752"/>
      <c r="T20" s="752"/>
      <c r="U20" s="752"/>
      <c r="V20" s="752"/>
      <c r="W20" s="752"/>
      <c r="X20" s="752"/>
      <c r="Y20" s="752"/>
      <c r="Z20" s="752"/>
      <c r="AA20" s="752"/>
      <c r="AB20" s="752"/>
      <c r="AC20" s="752"/>
      <c r="AD20" s="752"/>
      <c r="AE20" s="752"/>
      <c r="AF20" s="752"/>
      <c r="AG20" s="752"/>
      <c r="AH20" s="752"/>
      <c r="AI20" s="752"/>
      <c r="AJ20" s="752"/>
      <c r="AK20" s="753">
        <f t="shared" si="0"/>
        <v>0</v>
      </c>
      <c r="AL20" s="754">
        <f t="shared" si="1"/>
        <v>0</v>
      </c>
      <c r="AM20" s="1135"/>
      <c r="AN20" s="1135"/>
    </row>
    <row r="21" spans="1:40" ht="18" customHeight="1">
      <c r="A21" s="485">
        <v>11</v>
      </c>
      <c r="B21" s="748"/>
      <c r="C21" s="749"/>
      <c r="D21" s="750"/>
      <c r="E21" s="751"/>
      <c r="F21" s="752"/>
      <c r="G21" s="752"/>
      <c r="H21" s="752"/>
      <c r="I21" s="752"/>
      <c r="J21" s="752"/>
      <c r="K21" s="752"/>
      <c r="L21" s="752"/>
      <c r="M21" s="752"/>
      <c r="N21" s="752"/>
      <c r="O21" s="752"/>
      <c r="P21" s="752"/>
      <c r="Q21" s="752"/>
      <c r="R21" s="752"/>
      <c r="S21" s="752"/>
      <c r="T21" s="752"/>
      <c r="U21" s="752"/>
      <c r="V21" s="752"/>
      <c r="W21" s="752"/>
      <c r="X21" s="752"/>
      <c r="Y21" s="752"/>
      <c r="Z21" s="752"/>
      <c r="AA21" s="752"/>
      <c r="AB21" s="752"/>
      <c r="AC21" s="752"/>
      <c r="AD21" s="752"/>
      <c r="AE21" s="752"/>
      <c r="AF21" s="752"/>
      <c r="AG21" s="752"/>
      <c r="AH21" s="752"/>
      <c r="AI21" s="752"/>
      <c r="AJ21" s="752"/>
      <c r="AK21" s="753">
        <f t="shared" si="0"/>
        <v>0</v>
      </c>
      <c r="AL21" s="754">
        <f t="shared" si="1"/>
        <v>0</v>
      </c>
      <c r="AM21" s="1135"/>
      <c r="AN21" s="1135"/>
    </row>
    <row r="22" spans="1:40" ht="18" customHeight="1">
      <c r="A22" s="485">
        <v>12</v>
      </c>
      <c r="B22" s="748"/>
      <c r="C22" s="749"/>
      <c r="D22" s="750"/>
      <c r="E22" s="751"/>
      <c r="F22" s="752"/>
      <c r="G22" s="752"/>
      <c r="H22" s="752"/>
      <c r="I22" s="752"/>
      <c r="J22" s="752"/>
      <c r="K22" s="752"/>
      <c r="L22" s="752"/>
      <c r="M22" s="752"/>
      <c r="N22" s="752"/>
      <c r="O22" s="752"/>
      <c r="P22" s="752"/>
      <c r="Q22" s="752"/>
      <c r="R22" s="752"/>
      <c r="S22" s="752"/>
      <c r="T22" s="752"/>
      <c r="U22" s="752"/>
      <c r="V22" s="752"/>
      <c r="W22" s="752"/>
      <c r="X22" s="752"/>
      <c r="Y22" s="752"/>
      <c r="Z22" s="752"/>
      <c r="AA22" s="752"/>
      <c r="AB22" s="752"/>
      <c r="AC22" s="752"/>
      <c r="AD22" s="752"/>
      <c r="AE22" s="752"/>
      <c r="AF22" s="752"/>
      <c r="AG22" s="752"/>
      <c r="AH22" s="752"/>
      <c r="AI22" s="752"/>
      <c r="AJ22" s="752"/>
      <c r="AK22" s="753">
        <f t="shared" si="0"/>
        <v>0</v>
      </c>
      <c r="AL22" s="754">
        <f t="shared" si="1"/>
        <v>0</v>
      </c>
      <c r="AM22" s="1135"/>
      <c r="AN22" s="1135"/>
    </row>
    <row r="23" spans="1:40" ht="18" customHeight="1">
      <c r="A23" s="485">
        <v>13</v>
      </c>
      <c r="B23" s="748"/>
      <c r="C23" s="749"/>
      <c r="D23" s="750"/>
      <c r="E23" s="751"/>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2"/>
      <c r="AF23" s="752"/>
      <c r="AG23" s="752"/>
      <c r="AH23" s="752"/>
      <c r="AI23" s="752"/>
      <c r="AJ23" s="752"/>
      <c r="AK23" s="753">
        <f t="shared" si="0"/>
        <v>0</v>
      </c>
      <c r="AL23" s="754">
        <f t="shared" si="1"/>
        <v>0</v>
      </c>
      <c r="AM23" s="1135"/>
      <c r="AN23" s="1135"/>
    </row>
    <row r="24" spans="1:40" ht="18" customHeight="1">
      <c r="A24" s="485">
        <v>14</v>
      </c>
      <c r="B24" s="748"/>
      <c r="C24" s="749"/>
      <c r="D24" s="750"/>
      <c r="E24" s="751"/>
      <c r="F24" s="752"/>
      <c r="G24" s="752"/>
      <c r="H24" s="752"/>
      <c r="I24" s="752"/>
      <c r="J24" s="752"/>
      <c r="K24" s="752"/>
      <c r="L24" s="752"/>
      <c r="M24" s="752"/>
      <c r="N24" s="752"/>
      <c r="O24" s="752"/>
      <c r="P24" s="752"/>
      <c r="Q24" s="752"/>
      <c r="R24" s="752"/>
      <c r="S24" s="752"/>
      <c r="T24" s="752"/>
      <c r="U24" s="752"/>
      <c r="V24" s="752"/>
      <c r="W24" s="752"/>
      <c r="X24" s="752"/>
      <c r="Y24" s="752"/>
      <c r="Z24" s="752"/>
      <c r="AA24" s="752"/>
      <c r="AB24" s="752"/>
      <c r="AC24" s="752"/>
      <c r="AD24" s="752"/>
      <c r="AE24" s="752"/>
      <c r="AF24" s="752"/>
      <c r="AG24" s="752"/>
      <c r="AH24" s="752"/>
      <c r="AI24" s="752"/>
      <c r="AJ24" s="752"/>
      <c r="AK24" s="753">
        <f t="shared" si="0"/>
        <v>0</v>
      </c>
      <c r="AL24" s="754">
        <f t="shared" si="1"/>
        <v>0</v>
      </c>
      <c r="AM24" s="1135"/>
      <c r="AN24" s="1135"/>
    </row>
    <row r="25" spans="1:40" ht="18" customHeight="1">
      <c r="A25" s="485">
        <v>15</v>
      </c>
      <c r="B25" s="748"/>
      <c r="C25" s="749"/>
      <c r="D25" s="750"/>
      <c r="E25" s="751"/>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752"/>
      <c r="AK25" s="753">
        <f t="shared" si="0"/>
        <v>0</v>
      </c>
      <c r="AL25" s="754">
        <f t="shared" si="1"/>
        <v>0</v>
      </c>
      <c r="AM25" s="1135"/>
      <c r="AN25" s="1135"/>
    </row>
    <row r="26" spans="1:40" ht="18" customHeight="1">
      <c r="A26" s="485">
        <v>16</v>
      </c>
      <c r="B26" s="748"/>
      <c r="C26" s="749"/>
      <c r="D26" s="750"/>
      <c r="E26" s="751"/>
      <c r="F26" s="752"/>
      <c r="G26" s="752"/>
      <c r="H26" s="752"/>
      <c r="I26" s="752"/>
      <c r="J26" s="752"/>
      <c r="K26" s="752"/>
      <c r="L26" s="752"/>
      <c r="M26" s="752"/>
      <c r="N26" s="752"/>
      <c r="O26" s="752"/>
      <c r="P26" s="752"/>
      <c r="Q26" s="752"/>
      <c r="R26" s="752"/>
      <c r="S26" s="752"/>
      <c r="T26" s="752"/>
      <c r="U26" s="752"/>
      <c r="V26" s="752"/>
      <c r="W26" s="752"/>
      <c r="X26" s="752"/>
      <c r="Y26" s="752"/>
      <c r="Z26" s="752"/>
      <c r="AA26" s="752"/>
      <c r="AB26" s="752"/>
      <c r="AC26" s="752"/>
      <c r="AD26" s="752"/>
      <c r="AE26" s="752"/>
      <c r="AF26" s="752"/>
      <c r="AG26" s="752"/>
      <c r="AH26" s="752"/>
      <c r="AI26" s="752"/>
      <c r="AJ26" s="752"/>
      <c r="AK26" s="753">
        <f t="shared" si="0"/>
        <v>0</v>
      </c>
      <c r="AL26" s="754">
        <f t="shared" si="1"/>
        <v>0</v>
      </c>
      <c r="AM26" s="1135"/>
      <c r="AN26" s="1135"/>
    </row>
    <row r="27" spans="1:40" ht="18" customHeight="1">
      <c r="A27" s="485">
        <v>17</v>
      </c>
      <c r="B27" s="748"/>
      <c r="C27" s="749"/>
      <c r="D27" s="750"/>
      <c r="E27" s="751"/>
      <c r="F27" s="752"/>
      <c r="G27" s="752"/>
      <c r="H27" s="752"/>
      <c r="I27" s="752"/>
      <c r="J27" s="752"/>
      <c r="K27" s="752"/>
      <c r="L27" s="752"/>
      <c r="M27" s="752"/>
      <c r="N27" s="752"/>
      <c r="O27" s="752"/>
      <c r="P27" s="752"/>
      <c r="Q27" s="752"/>
      <c r="R27" s="752"/>
      <c r="S27" s="752"/>
      <c r="T27" s="752"/>
      <c r="U27" s="752"/>
      <c r="V27" s="752"/>
      <c r="W27" s="752"/>
      <c r="X27" s="752"/>
      <c r="Y27" s="752"/>
      <c r="Z27" s="752"/>
      <c r="AA27" s="752"/>
      <c r="AB27" s="752"/>
      <c r="AC27" s="752"/>
      <c r="AD27" s="752"/>
      <c r="AE27" s="752"/>
      <c r="AF27" s="752"/>
      <c r="AG27" s="752"/>
      <c r="AH27" s="752"/>
      <c r="AI27" s="752"/>
      <c r="AJ27" s="752"/>
      <c r="AK27" s="753">
        <f t="shared" si="0"/>
        <v>0</v>
      </c>
      <c r="AL27" s="754">
        <f t="shared" si="1"/>
        <v>0</v>
      </c>
      <c r="AM27" s="1135"/>
      <c r="AN27" s="1135"/>
    </row>
    <row r="28" spans="1:40" ht="18" customHeight="1">
      <c r="A28" s="485">
        <v>18</v>
      </c>
      <c r="B28" s="748"/>
      <c r="C28" s="749"/>
      <c r="D28" s="750"/>
      <c r="E28" s="751"/>
      <c r="F28" s="752"/>
      <c r="G28" s="752"/>
      <c r="H28" s="752"/>
      <c r="I28" s="752"/>
      <c r="J28" s="752"/>
      <c r="K28" s="752"/>
      <c r="L28" s="752"/>
      <c r="M28" s="752"/>
      <c r="N28" s="752"/>
      <c r="O28" s="752"/>
      <c r="P28" s="752"/>
      <c r="Q28" s="752"/>
      <c r="R28" s="752"/>
      <c r="S28" s="752"/>
      <c r="T28" s="752"/>
      <c r="U28" s="752"/>
      <c r="V28" s="752"/>
      <c r="W28" s="752"/>
      <c r="X28" s="752"/>
      <c r="Y28" s="752"/>
      <c r="Z28" s="752"/>
      <c r="AA28" s="752"/>
      <c r="AB28" s="752"/>
      <c r="AC28" s="752"/>
      <c r="AD28" s="752"/>
      <c r="AE28" s="752"/>
      <c r="AF28" s="752"/>
      <c r="AG28" s="752"/>
      <c r="AH28" s="752"/>
      <c r="AI28" s="752"/>
      <c r="AJ28" s="752"/>
      <c r="AK28" s="753">
        <f t="shared" si="0"/>
        <v>0</v>
      </c>
      <c r="AL28" s="754">
        <f t="shared" si="1"/>
        <v>0</v>
      </c>
      <c r="AM28" s="1135"/>
      <c r="AN28" s="1135"/>
    </row>
    <row r="29" spans="1:40" ht="18" customHeight="1">
      <c r="A29" s="485">
        <v>19</v>
      </c>
      <c r="B29" s="748"/>
      <c r="C29" s="749"/>
      <c r="D29" s="750"/>
      <c r="E29" s="751"/>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2"/>
      <c r="AD29" s="752"/>
      <c r="AE29" s="752"/>
      <c r="AF29" s="752"/>
      <c r="AG29" s="752"/>
      <c r="AH29" s="752"/>
      <c r="AI29" s="752"/>
      <c r="AJ29" s="752"/>
      <c r="AK29" s="753">
        <f t="shared" si="0"/>
        <v>0</v>
      </c>
      <c r="AL29" s="754">
        <f t="shared" si="1"/>
        <v>0</v>
      </c>
      <c r="AM29" s="1135"/>
      <c r="AN29" s="1135"/>
    </row>
    <row r="30" spans="1:40" ht="18" customHeight="1">
      <c r="A30" s="485">
        <v>20</v>
      </c>
      <c r="B30" s="748"/>
      <c r="C30" s="749"/>
      <c r="D30" s="750"/>
      <c r="E30" s="751"/>
      <c r="F30" s="752"/>
      <c r="G30" s="752"/>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3">
        <f t="shared" si="0"/>
        <v>0</v>
      </c>
      <c r="AL30" s="754">
        <f t="shared" si="1"/>
        <v>0</v>
      </c>
      <c r="AM30" s="1135"/>
      <c r="AN30" s="1135"/>
    </row>
    <row r="31" spans="1:40" ht="18" customHeight="1">
      <c r="A31" s="1136" t="s">
        <v>370</v>
      </c>
      <c r="B31" s="1137"/>
      <c r="C31" s="1137"/>
      <c r="D31" s="1137"/>
      <c r="E31" s="1137"/>
      <c r="F31" s="755">
        <f>+SUM(F11:F30)</f>
        <v>0</v>
      </c>
      <c r="G31" s="755">
        <f t="shared" ref="G31:AJ31" si="2">+SUM(G11:G30)</f>
        <v>0</v>
      </c>
      <c r="H31" s="755">
        <f t="shared" si="2"/>
        <v>0</v>
      </c>
      <c r="I31" s="755">
        <f t="shared" si="2"/>
        <v>0</v>
      </c>
      <c r="J31" s="755">
        <f t="shared" si="2"/>
        <v>0</v>
      </c>
      <c r="K31" s="755">
        <f t="shared" si="2"/>
        <v>0</v>
      </c>
      <c r="L31" s="755">
        <f t="shared" si="2"/>
        <v>0</v>
      </c>
      <c r="M31" s="755">
        <f t="shared" si="2"/>
        <v>0</v>
      </c>
      <c r="N31" s="755">
        <f t="shared" si="2"/>
        <v>0</v>
      </c>
      <c r="O31" s="755">
        <f t="shared" si="2"/>
        <v>0</v>
      </c>
      <c r="P31" s="755">
        <f t="shared" si="2"/>
        <v>0</v>
      </c>
      <c r="Q31" s="755">
        <f t="shared" si="2"/>
        <v>0</v>
      </c>
      <c r="R31" s="755">
        <f t="shared" si="2"/>
        <v>0</v>
      </c>
      <c r="S31" s="755">
        <f t="shared" si="2"/>
        <v>0</v>
      </c>
      <c r="T31" s="755">
        <f t="shared" si="2"/>
        <v>0</v>
      </c>
      <c r="U31" s="755">
        <f t="shared" si="2"/>
        <v>0</v>
      </c>
      <c r="V31" s="755">
        <f t="shared" si="2"/>
        <v>0</v>
      </c>
      <c r="W31" s="755">
        <f t="shared" si="2"/>
        <v>0</v>
      </c>
      <c r="X31" s="755">
        <f t="shared" si="2"/>
        <v>0</v>
      </c>
      <c r="Y31" s="755">
        <f t="shared" si="2"/>
        <v>0</v>
      </c>
      <c r="Z31" s="755">
        <f t="shared" si="2"/>
        <v>0</v>
      </c>
      <c r="AA31" s="755">
        <f t="shared" si="2"/>
        <v>0</v>
      </c>
      <c r="AB31" s="755">
        <f t="shared" si="2"/>
        <v>0</v>
      </c>
      <c r="AC31" s="755">
        <f t="shared" si="2"/>
        <v>0</v>
      </c>
      <c r="AD31" s="755">
        <f t="shared" si="2"/>
        <v>0</v>
      </c>
      <c r="AE31" s="755">
        <f t="shared" si="2"/>
        <v>0</v>
      </c>
      <c r="AF31" s="755">
        <f t="shared" si="2"/>
        <v>0</v>
      </c>
      <c r="AG31" s="755">
        <f t="shared" si="2"/>
        <v>0</v>
      </c>
      <c r="AH31" s="755">
        <f t="shared" si="2"/>
        <v>0</v>
      </c>
      <c r="AI31" s="755">
        <f t="shared" si="2"/>
        <v>0</v>
      </c>
      <c r="AJ31" s="755">
        <f t="shared" si="2"/>
        <v>0</v>
      </c>
      <c r="AK31" s="753">
        <f t="shared" si="0"/>
        <v>0</v>
      </c>
      <c r="AL31" s="754">
        <f>IF($AK$3="４週",AK31/4,AK31/(DAY(EOMONTH($F$9,0))/7))</f>
        <v>0</v>
      </c>
      <c r="AM31" s="1138"/>
      <c r="AN31" s="1138"/>
    </row>
    <row r="32" spans="1:40" ht="18" customHeight="1">
      <c r="A32" s="1137" t="s">
        <v>738</v>
      </c>
      <c r="B32" s="1137"/>
      <c r="C32" s="1137"/>
      <c r="D32" s="1137"/>
      <c r="E32" s="1139"/>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5"/>
      <c r="AL32" s="757"/>
      <c r="AM32" s="1138"/>
      <c r="AN32" s="1138"/>
    </row>
    <row r="33" spans="1:43" ht="15" customHeight="1">
      <c r="A33" s="745"/>
      <c r="B33" s="745"/>
      <c r="C33" s="745"/>
      <c r="D33" s="745"/>
      <c r="E33" s="745"/>
      <c r="F33" s="20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745"/>
      <c r="AL33" s="745"/>
      <c r="AM33" s="150"/>
    </row>
    <row r="34" spans="1:43" ht="15" customHeight="1">
      <c r="A34" s="745"/>
      <c r="B34" s="745"/>
      <c r="C34" s="745"/>
      <c r="D34" s="745"/>
      <c r="E34" s="745"/>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745"/>
      <c r="AL34" s="745"/>
      <c r="AM34" s="150"/>
    </row>
    <row r="35" spans="1:43" ht="21" customHeight="1">
      <c r="A35" s="725" t="s">
        <v>1080</v>
      </c>
      <c r="B35" s="745"/>
      <c r="C35" s="745"/>
      <c r="D35" s="745"/>
      <c r="E35" s="745"/>
      <c r="F35" s="745"/>
      <c r="G35" s="201"/>
      <c r="H35" s="201"/>
      <c r="I35" s="201"/>
      <c r="J35" s="201"/>
      <c r="K35" s="201"/>
      <c r="L35" s="201"/>
      <c r="M35" s="201"/>
      <c r="N35" s="201"/>
      <c r="O35" s="201"/>
      <c r="AM35" s="745"/>
      <c r="AN35" s="150"/>
    </row>
    <row r="36" spans="1:43" ht="24.95" customHeight="1">
      <c r="A36" s="1106"/>
      <c r="B36" s="1106"/>
      <c r="C36" s="1106"/>
      <c r="D36" s="758">
        <v>4</v>
      </c>
      <c r="E36" s="758">
        <v>5</v>
      </c>
      <c r="F36" s="1134">
        <v>6</v>
      </c>
      <c r="G36" s="1134"/>
      <c r="H36" s="1134"/>
      <c r="I36" s="1134">
        <v>7</v>
      </c>
      <c r="J36" s="1134"/>
      <c r="K36" s="1134"/>
      <c r="L36" s="1134">
        <v>8</v>
      </c>
      <c r="M36" s="1134"/>
      <c r="N36" s="1134"/>
      <c r="O36" s="1134">
        <v>9</v>
      </c>
      <c r="P36" s="1134"/>
      <c r="Q36" s="1134"/>
      <c r="R36" s="1134">
        <v>10</v>
      </c>
      <c r="S36" s="1134"/>
      <c r="T36" s="1134"/>
      <c r="U36" s="1134">
        <v>11</v>
      </c>
      <c r="V36" s="1134"/>
      <c r="W36" s="1134"/>
      <c r="X36" s="1134">
        <v>12</v>
      </c>
      <c r="Y36" s="1134"/>
      <c r="Z36" s="1134"/>
      <c r="AA36" s="1134">
        <v>1</v>
      </c>
      <c r="AB36" s="1134"/>
      <c r="AC36" s="1134"/>
      <c r="AD36" s="1134">
        <v>2</v>
      </c>
      <c r="AE36" s="1134"/>
      <c r="AF36" s="1134"/>
      <c r="AG36" s="1134">
        <v>3</v>
      </c>
      <c r="AH36" s="1134"/>
      <c r="AI36" s="1134"/>
      <c r="AJ36" s="1106" t="s">
        <v>387</v>
      </c>
      <c r="AK36" s="1106"/>
      <c r="AL36" s="759" t="s">
        <v>1081</v>
      </c>
      <c r="AM36" s="1132" t="s">
        <v>1082</v>
      </c>
      <c r="AN36" s="1133"/>
      <c r="AO36" s="760"/>
      <c r="AP36" s="760"/>
      <c r="AQ36" s="760"/>
    </row>
    <row r="37" spans="1:43" ht="21.95" customHeight="1">
      <c r="A37" s="1122" t="s">
        <v>1083</v>
      </c>
      <c r="B37" s="1122"/>
      <c r="C37" s="1122"/>
      <c r="D37" s="761">
        <f>SUM(D38,D39,D40,D41,D43,D45)</f>
        <v>1840</v>
      </c>
      <c r="E37" s="761">
        <f>SUM(E38,E39,E40,E41,E43,E45)</f>
        <v>1726</v>
      </c>
      <c r="F37" s="1129">
        <f>SUM(F38,F39,F40,F41,F43,F45)</f>
        <v>1840</v>
      </c>
      <c r="G37" s="1130"/>
      <c r="H37" s="1131"/>
      <c r="I37" s="1129">
        <f>SUM(I38,I39,I40,I41,I43,I45)</f>
        <v>1932</v>
      </c>
      <c r="J37" s="1130">
        <f t="shared" ref="J37:AI37" si="3">SUM(J38,J39,J40,J41,J43,J45)</f>
        <v>0</v>
      </c>
      <c r="K37" s="1131">
        <f t="shared" si="3"/>
        <v>0</v>
      </c>
      <c r="L37" s="1129">
        <f>SUM(L38,L39,L40,L41,L43,L45)</f>
        <v>1932</v>
      </c>
      <c r="M37" s="1130"/>
      <c r="N37" s="1131"/>
      <c r="O37" s="1129">
        <f>SUM(O38,O39,O40,O41,O43,O45)</f>
        <v>1748</v>
      </c>
      <c r="P37" s="1130"/>
      <c r="Q37" s="1131"/>
      <c r="R37" s="1129">
        <f>SUM(R38,R39,R40,R41,R43,R45)</f>
        <v>1840</v>
      </c>
      <c r="S37" s="1130"/>
      <c r="T37" s="1131"/>
      <c r="U37" s="1129">
        <f>SUM(U38,U39,U40,U41,U43,U45)</f>
        <v>1840</v>
      </c>
      <c r="V37" s="1130">
        <f t="shared" si="3"/>
        <v>0</v>
      </c>
      <c r="W37" s="1131">
        <f t="shared" si="3"/>
        <v>0</v>
      </c>
      <c r="X37" s="1129">
        <f>SUM(X38,X39,X40,X41,X43,X45)</f>
        <v>1748</v>
      </c>
      <c r="Y37" s="1130">
        <f t="shared" si="3"/>
        <v>0</v>
      </c>
      <c r="Z37" s="1131">
        <f t="shared" si="3"/>
        <v>0</v>
      </c>
      <c r="AA37" s="1129">
        <f>SUM(AA38,AA39,AA40,AA41,AA43,AA45)</f>
        <v>1748</v>
      </c>
      <c r="AB37" s="1130">
        <f t="shared" si="3"/>
        <v>0</v>
      </c>
      <c r="AC37" s="1131">
        <f t="shared" si="3"/>
        <v>0</v>
      </c>
      <c r="AD37" s="1129">
        <f>SUM(AD38,AD39,AD40,AD41,AD43,AD45)</f>
        <v>1748</v>
      </c>
      <c r="AE37" s="1130">
        <f t="shared" si="3"/>
        <v>0</v>
      </c>
      <c r="AF37" s="1131">
        <f t="shared" si="3"/>
        <v>0</v>
      </c>
      <c r="AG37" s="1129">
        <f>SUM(AG38,AG39,AG40,AG41,AG43,AG45)</f>
        <v>1840</v>
      </c>
      <c r="AH37" s="1130">
        <f t="shared" si="3"/>
        <v>0</v>
      </c>
      <c r="AI37" s="1131">
        <f t="shared" si="3"/>
        <v>0</v>
      </c>
      <c r="AJ37" s="1102">
        <f>SUM(D37:AI37)</f>
        <v>21782</v>
      </c>
      <c r="AK37" s="1102"/>
      <c r="AL37" s="762">
        <f>ROUNDUP(AJ37/AJ47,1)</f>
        <v>92</v>
      </c>
      <c r="AM37" s="1118"/>
      <c r="AN37" s="1119"/>
      <c r="AO37" s="760"/>
      <c r="AP37" s="760"/>
      <c r="AQ37" s="760"/>
    </row>
    <row r="38" spans="1:43" ht="21.95" customHeight="1">
      <c r="A38" s="1128" t="s">
        <v>1084</v>
      </c>
      <c r="B38" s="1126"/>
      <c r="C38" s="1127"/>
      <c r="D38" s="752">
        <v>50</v>
      </c>
      <c r="E38" s="752">
        <v>45</v>
      </c>
      <c r="F38" s="1117">
        <v>50</v>
      </c>
      <c r="G38" s="1117"/>
      <c r="H38" s="1117"/>
      <c r="I38" s="1117">
        <v>50</v>
      </c>
      <c r="J38" s="1117"/>
      <c r="K38" s="1117"/>
      <c r="L38" s="1117">
        <v>50</v>
      </c>
      <c r="M38" s="1117"/>
      <c r="N38" s="1117"/>
      <c r="O38" s="1117">
        <v>45</v>
      </c>
      <c r="P38" s="1117"/>
      <c r="Q38" s="1117"/>
      <c r="R38" s="1117">
        <v>50</v>
      </c>
      <c r="S38" s="1117"/>
      <c r="T38" s="1117"/>
      <c r="U38" s="1117">
        <v>50</v>
      </c>
      <c r="V38" s="1117"/>
      <c r="W38" s="1117"/>
      <c r="X38" s="1117">
        <v>45</v>
      </c>
      <c r="Y38" s="1117"/>
      <c r="Z38" s="1117"/>
      <c r="AA38" s="1117">
        <v>45</v>
      </c>
      <c r="AB38" s="1117"/>
      <c r="AC38" s="1117"/>
      <c r="AD38" s="1117">
        <v>45</v>
      </c>
      <c r="AE38" s="1117"/>
      <c r="AF38" s="1117"/>
      <c r="AG38" s="1117">
        <v>50</v>
      </c>
      <c r="AH38" s="1117"/>
      <c r="AI38" s="1117"/>
      <c r="AJ38" s="1102">
        <f>SUM(D38:AI38)</f>
        <v>575</v>
      </c>
      <c r="AK38" s="1102"/>
      <c r="AL38" s="762">
        <f t="shared" ref="AL38:AL46" si="4">ROUNDUP(AJ38/$AJ$47,1)</f>
        <v>2.5</v>
      </c>
      <c r="AM38" s="1118"/>
      <c r="AN38" s="1119"/>
      <c r="AO38" s="760"/>
      <c r="AP38" s="760"/>
      <c r="AQ38" s="760"/>
    </row>
    <row r="39" spans="1:43" ht="21.95" customHeight="1">
      <c r="A39" s="1128" t="s">
        <v>1085</v>
      </c>
      <c r="B39" s="1126"/>
      <c r="C39" s="1127"/>
      <c r="D39" s="752">
        <v>50</v>
      </c>
      <c r="E39" s="752">
        <v>50</v>
      </c>
      <c r="F39" s="1117">
        <v>50</v>
      </c>
      <c r="G39" s="1117"/>
      <c r="H39" s="1117"/>
      <c r="I39" s="1117">
        <v>55</v>
      </c>
      <c r="J39" s="1117"/>
      <c r="K39" s="1117"/>
      <c r="L39" s="1117">
        <v>55</v>
      </c>
      <c r="M39" s="1117"/>
      <c r="N39" s="1117"/>
      <c r="O39" s="1117">
        <v>50</v>
      </c>
      <c r="P39" s="1117"/>
      <c r="Q39" s="1117"/>
      <c r="R39" s="1117">
        <v>50</v>
      </c>
      <c r="S39" s="1117"/>
      <c r="T39" s="1117"/>
      <c r="U39" s="1117">
        <v>50</v>
      </c>
      <c r="V39" s="1117"/>
      <c r="W39" s="1117"/>
      <c r="X39" s="1117">
        <v>50</v>
      </c>
      <c r="Y39" s="1117"/>
      <c r="Z39" s="1117"/>
      <c r="AA39" s="1117">
        <v>50</v>
      </c>
      <c r="AB39" s="1117"/>
      <c r="AC39" s="1117"/>
      <c r="AD39" s="1117">
        <v>50</v>
      </c>
      <c r="AE39" s="1117"/>
      <c r="AF39" s="1117"/>
      <c r="AG39" s="1117">
        <v>50</v>
      </c>
      <c r="AH39" s="1117"/>
      <c r="AI39" s="1117"/>
      <c r="AJ39" s="1102">
        <f>SUM(D39:AI39)</f>
        <v>610</v>
      </c>
      <c r="AK39" s="1102"/>
      <c r="AL39" s="762">
        <f t="shared" si="4"/>
        <v>2.6</v>
      </c>
      <c r="AM39" s="1118"/>
      <c r="AN39" s="1119"/>
      <c r="AO39" s="760"/>
      <c r="AP39" s="760"/>
      <c r="AQ39" s="760"/>
    </row>
    <row r="40" spans="1:43" ht="21.95" customHeight="1">
      <c r="A40" s="1128" t="s">
        <v>1086</v>
      </c>
      <c r="B40" s="1126"/>
      <c r="C40" s="1127"/>
      <c r="D40" s="752">
        <v>100</v>
      </c>
      <c r="E40" s="752">
        <v>95</v>
      </c>
      <c r="F40" s="1117">
        <v>100</v>
      </c>
      <c r="G40" s="1117"/>
      <c r="H40" s="1117"/>
      <c r="I40" s="1117">
        <v>105</v>
      </c>
      <c r="J40" s="1117"/>
      <c r="K40" s="1117"/>
      <c r="L40" s="1117">
        <v>105</v>
      </c>
      <c r="M40" s="1117"/>
      <c r="N40" s="1117"/>
      <c r="O40" s="1117">
        <v>95</v>
      </c>
      <c r="P40" s="1117"/>
      <c r="Q40" s="1117"/>
      <c r="R40" s="1117">
        <v>100</v>
      </c>
      <c r="S40" s="1117"/>
      <c r="T40" s="1117"/>
      <c r="U40" s="1117">
        <v>100</v>
      </c>
      <c r="V40" s="1117"/>
      <c r="W40" s="1117"/>
      <c r="X40" s="1117">
        <v>95</v>
      </c>
      <c r="Y40" s="1117"/>
      <c r="Z40" s="1117"/>
      <c r="AA40" s="1117">
        <v>95</v>
      </c>
      <c r="AB40" s="1117"/>
      <c r="AC40" s="1117"/>
      <c r="AD40" s="1117">
        <v>95</v>
      </c>
      <c r="AE40" s="1117"/>
      <c r="AF40" s="1117"/>
      <c r="AG40" s="1117">
        <v>100</v>
      </c>
      <c r="AH40" s="1117"/>
      <c r="AI40" s="1117"/>
      <c r="AJ40" s="1102">
        <f>SUM(D40:AI40)</f>
        <v>1185</v>
      </c>
      <c r="AK40" s="1102"/>
      <c r="AL40" s="762">
        <f t="shared" si="4"/>
        <v>5</v>
      </c>
      <c r="AM40" s="1118"/>
      <c r="AN40" s="1119"/>
      <c r="AO40" s="760"/>
      <c r="AP40" s="760"/>
      <c r="AQ40" s="760"/>
    </row>
    <row r="41" spans="1:43" ht="21.95" customHeight="1">
      <c r="A41" s="1125" t="s">
        <v>1087</v>
      </c>
      <c r="B41" s="1126"/>
      <c r="C41" s="1127"/>
      <c r="D41" s="752">
        <v>100</v>
      </c>
      <c r="E41" s="752">
        <v>95</v>
      </c>
      <c r="F41" s="1117">
        <v>100</v>
      </c>
      <c r="G41" s="1117"/>
      <c r="H41" s="1117"/>
      <c r="I41" s="1117">
        <v>105</v>
      </c>
      <c r="J41" s="1117"/>
      <c r="K41" s="1117"/>
      <c r="L41" s="1117">
        <v>105</v>
      </c>
      <c r="M41" s="1117"/>
      <c r="N41" s="1117"/>
      <c r="O41" s="1117">
        <v>95</v>
      </c>
      <c r="P41" s="1117"/>
      <c r="Q41" s="1117"/>
      <c r="R41" s="1117">
        <v>100</v>
      </c>
      <c r="S41" s="1117"/>
      <c r="T41" s="1117"/>
      <c r="U41" s="1117">
        <v>100</v>
      </c>
      <c r="V41" s="1117"/>
      <c r="W41" s="1117"/>
      <c r="X41" s="1117">
        <v>95</v>
      </c>
      <c r="Y41" s="1117"/>
      <c r="Z41" s="1117"/>
      <c r="AA41" s="1117">
        <v>95</v>
      </c>
      <c r="AB41" s="1117"/>
      <c r="AC41" s="1117"/>
      <c r="AD41" s="1117">
        <v>95</v>
      </c>
      <c r="AE41" s="1117"/>
      <c r="AF41" s="1117"/>
      <c r="AG41" s="1117">
        <v>100</v>
      </c>
      <c r="AH41" s="1117"/>
      <c r="AI41" s="1117"/>
      <c r="AJ41" s="1102">
        <f t="shared" ref="AJ41:AJ45" si="5">SUM(D41:AI41)</f>
        <v>1185</v>
      </c>
      <c r="AK41" s="1102"/>
      <c r="AL41" s="762">
        <f t="shared" si="4"/>
        <v>5</v>
      </c>
      <c r="AM41" s="1118"/>
      <c r="AN41" s="1119"/>
      <c r="AO41" s="760"/>
      <c r="AP41" s="760"/>
      <c r="AQ41" s="760"/>
    </row>
    <row r="42" spans="1:43" s="300" customFormat="1" ht="21.95" customHeight="1">
      <c r="A42" s="763"/>
      <c r="B42" s="1123" t="s">
        <v>1088</v>
      </c>
      <c r="C42" s="1124"/>
      <c r="D42" s="752">
        <v>100</v>
      </c>
      <c r="E42" s="752">
        <v>95</v>
      </c>
      <c r="F42" s="1117">
        <v>100</v>
      </c>
      <c r="G42" s="1117"/>
      <c r="H42" s="1117"/>
      <c r="I42" s="1117">
        <v>105</v>
      </c>
      <c r="J42" s="1117"/>
      <c r="K42" s="1117"/>
      <c r="L42" s="1117">
        <v>105</v>
      </c>
      <c r="M42" s="1117"/>
      <c r="N42" s="1117"/>
      <c r="O42" s="1117">
        <v>95</v>
      </c>
      <c r="P42" s="1117"/>
      <c r="Q42" s="1117"/>
      <c r="R42" s="1117">
        <v>100</v>
      </c>
      <c r="S42" s="1117"/>
      <c r="T42" s="1117"/>
      <c r="U42" s="1117">
        <v>100</v>
      </c>
      <c r="V42" s="1117"/>
      <c r="W42" s="1117"/>
      <c r="X42" s="1117">
        <v>95</v>
      </c>
      <c r="Y42" s="1117"/>
      <c r="Z42" s="1117"/>
      <c r="AA42" s="1117">
        <v>95</v>
      </c>
      <c r="AB42" s="1117"/>
      <c r="AC42" s="1117"/>
      <c r="AD42" s="1117">
        <v>95</v>
      </c>
      <c r="AE42" s="1117"/>
      <c r="AF42" s="1117"/>
      <c r="AG42" s="1117">
        <v>100</v>
      </c>
      <c r="AH42" s="1117"/>
      <c r="AI42" s="1117"/>
      <c r="AJ42" s="1102">
        <f>SUM(D42:AI42)</f>
        <v>1185</v>
      </c>
      <c r="AK42" s="1102"/>
      <c r="AL42" s="762">
        <f t="shared" si="4"/>
        <v>5</v>
      </c>
      <c r="AM42" s="1120">
        <f>ROUNDUP($AJ$42/$AJ$47,1)</f>
        <v>5</v>
      </c>
      <c r="AN42" s="1121"/>
      <c r="AO42" s="764"/>
      <c r="AP42" s="764"/>
      <c r="AQ42" s="764"/>
    </row>
    <row r="43" spans="1:43" ht="21.95" customHeight="1">
      <c r="A43" s="1125" t="s">
        <v>1089</v>
      </c>
      <c r="B43" s="1126"/>
      <c r="C43" s="1127"/>
      <c r="D43" s="752">
        <v>140</v>
      </c>
      <c r="E43" s="752">
        <v>131</v>
      </c>
      <c r="F43" s="1117">
        <v>140</v>
      </c>
      <c r="G43" s="1117"/>
      <c r="H43" s="1117"/>
      <c r="I43" s="1117">
        <v>147</v>
      </c>
      <c r="J43" s="1117"/>
      <c r="K43" s="1117"/>
      <c r="L43" s="1117">
        <v>147</v>
      </c>
      <c r="M43" s="1117"/>
      <c r="N43" s="1117"/>
      <c r="O43" s="1117">
        <v>133</v>
      </c>
      <c r="P43" s="1117"/>
      <c r="Q43" s="1117"/>
      <c r="R43" s="1117">
        <v>140</v>
      </c>
      <c r="S43" s="1117"/>
      <c r="T43" s="1117"/>
      <c r="U43" s="1117">
        <v>140</v>
      </c>
      <c r="V43" s="1117"/>
      <c r="W43" s="1117"/>
      <c r="X43" s="1117">
        <v>133</v>
      </c>
      <c r="Y43" s="1117"/>
      <c r="Z43" s="1117"/>
      <c r="AA43" s="1117">
        <v>133</v>
      </c>
      <c r="AB43" s="1117"/>
      <c r="AC43" s="1117"/>
      <c r="AD43" s="1117">
        <v>133</v>
      </c>
      <c r="AE43" s="1117"/>
      <c r="AF43" s="1117"/>
      <c r="AG43" s="1117">
        <v>140</v>
      </c>
      <c r="AH43" s="1117"/>
      <c r="AI43" s="1117"/>
      <c r="AJ43" s="1102">
        <f t="shared" si="5"/>
        <v>1657</v>
      </c>
      <c r="AK43" s="1102"/>
      <c r="AL43" s="762">
        <f t="shared" si="4"/>
        <v>7</v>
      </c>
      <c r="AM43" s="1118"/>
      <c r="AN43" s="1119"/>
      <c r="AO43" s="760"/>
      <c r="AP43" s="760"/>
      <c r="AQ43" s="760"/>
    </row>
    <row r="44" spans="1:43" s="300" customFormat="1" ht="21.95" customHeight="1">
      <c r="A44" s="765"/>
      <c r="B44" s="1123" t="s">
        <v>1090</v>
      </c>
      <c r="C44" s="1124"/>
      <c r="D44" s="752">
        <v>140</v>
      </c>
      <c r="E44" s="752">
        <v>131</v>
      </c>
      <c r="F44" s="1117">
        <v>140</v>
      </c>
      <c r="G44" s="1117"/>
      <c r="H44" s="1117"/>
      <c r="I44" s="1117">
        <v>147</v>
      </c>
      <c r="J44" s="1117"/>
      <c r="K44" s="1117"/>
      <c r="L44" s="1117">
        <v>147</v>
      </c>
      <c r="M44" s="1117"/>
      <c r="N44" s="1117"/>
      <c r="O44" s="1117">
        <v>133</v>
      </c>
      <c r="P44" s="1117"/>
      <c r="Q44" s="1117"/>
      <c r="R44" s="1117">
        <v>140</v>
      </c>
      <c r="S44" s="1117"/>
      <c r="T44" s="1117"/>
      <c r="U44" s="1117">
        <v>140</v>
      </c>
      <c r="V44" s="1117"/>
      <c r="W44" s="1117"/>
      <c r="X44" s="1117">
        <v>133</v>
      </c>
      <c r="Y44" s="1117"/>
      <c r="Z44" s="1117"/>
      <c r="AA44" s="1117">
        <v>133</v>
      </c>
      <c r="AB44" s="1117"/>
      <c r="AC44" s="1117"/>
      <c r="AD44" s="1117">
        <v>133</v>
      </c>
      <c r="AE44" s="1117"/>
      <c r="AF44" s="1117"/>
      <c r="AG44" s="1117">
        <v>140</v>
      </c>
      <c r="AH44" s="1117"/>
      <c r="AI44" s="1117"/>
      <c r="AJ44" s="1102">
        <f>SUM(D44:AI44)</f>
        <v>1657</v>
      </c>
      <c r="AK44" s="1102"/>
      <c r="AL44" s="762">
        <f t="shared" si="4"/>
        <v>7</v>
      </c>
      <c r="AM44" s="1120">
        <f>ROUNDUP($AJ$44/$AJ$47,1)</f>
        <v>7</v>
      </c>
      <c r="AN44" s="1121"/>
      <c r="AO44" s="764"/>
      <c r="AP44" s="764"/>
      <c r="AQ44" s="764"/>
    </row>
    <row r="45" spans="1:43" ht="21.95" customHeight="1">
      <c r="A45" s="1125" t="s">
        <v>1091</v>
      </c>
      <c r="B45" s="1126"/>
      <c r="C45" s="1127"/>
      <c r="D45" s="752">
        <v>1400</v>
      </c>
      <c r="E45" s="752">
        <v>1310</v>
      </c>
      <c r="F45" s="1117">
        <v>1400</v>
      </c>
      <c r="G45" s="1117"/>
      <c r="H45" s="1117"/>
      <c r="I45" s="1117">
        <v>1470</v>
      </c>
      <c r="J45" s="1117"/>
      <c r="K45" s="1117"/>
      <c r="L45" s="1117">
        <v>1470</v>
      </c>
      <c r="M45" s="1117"/>
      <c r="N45" s="1117"/>
      <c r="O45" s="1117">
        <v>1330</v>
      </c>
      <c r="P45" s="1117"/>
      <c r="Q45" s="1117"/>
      <c r="R45" s="1117">
        <v>1400</v>
      </c>
      <c r="S45" s="1117"/>
      <c r="T45" s="1117"/>
      <c r="U45" s="1117">
        <v>1400</v>
      </c>
      <c r="V45" s="1117"/>
      <c r="W45" s="1117"/>
      <c r="X45" s="1117">
        <v>1330</v>
      </c>
      <c r="Y45" s="1117"/>
      <c r="Z45" s="1117"/>
      <c r="AA45" s="1117">
        <v>1330</v>
      </c>
      <c r="AB45" s="1117"/>
      <c r="AC45" s="1117"/>
      <c r="AD45" s="1117">
        <v>1330</v>
      </c>
      <c r="AE45" s="1117"/>
      <c r="AF45" s="1117"/>
      <c r="AG45" s="1117">
        <v>1400</v>
      </c>
      <c r="AH45" s="1117"/>
      <c r="AI45" s="1117"/>
      <c r="AJ45" s="1102">
        <f t="shared" si="5"/>
        <v>16570</v>
      </c>
      <c r="AK45" s="1102"/>
      <c r="AL45" s="762">
        <f t="shared" si="4"/>
        <v>70</v>
      </c>
      <c r="AM45" s="1118"/>
      <c r="AN45" s="1119"/>
      <c r="AO45" s="760"/>
      <c r="AP45" s="760"/>
      <c r="AQ45" s="760"/>
    </row>
    <row r="46" spans="1:43" s="300" customFormat="1" ht="21.95" customHeight="1">
      <c r="A46" s="763"/>
      <c r="B46" s="1123" t="s">
        <v>1088</v>
      </c>
      <c r="C46" s="1124"/>
      <c r="D46" s="752">
        <v>1400</v>
      </c>
      <c r="E46" s="752">
        <v>1310</v>
      </c>
      <c r="F46" s="1117">
        <v>1400</v>
      </c>
      <c r="G46" s="1117"/>
      <c r="H46" s="1117"/>
      <c r="I46" s="1117">
        <v>1470</v>
      </c>
      <c r="J46" s="1117"/>
      <c r="K46" s="1117"/>
      <c r="L46" s="1117">
        <v>1470</v>
      </c>
      <c r="M46" s="1117"/>
      <c r="N46" s="1117"/>
      <c r="O46" s="1117">
        <v>1330</v>
      </c>
      <c r="P46" s="1117"/>
      <c r="Q46" s="1117"/>
      <c r="R46" s="1117">
        <v>1400</v>
      </c>
      <c r="S46" s="1117"/>
      <c r="T46" s="1117"/>
      <c r="U46" s="1117">
        <v>1400</v>
      </c>
      <c r="V46" s="1117"/>
      <c r="W46" s="1117"/>
      <c r="X46" s="1117">
        <v>1330</v>
      </c>
      <c r="Y46" s="1117"/>
      <c r="Z46" s="1117"/>
      <c r="AA46" s="1117">
        <v>1330</v>
      </c>
      <c r="AB46" s="1117"/>
      <c r="AC46" s="1117"/>
      <c r="AD46" s="1117">
        <v>1330</v>
      </c>
      <c r="AE46" s="1117"/>
      <c r="AF46" s="1117"/>
      <c r="AG46" s="1117">
        <v>1400</v>
      </c>
      <c r="AH46" s="1117"/>
      <c r="AI46" s="1117"/>
      <c r="AJ46" s="1102">
        <f>SUM(D46:AI46)</f>
        <v>16570</v>
      </c>
      <c r="AK46" s="1102"/>
      <c r="AL46" s="762">
        <f t="shared" si="4"/>
        <v>70</v>
      </c>
      <c r="AM46" s="1120">
        <f>ROUNDUP($AJ$46/$AJ$47,1)</f>
        <v>70</v>
      </c>
      <c r="AN46" s="1121"/>
      <c r="AO46" s="764"/>
      <c r="AP46" s="764"/>
      <c r="AQ46" s="764"/>
    </row>
    <row r="47" spans="1:43" ht="21.95" customHeight="1">
      <c r="A47" s="1122" t="s">
        <v>1092</v>
      </c>
      <c r="B47" s="1122"/>
      <c r="C47" s="1122"/>
      <c r="D47" s="752">
        <v>20</v>
      </c>
      <c r="E47" s="752">
        <v>19</v>
      </c>
      <c r="F47" s="1117">
        <v>20</v>
      </c>
      <c r="G47" s="1117"/>
      <c r="H47" s="1117"/>
      <c r="I47" s="1117">
        <v>21</v>
      </c>
      <c r="J47" s="1117"/>
      <c r="K47" s="1117"/>
      <c r="L47" s="1117">
        <v>21</v>
      </c>
      <c r="M47" s="1117"/>
      <c r="N47" s="1117"/>
      <c r="O47" s="1117">
        <v>19</v>
      </c>
      <c r="P47" s="1117"/>
      <c r="Q47" s="1117"/>
      <c r="R47" s="1117">
        <v>20</v>
      </c>
      <c r="S47" s="1117"/>
      <c r="T47" s="1117"/>
      <c r="U47" s="1117">
        <v>20</v>
      </c>
      <c r="V47" s="1117"/>
      <c r="W47" s="1117"/>
      <c r="X47" s="1117">
        <v>19</v>
      </c>
      <c r="Y47" s="1117"/>
      <c r="Z47" s="1117"/>
      <c r="AA47" s="1117">
        <v>19</v>
      </c>
      <c r="AB47" s="1117"/>
      <c r="AC47" s="1117"/>
      <c r="AD47" s="1117">
        <v>19</v>
      </c>
      <c r="AE47" s="1117"/>
      <c r="AF47" s="1117"/>
      <c r="AG47" s="1117">
        <v>20</v>
      </c>
      <c r="AH47" s="1117"/>
      <c r="AI47" s="1117"/>
      <c r="AJ47" s="1102">
        <f>+SUM(D47:AI47)</f>
        <v>237</v>
      </c>
      <c r="AK47" s="1102"/>
      <c r="AL47" s="766"/>
      <c r="AM47" s="1118"/>
      <c r="AN47" s="1119"/>
      <c r="AO47" s="760"/>
      <c r="AP47" s="760"/>
      <c r="AQ47" s="760"/>
    </row>
    <row r="48" spans="1:43" ht="5.0999999999999996" customHeight="1">
      <c r="A48" s="767"/>
      <c r="B48" s="767"/>
      <c r="C48" s="767"/>
      <c r="D48" s="760"/>
      <c r="E48" s="760"/>
      <c r="F48" s="760"/>
      <c r="G48" s="760"/>
      <c r="H48" s="760"/>
      <c r="I48" s="201"/>
      <c r="J48" s="201"/>
      <c r="K48" s="201"/>
      <c r="L48" s="201"/>
      <c r="M48" s="201"/>
      <c r="N48" s="201"/>
      <c r="O48" s="201"/>
      <c r="P48" s="201"/>
      <c r="Q48" s="201"/>
      <c r="R48" s="201"/>
      <c r="S48" s="201"/>
      <c r="T48" s="201"/>
      <c r="U48" s="201"/>
      <c r="V48" s="201"/>
      <c r="W48" s="201"/>
      <c r="X48" s="201"/>
      <c r="Y48" s="201"/>
      <c r="Z48" s="201"/>
      <c r="AA48" s="201"/>
      <c r="AB48" s="201"/>
      <c r="AC48" s="201"/>
      <c r="AD48" s="201"/>
      <c r="AE48" s="201"/>
      <c r="AF48" s="201"/>
      <c r="AG48" s="201"/>
      <c r="AH48" s="201"/>
      <c r="AI48" s="201"/>
      <c r="AJ48" s="768"/>
      <c r="AK48" s="201"/>
      <c r="AL48" s="745"/>
      <c r="AM48" s="745"/>
      <c r="AN48" s="150"/>
    </row>
    <row r="49" spans="1:40" ht="18" customHeight="1">
      <c r="A49" s="725" t="s">
        <v>1093</v>
      </c>
      <c r="B49" s="201"/>
      <c r="D49" s="201"/>
      <c r="E49" s="201"/>
      <c r="F49" s="201"/>
      <c r="G49" s="201"/>
      <c r="H49" s="201"/>
      <c r="I49" s="201"/>
      <c r="J49" s="201"/>
      <c r="K49" s="201"/>
      <c r="L49" s="201"/>
      <c r="M49" s="201"/>
      <c r="N49" s="201"/>
      <c r="O49" s="201"/>
      <c r="P49" s="201"/>
      <c r="Q49" s="201"/>
      <c r="R49" s="201"/>
      <c r="S49" s="201"/>
      <c r="T49" s="201"/>
      <c r="U49" s="201"/>
      <c r="V49" s="201"/>
      <c r="W49" s="745"/>
      <c r="X49" s="201"/>
      <c r="Y49" s="201"/>
      <c r="Z49" s="201"/>
      <c r="AA49" s="201"/>
      <c r="AB49" s="201"/>
      <c r="AC49" s="201"/>
      <c r="AD49" s="201"/>
      <c r="AE49" s="201"/>
      <c r="AF49" s="201"/>
      <c r="AG49" s="201"/>
      <c r="AH49" s="201"/>
      <c r="AI49" s="201"/>
      <c r="AJ49" s="768"/>
      <c r="AK49" s="201"/>
      <c r="AL49" s="745"/>
      <c r="AM49" s="745"/>
      <c r="AN49" s="150"/>
    </row>
    <row r="50" spans="1:40" ht="45" customHeight="1">
      <c r="A50" s="1106" t="s">
        <v>1094</v>
      </c>
      <c r="B50" s="1106"/>
      <c r="C50" s="1106" t="s">
        <v>1095</v>
      </c>
      <c r="D50" s="1106"/>
      <c r="E50" s="1114" t="s">
        <v>1096</v>
      </c>
      <c r="F50" s="1114"/>
      <c r="G50" s="1114"/>
      <c r="H50" s="1114"/>
      <c r="I50" s="1103" t="s">
        <v>1097</v>
      </c>
      <c r="J50" s="1104"/>
      <c r="K50" s="1104"/>
      <c r="L50" s="1104"/>
      <c r="M50" s="1104"/>
      <c r="N50" s="1105"/>
      <c r="O50" s="760"/>
      <c r="Q50" s="760"/>
      <c r="R50" s="760"/>
      <c r="S50" s="760"/>
      <c r="T50" s="760"/>
      <c r="U50" s="760"/>
      <c r="W50" s="745"/>
      <c r="X50" s="201"/>
      <c r="Y50" s="201"/>
      <c r="Z50" s="201"/>
      <c r="AA50" s="201"/>
      <c r="AB50" s="201"/>
      <c r="AC50" s="201"/>
      <c r="AD50" s="201"/>
      <c r="AE50" s="201"/>
      <c r="AF50" s="201"/>
      <c r="AG50" s="201"/>
      <c r="AH50" s="201"/>
      <c r="AI50" s="201"/>
      <c r="AJ50" s="768"/>
      <c r="AK50" s="201"/>
      <c r="AL50" s="745"/>
      <c r="AM50" s="745"/>
      <c r="AN50" s="150"/>
    </row>
    <row r="51" spans="1:40" ht="18" customHeight="1">
      <c r="A51" s="1114" t="s">
        <v>1098</v>
      </c>
      <c r="B51" s="1114"/>
      <c r="C51" s="1115">
        <f>ROUNDDOWN(IF(AL37&lt;=30,1,1+ROUNDUP((AL37-30)/30,0)),1)</f>
        <v>4</v>
      </c>
      <c r="D51" s="1115"/>
      <c r="E51" s="1115">
        <f>ROUNDDOWN(AL37/6,1)</f>
        <v>15.3</v>
      </c>
      <c r="F51" s="1115"/>
      <c r="G51" s="1115"/>
      <c r="H51" s="1115"/>
      <c r="I51" s="1116">
        <f>ROUNDDOWN($AL$40/9,1)+ROUNDDOWN(($AL$41-$AM$42)/6,1)+ROUNDDOWN($AM$42/12,1)+ROUNDDOWN(($AL$43-$AM$44)/4,1)+ROUNDDOWN($AM$44/8,1)+ROUNDDOWN(($AL$45-$AM$46)/2.5,1)+ROUNDDOWN($AM$46/5,1)</f>
        <v>15.7</v>
      </c>
      <c r="J51" s="1116"/>
      <c r="K51" s="1116"/>
      <c r="L51" s="1116"/>
      <c r="M51" s="1116"/>
      <c r="N51" s="1116"/>
      <c r="O51" s="760"/>
      <c r="Q51" s="760"/>
      <c r="R51" s="760"/>
      <c r="S51" s="760"/>
      <c r="T51" s="760"/>
      <c r="U51" s="760"/>
      <c r="W51" s="745"/>
      <c r="X51" s="201"/>
      <c r="Y51" s="201"/>
      <c r="Z51" s="201"/>
      <c r="AA51" s="201"/>
      <c r="AB51" s="201"/>
      <c r="AC51" s="201"/>
      <c r="AD51" s="201"/>
      <c r="AE51" s="201"/>
      <c r="AF51" s="201"/>
      <c r="AG51" s="201"/>
      <c r="AH51" s="201"/>
      <c r="AI51" s="201"/>
      <c r="AJ51" s="768"/>
      <c r="AK51" s="201"/>
      <c r="AL51" s="745"/>
      <c r="AM51" s="745"/>
      <c r="AN51" s="150"/>
    </row>
    <row r="52" spans="1:40" ht="5.0999999999999996" customHeight="1">
      <c r="A52" s="767"/>
      <c r="B52" s="767"/>
      <c r="C52" s="767"/>
      <c r="D52" s="767"/>
      <c r="E52" s="767"/>
      <c r="F52" s="767"/>
      <c r="G52" s="767"/>
      <c r="H52" s="767"/>
      <c r="I52" s="767"/>
      <c r="J52" s="201"/>
      <c r="K52" s="201"/>
      <c r="L52" s="201"/>
      <c r="M52" s="768"/>
      <c r="N52" s="201"/>
      <c r="O52" s="201"/>
      <c r="P52" s="201"/>
      <c r="Q52" s="760"/>
      <c r="W52" s="745"/>
      <c r="X52" s="201"/>
      <c r="Y52" s="201"/>
      <c r="Z52" s="201"/>
      <c r="AA52" s="201"/>
      <c r="AB52" s="201"/>
      <c r="AC52" s="201"/>
      <c r="AD52" s="201"/>
      <c r="AE52" s="201"/>
      <c r="AF52" s="201"/>
      <c r="AG52" s="201"/>
      <c r="AH52" s="201"/>
      <c r="AI52" s="201"/>
      <c r="AJ52" s="768"/>
      <c r="AK52" s="201"/>
      <c r="AL52" s="745"/>
      <c r="AM52" s="745"/>
      <c r="AN52" s="150"/>
    </row>
    <row r="53" spans="1:40" ht="21" customHeight="1">
      <c r="A53" s="725" t="s">
        <v>1099</v>
      </c>
      <c r="B53" s="15"/>
      <c r="C53" s="726"/>
      <c r="D53" s="726"/>
      <c r="E53" s="726"/>
      <c r="F53" s="726"/>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726"/>
      <c r="AM53" s="726"/>
      <c r="AN53" s="150"/>
    </row>
    <row r="54" spans="1:40" ht="24.95" customHeight="1">
      <c r="A54" s="150"/>
      <c r="B54" s="745"/>
      <c r="C54" s="1103" t="str">
        <f>IF(VLOOKUP($AK$1,[5]選択肢!$A$1:$J$31,C59,FALSE)=0,"-",VLOOKUP($AK$1,[5]選択肢!$A$1:$J$31,C59,FALSE))</f>
        <v>管理者</v>
      </c>
      <c r="D54" s="1104"/>
      <c r="E54" s="1112" t="str">
        <f>IF(VLOOKUP($AK$1,[5]選択肢!$A$1:$J$31,E59,FALSE)=0,"-",VLOOKUP($AK$1,[5]選択肢!$A$1:$J$31,E59,FALSE))</f>
        <v>サービス管理責任者</v>
      </c>
      <c r="F54" s="1112"/>
      <c r="G54" s="1112"/>
      <c r="H54" s="1112"/>
      <c r="I54" s="1103" t="str">
        <f>IF(VLOOKUP($AK$1,[5]選択肢!$A$1:$J$31,I59,FALSE)=0,"-",VLOOKUP($AK$1,[5]選択肢!$A$1:$J$31,I59,FALSE))</f>
        <v>世話人</v>
      </c>
      <c r="J54" s="1104"/>
      <c r="K54" s="1104"/>
      <c r="L54" s="1104"/>
      <c r="M54" s="1104"/>
      <c r="N54" s="1105"/>
      <c r="O54" s="1103" t="str">
        <f>IF(VLOOKUP($AK$1,[5]選択肢!$A$1:$J$31,O59,FALSE)=0,"-",VLOOKUP($AK$1,[5]選択肢!$A$1:$J$31,O59,FALSE))</f>
        <v>生活支援員</v>
      </c>
      <c r="P54" s="1104"/>
      <c r="Q54" s="1104"/>
      <c r="R54" s="1104"/>
      <c r="S54" s="1104"/>
      <c r="T54" s="1105"/>
      <c r="U54" s="1103" t="str">
        <f>IF(VLOOKUP($AK$1,[5]選択肢!$A$1:$J$31,U59,FALSE)=0,"-",VLOOKUP($AK$1,[5]選択肢!$A$1:$J$31,U59,FALSE))</f>
        <v>その他職員</v>
      </c>
      <c r="V54" s="1104"/>
      <c r="W54" s="1104"/>
      <c r="X54" s="1104"/>
      <c r="Y54" s="1104"/>
      <c r="Z54" s="1105"/>
      <c r="AA54" s="1103" t="str">
        <f>IF(VLOOKUP($AK$1,[5]選択肢!$A$1:$J$31,AA59,FALSE)=0,"-",VLOOKUP($AK$1,[5]選択肢!$A$1:$J$31,AA59,FALSE))</f>
        <v>-</v>
      </c>
      <c r="AB54" s="1104"/>
      <c r="AC54" s="1104"/>
      <c r="AD54" s="1104"/>
      <c r="AE54" s="1104"/>
      <c r="AF54" s="1105"/>
      <c r="AG54" s="1112" t="str">
        <f>IF(VLOOKUP($AK$1,[5]選択肢!$A$1:$J$31,AG59,FALSE)=0,"-",VLOOKUP($AK$1,[5]選択肢!$A$1:$J$31,AG59,FALSE))</f>
        <v>-</v>
      </c>
      <c r="AH54" s="1112"/>
      <c r="AI54" s="1112"/>
      <c r="AJ54" s="1112"/>
      <c r="AK54" s="1112"/>
      <c r="AL54" s="1112" t="str">
        <f>IF(VLOOKUP($AK$1,[5]選択肢!$A$1:$J$31,AL59,FALSE)=0,"-",VLOOKUP($AK$1,[5]選択肢!$A$1:$J$31,AL59,FALSE))</f>
        <v>-</v>
      </c>
      <c r="AM54" s="1112"/>
      <c r="AN54" s="150"/>
    </row>
    <row r="55" spans="1:40" ht="18" customHeight="1">
      <c r="A55" s="150"/>
      <c r="B55" s="745"/>
      <c r="C55" s="769" t="s">
        <v>1100</v>
      </c>
      <c r="D55" s="769" t="s">
        <v>1101</v>
      </c>
      <c r="E55" s="770" t="s">
        <v>1100</v>
      </c>
      <c r="F55" s="1113" t="s">
        <v>1101</v>
      </c>
      <c r="G55" s="1113"/>
      <c r="H55" s="1113"/>
      <c r="I55" s="1109" t="s">
        <v>1100</v>
      </c>
      <c r="J55" s="1110"/>
      <c r="K55" s="1111"/>
      <c r="L55" s="1109" t="s">
        <v>1101</v>
      </c>
      <c r="M55" s="1110"/>
      <c r="N55" s="1111"/>
      <c r="O55" s="1109" t="s">
        <v>1100</v>
      </c>
      <c r="P55" s="1110"/>
      <c r="Q55" s="1111"/>
      <c r="R55" s="1109" t="s">
        <v>1101</v>
      </c>
      <c r="S55" s="1110"/>
      <c r="T55" s="1111"/>
      <c r="U55" s="1109" t="s">
        <v>1100</v>
      </c>
      <c r="V55" s="1110"/>
      <c r="W55" s="1111"/>
      <c r="X55" s="1109" t="s">
        <v>1101</v>
      </c>
      <c r="Y55" s="1110"/>
      <c r="Z55" s="1111"/>
      <c r="AA55" s="1109" t="s">
        <v>1100</v>
      </c>
      <c r="AB55" s="1110"/>
      <c r="AC55" s="1111"/>
      <c r="AD55" s="1109" t="s">
        <v>1101</v>
      </c>
      <c r="AE55" s="1110"/>
      <c r="AF55" s="1111"/>
      <c r="AG55" s="1109" t="s">
        <v>1100</v>
      </c>
      <c r="AH55" s="1110"/>
      <c r="AI55" s="1111"/>
      <c r="AJ55" s="1109" t="s">
        <v>1101</v>
      </c>
      <c r="AK55" s="1111"/>
      <c r="AL55" s="770" t="s">
        <v>1102</v>
      </c>
      <c r="AM55" s="770" t="s">
        <v>1103</v>
      </c>
      <c r="AN55" s="150"/>
    </row>
    <row r="56" spans="1:40" ht="18" customHeight="1">
      <c r="A56" s="150"/>
      <c r="B56" s="771" t="s">
        <v>621</v>
      </c>
      <c r="C56" s="770">
        <f>COUNTIFS($B$11:$B$30,C$54,$C$11:$C$30,"A",$E$11:$E$30,"*")</f>
        <v>0</v>
      </c>
      <c r="D56" s="770">
        <f>COUNTIFS($B$11:$B$30,C$54,$C$11:$C$30,"B",$E$11:$E$30,"*")</f>
        <v>0</v>
      </c>
      <c r="E56" s="770">
        <f>COUNTIFS($B$11:$B$30,E$54,$C$11:$C$30,"A",$E$11:$E$30,"*")</f>
        <v>1</v>
      </c>
      <c r="F56" s="1109">
        <f>COUNTIFS($B$11:$B$30,E$54,$C$11:$C$30,"B",$E$11:$E$30,"*")</f>
        <v>1</v>
      </c>
      <c r="G56" s="1110"/>
      <c r="H56" s="1111"/>
      <c r="I56" s="1109">
        <f>COUNTIFS($B$11:$B$30,I$54,$C$11:$C$30,"A",$E$11:$E$30,"*")</f>
        <v>0</v>
      </c>
      <c r="J56" s="1110"/>
      <c r="K56" s="1111"/>
      <c r="L56" s="1109">
        <f>COUNTIFS($B$11:$B$30,I$54,$C$11:$C$30,"B",$E$11:$E$30,"*")</f>
        <v>0</v>
      </c>
      <c r="M56" s="1110"/>
      <c r="N56" s="1111"/>
      <c r="O56" s="1109">
        <f>COUNTIFS($B$11:$B$30,O$54,$C$11:$C$30,"A",$E$11:$E$30,"*")</f>
        <v>0</v>
      </c>
      <c r="P56" s="1110"/>
      <c r="Q56" s="1111"/>
      <c r="R56" s="1109">
        <f>COUNTIFS($B$11:$B$30,O$54,$C$11:$C$30,"B",$E$11:$E$30,"*")</f>
        <v>0</v>
      </c>
      <c r="S56" s="1110"/>
      <c r="T56" s="1111"/>
      <c r="U56" s="1109">
        <f>COUNTIFS($B$11:$B$30,U$54,$C$11:$C$30,"A",$E$11:$E$30,"*")</f>
        <v>0</v>
      </c>
      <c r="V56" s="1110"/>
      <c r="W56" s="1111"/>
      <c r="X56" s="1109">
        <f>COUNTIFS($B$11:$B$30,U$54,$C$11:$C$30,"B",$E$11:$E$30,"*")</f>
        <v>0</v>
      </c>
      <c r="Y56" s="1110"/>
      <c r="Z56" s="1111"/>
      <c r="AA56" s="1109">
        <f>COUNTIFS($B$11:$B$30,AA$54,$C$11:$C$30,"A",$E$11:$E$30,"*")</f>
        <v>0</v>
      </c>
      <c r="AB56" s="1110"/>
      <c r="AC56" s="1111"/>
      <c r="AD56" s="1109">
        <f>COUNTIFS($B$11:$B$30,AA$54,$C$11:$C$30,"B",$E$11:$E$30,"*")</f>
        <v>0</v>
      </c>
      <c r="AE56" s="1110"/>
      <c r="AF56" s="1111"/>
      <c r="AG56" s="1109">
        <f>COUNTIFS($B$11:$B$30,AG$54,$C$11:$C$30,"A",$E$11:$E$30,"*")</f>
        <v>0</v>
      </c>
      <c r="AH56" s="1110"/>
      <c r="AI56" s="1111"/>
      <c r="AJ56" s="1109">
        <f>COUNTIFS($B$11:$B$30,AG$54,$C$11:$C$30,"B",$E$11:$E$30,"*")</f>
        <v>0</v>
      </c>
      <c r="AK56" s="1111"/>
      <c r="AL56" s="770">
        <f>COUNTIFS($B$11:$B$30,AL$54,$C$11:$C$30,"A",$E$11:$E$30,"*")</f>
        <v>0</v>
      </c>
      <c r="AM56" s="770">
        <f>COUNTIFS($B$11:$B$30,AL$54,$C$11:$C$30,"B",$E$11:$E$30,"*")</f>
        <v>0</v>
      </c>
      <c r="AN56" s="150"/>
    </row>
    <row r="57" spans="1:40" ht="18" customHeight="1">
      <c r="A57" s="150"/>
      <c r="B57" s="759" t="s">
        <v>622</v>
      </c>
      <c r="C57" s="772"/>
      <c r="D57" s="772"/>
      <c r="E57" s="770">
        <f>COUNTIFS($B$11:$B$30,E$54,$C$11:$C$30,"C",$E$11:$E$30,"*")</f>
        <v>1</v>
      </c>
      <c r="F57" s="1109">
        <f>COUNTIFS($B$11:$B$30,E$54,$C$11:$C$30,"D",$E$11:$E$30,"*")</f>
        <v>1</v>
      </c>
      <c r="G57" s="1110"/>
      <c r="H57" s="1111"/>
      <c r="I57" s="1109">
        <f>COUNTIFS($B$11:$B$30,I$54,$C$11:$C$30,"C",$E$11:$E$30,"*")</f>
        <v>0</v>
      </c>
      <c r="J57" s="1110"/>
      <c r="K57" s="1111"/>
      <c r="L57" s="1109">
        <f>COUNTIFS($B$11:$B$30,I$54,$C$11:$C$30,"D",$E$11:$E$30,"*")</f>
        <v>0</v>
      </c>
      <c r="M57" s="1110"/>
      <c r="N57" s="1111"/>
      <c r="O57" s="1109">
        <f>COUNTIFS($B$11:$B$30,O$54,$C$11:$C$30,"C",$E$11:$E$30,"*")</f>
        <v>0</v>
      </c>
      <c r="P57" s="1110"/>
      <c r="Q57" s="1111"/>
      <c r="R57" s="1109">
        <f>COUNTIFS($B$11:$B$30,O$54,$C$11:$C$30,"D",$E$11:$E$30,"*")</f>
        <v>0</v>
      </c>
      <c r="S57" s="1110"/>
      <c r="T57" s="1111"/>
      <c r="U57" s="1109">
        <f>COUNTIFS($B$11:$B$30,U$54,$C$11:$C$30,"C",$E$11:$E$30,"*")</f>
        <v>0</v>
      </c>
      <c r="V57" s="1110"/>
      <c r="W57" s="1111"/>
      <c r="X57" s="1109">
        <f>COUNTIFS($B$11:$B$30,U$54,$C$11:$C$30,"D",$E$11:$E$30,"*")</f>
        <v>0</v>
      </c>
      <c r="Y57" s="1110"/>
      <c r="Z57" s="1111"/>
      <c r="AA57" s="1109">
        <f>COUNTIFS($B$11:$B$30,AA$54,$C$11:$C$30,"C",$E$11:$E$30,"*")</f>
        <v>0</v>
      </c>
      <c r="AB57" s="1110"/>
      <c r="AC57" s="1111"/>
      <c r="AD57" s="1109">
        <f>COUNTIFS($B$11:$B$30,AA$54,$C$11:$C$30,"D",$E$11:$E$30,"*")</f>
        <v>0</v>
      </c>
      <c r="AE57" s="1110"/>
      <c r="AF57" s="1111"/>
      <c r="AG57" s="1109">
        <f>COUNTIFS($B$11:$B$30,AG$54,$C$11:$C$30,"C",$E$11:$E$30,"*")</f>
        <v>0</v>
      </c>
      <c r="AH57" s="1110"/>
      <c r="AI57" s="1111"/>
      <c r="AJ57" s="1109">
        <f>COUNTIFS($B$11:$B$30,AG$54,$C$11:$C$30,"D",$E$11:$E$30,"*")</f>
        <v>0</v>
      </c>
      <c r="AK57" s="1111"/>
      <c r="AL57" s="770">
        <f>COUNTIFS($B$11:$B$30,AL$54,$C$11:$C$30,"C",$E$11:$E$30,"*")</f>
        <v>0</v>
      </c>
      <c r="AM57" s="770">
        <f>COUNTIFS($B$11:$B$30,AL$54,$C$11:$C$30,"D",$E$11:$E$30,"*")</f>
        <v>0</v>
      </c>
      <c r="AN57" s="150"/>
    </row>
    <row r="58" spans="1:40" ht="24.95" customHeight="1">
      <c r="A58" s="150"/>
      <c r="B58" s="759" t="s">
        <v>1104</v>
      </c>
      <c r="C58" s="1107"/>
      <c r="D58" s="1108"/>
      <c r="E58" s="1103" t="str">
        <f>IF($AK$3="４週",SUMIFS($AK$11:$AK$30,$B$11:$B$30,E54)/4/$AH$5,IF($AK$3="歴月",SUMIFS($AK$11:$AK$30,$B$11:$B$30,E54)/$AL$5,"記載する期間を選択してください"))</f>
        <v>記載する期間を選択してください</v>
      </c>
      <c r="F58" s="1104"/>
      <c r="G58" s="1104"/>
      <c r="H58" s="1105"/>
      <c r="I58" s="1103" t="str">
        <f>IF($AK$3="４週",SUMIFS($AK$11:$AK$30,$B$11:$B$30,I54)/4/$AH$5,IF($AK$3="歴月",SUMIFS($AK$11:$AK$30,$B$11:$B$30,I54)/$AL$5,"記載する期間を選択してください"))</f>
        <v>記載する期間を選択してください</v>
      </c>
      <c r="J58" s="1104"/>
      <c r="K58" s="1104"/>
      <c r="L58" s="1104"/>
      <c r="M58" s="1104"/>
      <c r="N58" s="1105"/>
      <c r="O58" s="1103" t="str">
        <f>IF($AK$3="４週",SUMIFS($AK$11:$AK$30,$B$11:$B$30,O54)/4/$AH$5,IF($AK$3="歴月",SUMIFS($AK$11:$AK$30,$B$11:$B$30,O54)/$AL$5,"記載する期間を選択してください"))</f>
        <v>記載する期間を選択してください</v>
      </c>
      <c r="P58" s="1104"/>
      <c r="Q58" s="1104"/>
      <c r="R58" s="1104"/>
      <c r="S58" s="1104"/>
      <c r="T58" s="1105"/>
      <c r="U58" s="1103" t="str">
        <f>IF($AK$3="４週",SUMIFS($AK$11:$AK$30,$B$11:$B$30,U54)/4/$AH$5,IF($AK$3="歴月",SUMIFS($AK$11:$AK$30,$B$11:$B$30,U54)/$AL$5,"記載する期間を選択してください"))</f>
        <v>記載する期間を選択してください</v>
      </c>
      <c r="V58" s="1104"/>
      <c r="W58" s="1104"/>
      <c r="X58" s="1104"/>
      <c r="Y58" s="1104"/>
      <c r="Z58" s="1105"/>
      <c r="AA58" s="1103" t="str">
        <f>IF($AK$3="４週",SUMIFS($AK$11:$AK$30,$B$11:$B$30,AA54)/4/$AH$5,IF($AK$3="歴月",SUMIFS($AK$11:$AK$30,$B$11:$B$30,AA54)/$AL$5,"記載する期間を選択してください"))</f>
        <v>記載する期間を選択してください</v>
      </c>
      <c r="AB58" s="1104"/>
      <c r="AC58" s="1104"/>
      <c r="AD58" s="1104"/>
      <c r="AE58" s="1104"/>
      <c r="AF58" s="1105"/>
      <c r="AG58" s="1103" t="str">
        <f>IF($AK$3="４週",SUMIFS($AK$11:$AK$30,$B$11:$B$30,AG54)/4/$AH$5,IF($AK$3="歴月",SUMIFS($AK$11:$AK$30,$B$11:$B$30,AG54)/$AL$5,"記載する期間を選択してください"))</f>
        <v>記載する期間を選択してください</v>
      </c>
      <c r="AH58" s="1104"/>
      <c r="AI58" s="1104"/>
      <c r="AJ58" s="1104"/>
      <c r="AK58" s="1105"/>
      <c r="AL58" s="1103" t="str">
        <f>IF($AK$3="４週",SUMIFS($AK$11:$AK$30,$B$11:$B$30,AL54)/4/$AH$5,IF($AK$3="歴月",SUMIFS($AK$11:$AK$30,$B$11:$B$30,AL54)/$AL$5,"記載する期間を選択してください"))</f>
        <v>記載する期間を選択してください</v>
      </c>
      <c r="AM58" s="1105"/>
      <c r="AN58" s="150"/>
    </row>
    <row r="59" spans="1:40" ht="5.0999999999999996" customHeight="1">
      <c r="A59" s="150"/>
      <c r="B59" s="15"/>
      <c r="C59" s="773">
        <v>2</v>
      </c>
      <c r="D59" s="773"/>
      <c r="E59" s="773">
        <v>3</v>
      </c>
      <c r="F59" s="773"/>
      <c r="G59" s="773"/>
      <c r="H59" s="773"/>
      <c r="I59" s="773">
        <v>4</v>
      </c>
      <c r="J59" s="773"/>
      <c r="K59" s="773"/>
      <c r="L59" s="773"/>
      <c r="M59" s="773"/>
      <c r="N59" s="773"/>
      <c r="O59" s="773">
        <v>5</v>
      </c>
      <c r="P59" s="773"/>
      <c r="Q59" s="773"/>
      <c r="R59" s="773"/>
      <c r="S59" s="773"/>
      <c r="T59" s="773"/>
      <c r="U59" s="773">
        <v>6</v>
      </c>
      <c r="V59" s="773"/>
      <c r="W59" s="773"/>
      <c r="X59" s="773"/>
      <c r="Y59" s="773"/>
      <c r="Z59" s="773"/>
      <c r="AA59" s="773">
        <v>7</v>
      </c>
      <c r="AB59" s="773"/>
      <c r="AC59" s="773"/>
      <c r="AD59" s="773"/>
      <c r="AE59" s="773"/>
      <c r="AF59" s="773"/>
      <c r="AG59" s="773">
        <v>8</v>
      </c>
      <c r="AH59" s="773"/>
      <c r="AI59" s="773"/>
      <c r="AJ59" s="773"/>
      <c r="AK59" s="773"/>
      <c r="AL59" s="773">
        <v>9</v>
      </c>
      <c r="AM59" s="774"/>
      <c r="AN59" s="150"/>
    </row>
    <row r="60" spans="1:40" ht="15" customHeight="1">
      <c r="A60" s="201" t="s">
        <v>1105</v>
      </c>
      <c r="B60" s="775"/>
      <c r="C60" s="776"/>
      <c r="D60" s="776"/>
      <c r="E60" s="776"/>
      <c r="F60" s="777"/>
      <c r="G60" s="776"/>
      <c r="H60" s="773"/>
      <c r="I60" s="773"/>
      <c r="J60" s="773"/>
      <c r="K60" s="773"/>
      <c r="L60" s="773"/>
      <c r="M60" s="773"/>
      <c r="N60" s="773"/>
      <c r="O60" s="773"/>
      <c r="P60" s="773"/>
      <c r="Q60" s="773"/>
      <c r="R60" s="773">
        <v>6</v>
      </c>
      <c r="S60" s="773"/>
      <c r="T60" s="773"/>
      <c r="U60" s="773"/>
      <c r="V60" s="773"/>
      <c r="W60" s="773"/>
      <c r="X60" s="773">
        <v>7</v>
      </c>
      <c r="Y60" s="773"/>
      <c r="Z60" s="773"/>
      <c r="AA60" s="773"/>
      <c r="AB60" s="773"/>
      <c r="AC60" s="773"/>
      <c r="AD60" s="773">
        <v>8</v>
      </c>
      <c r="AE60" s="773"/>
      <c r="AF60" s="773"/>
      <c r="AG60" s="778"/>
      <c r="AH60" s="778"/>
      <c r="AI60" s="778"/>
      <c r="AJ60" s="778">
        <v>9</v>
      </c>
      <c r="AK60" s="779"/>
      <c r="AL60" s="779"/>
      <c r="AM60" s="150"/>
    </row>
    <row r="61" spans="1:40" s="201" customFormat="1" ht="15" customHeight="1">
      <c r="A61" s="201" t="s">
        <v>1106</v>
      </c>
      <c r="B61" s="767"/>
      <c r="C61" s="767"/>
      <c r="D61" s="767"/>
      <c r="E61" s="767"/>
      <c r="F61" s="767"/>
      <c r="G61" s="767"/>
      <c r="H61" s="725"/>
      <c r="I61" s="725"/>
      <c r="J61" s="725"/>
      <c r="K61" s="725"/>
      <c r="L61" s="725"/>
      <c r="M61" s="725"/>
      <c r="N61" s="725"/>
      <c r="O61" s="725"/>
      <c r="P61" s="725"/>
      <c r="Q61" s="725"/>
      <c r="R61" s="725"/>
      <c r="S61" s="725"/>
      <c r="T61" s="725"/>
      <c r="U61" s="725"/>
      <c r="V61" s="725"/>
      <c r="W61" s="725"/>
      <c r="X61" s="725"/>
      <c r="Y61" s="725"/>
      <c r="Z61" s="725"/>
      <c r="AA61" s="725"/>
      <c r="AB61" s="725"/>
      <c r="AC61" s="725"/>
      <c r="AD61" s="725"/>
      <c r="AE61" s="725"/>
      <c r="AF61" s="725"/>
      <c r="AG61" s="725"/>
      <c r="AH61" s="725"/>
      <c r="AI61" s="725"/>
      <c r="AJ61" s="725"/>
      <c r="AK61" s="725"/>
      <c r="AL61" s="725"/>
      <c r="AM61" s="725"/>
    </row>
    <row r="62" spans="1:40" s="201" customFormat="1" ht="15" customHeight="1">
      <c r="A62" s="201" t="s">
        <v>1107</v>
      </c>
      <c r="B62" s="767"/>
      <c r="C62" s="767"/>
      <c r="D62" s="767"/>
      <c r="E62" s="767"/>
      <c r="F62" s="767"/>
      <c r="G62" s="767"/>
      <c r="H62" s="725"/>
      <c r="I62" s="725"/>
      <c r="J62" s="725"/>
      <c r="K62" s="725"/>
      <c r="L62" s="725"/>
      <c r="M62" s="725"/>
      <c r="N62" s="725"/>
      <c r="O62" s="725"/>
      <c r="P62" s="725"/>
      <c r="Q62" s="725"/>
      <c r="R62" s="725"/>
      <c r="S62" s="725"/>
      <c r="T62" s="725"/>
      <c r="U62" s="725"/>
      <c r="V62" s="725"/>
      <c r="W62" s="725"/>
      <c r="X62" s="725"/>
      <c r="Y62" s="725"/>
      <c r="Z62" s="725"/>
      <c r="AA62" s="725"/>
      <c r="AB62" s="725"/>
      <c r="AC62" s="725"/>
      <c r="AD62" s="725"/>
      <c r="AE62" s="725"/>
      <c r="AF62" s="725"/>
      <c r="AG62" s="725"/>
      <c r="AH62" s="725"/>
      <c r="AI62" s="725"/>
      <c r="AJ62" s="725"/>
      <c r="AK62" s="725"/>
      <c r="AL62" s="725"/>
      <c r="AM62" s="725"/>
    </row>
    <row r="63" spans="1:40" s="201" customFormat="1" ht="15" customHeight="1">
      <c r="A63" s="201" t="s">
        <v>1108</v>
      </c>
      <c r="B63" s="767"/>
      <c r="C63" s="767"/>
      <c r="D63" s="767"/>
      <c r="E63" s="767"/>
      <c r="F63" s="767"/>
      <c r="G63" s="767"/>
      <c r="H63" s="725"/>
      <c r="I63" s="725"/>
      <c r="J63" s="725"/>
      <c r="K63" s="725"/>
      <c r="L63" s="725"/>
      <c r="M63" s="725"/>
      <c r="N63" s="725"/>
      <c r="O63" s="725"/>
      <c r="P63" s="725"/>
      <c r="Q63" s="725"/>
      <c r="R63" s="725"/>
      <c r="S63" s="725"/>
      <c r="T63" s="725"/>
      <c r="U63" s="725"/>
      <c r="V63" s="725"/>
      <c r="W63" s="725"/>
      <c r="X63" s="725"/>
      <c r="Y63" s="725"/>
      <c r="Z63" s="725"/>
      <c r="AA63" s="725"/>
      <c r="AB63" s="725"/>
      <c r="AC63" s="725"/>
      <c r="AD63" s="725"/>
      <c r="AE63" s="725"/>
      <c r="AF63" s="725"/>
      <c r="AG63" s="725"/>
      <c r="AH63" s="725"/>
      <c r="AI63" s="725"/>
      <c r="AJ63" s="725"/>
      <c r="AK63" s="725"/>
      <c r="AL63" s="725"/>
      <c r="AM63" s="725"/>
    </row>
    <row r="64" spans="1:40" s="201" customFormat="1" ht="15" customHeight="1">
      <c r="A64" s="201" t="s">
        <v>1109</v>
      </c>
      <c r="B64" s="767"/>
      <c r="C64" s="767"/>
      <c r="D64" s="767"/>
      <c r="E64" s="767"/>
      <c r="F64" s="767"/>
      <c r="G64" s="767"/>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row>
    <row r="65" spans="1:7" ht="15" customHeight="1">
      <c r="A65" s="201" t="s">
        <v>1110</v>
      </c>
      <c r="B65" s="780"/>
      <c r="C65" s="201"/>
      <c r="D65" s="201"/>
      <c r="E65" s="201"/>
      <c r="F65" s="201"/>
      <c r="G65" s="201"/>
    </row>
    <row r="66" spans="1:7" ht="15" customHeight="1">
      <c r="A66" s="201" t="s">
        <v>1111</v>
      </c>
      <c r="B66" s="780"/>
      <c r="C66" s="201"/>
      <c r="D66" s="201"/>
      <c r="E66" s="201"/>
      <c r="F66" s="201"/>
      <c r="G66" s="201"/>
    </row>
    <row r="67" spans="1:7" ht="15" customHeight="1">
      <c r="A67" s="201"/>
      <c r="B67" s="771" t="s">
        <v>1112</v>
      </c>
      <c r="C67" s="1106" t="s">
        <v>1113</v>
      </c>
      <c r="D67" s="1106"/>
      <c r="E67" s="1106"/>
      <c r="F67" s="201"/>
      <c r="G67" s="201"/>
    </row>
    <row r="68" spans="1:7" ht="15" customHeight="1">
      <c r="A68" s="201"/>
      <c r="B68" s="781" t="s">
        <v>1114</v>
      </c>
      <c r="C68" s="1102" t="s">
        <v>1115</v>
      </c>
      <c r="D68" s="1102"/>
      <c r="E68" s="1102"/>
      <c r="F68" s="201"/>
      <c r="G68" s="201"/>
    </row>
    <row r="69" spans="1:7" ht="15" customHeight="1">
      <c r="A69" s="201"/>
      <c r="B69" s="781" t="s">
        <v>1116</v>
      </c>
      <c r="C69" s="1102" t="s">
        <v>1117</v>
      </c>
      <c r="D69" s="1102"/>
      <c r="E69" s="1102"/>
      <c r="F69" s="201"/>
      <c r="G69" s="201"/>
    </row>
    <row r="70" spans="1:7" ht="15" customHeight="1">
      <c r="A70" s="201"/>
      <c r="B70" s="781" t="s">
        <v>1118</v>
      </c>
      <c r="C70" s="1102" t="s">
        <v>1119</v>
      </c>
      <c r="D70" s="1102"/>
      <c r="E70" s="1102"/>
      <c r="F70" s="201"/>
      <c r="G70" s="201"/>
    </row>
    <row r="71" spans="1:7" ht="15" customHeight="1">
      <c r="A71" s="201"/>
      <c r="B71" s="781" t="s">
        <v>1120</v>
      </c>
      <c r="C71" s="1102" t="s">
        <v>1121</v>
      </c>
      <c r="D71" s="1102"/>
      <c r="E71" s="1102"/>
      <c r="F71" s="201"/>
      <c r="G71" s="201"/>
    </row>
    <row r="72" spans="1:7" ht="15" customHeight="1">
      <c r="A72" s="201"/>
      <c r="B72" s="201" t="s">
        <v>1122</v>
      </c>
      <c r="C72" s="201"/>
      <c r="D72" s="201"/>
      <c r="E72" s="201"/>
      <c r="F72" s="201"/>
      <c r="G72" s="201"/>
    </row>
    <row r="73" spans="1:7" ht="15" customHeight="1">
      <c r="A73" s="201"/>
      <c r="B73" s="201" t="s">
        <v>1123</v>
      </c>
      <c r="C73" s="201"/>
      <c r="D73" s="201"/>
      <c r="E73" s="201"/>
      <c r="F73" s="201"/>
      <c r="G73" s="201"/>
    </row>
    <row r="74" spans="1:7" ht="15" customHeight="1">
      <c r="A74" s="201"/>
      <c r="B74" s="201" t="s">
        <v>1124</v>
      </c>
      <c r="C74" s="201"/>
      <c r="D74" s="201"/>
      <c r="E74" s="201"/>
      <c r="F74" s="201"/>
      <c r="G74" s="201"/>
    </row>
    <row r="75" spans="1:7" ht="15" customHeight="1">
      <c r="A75" s="201" t="s">
        <v>1125</v>
      </c>
      <c r="B75" s="780"/>
      <c r="C75" s="201"/>
      <c r="D75" s="201"/>
      <c r="E75" s="201"/>
      <c r="F75" s="201"/>
      <c r="G75" s="201"/>
    </row>
    <row r="76" spans="1:7" ht="15" customHeight="1">
      <c r="A76" s="201" t="s">
        <v>1126</v>
      </c>
      <c r="B76" s="780"/>
      <c r="C76" s="201"/>
      <c r="D76" s="201"/>
      <c r="E76" s="201"/>
      <c r="F76" s="201"/>
      <c r="G76" s="201"/>
    </row>
    <row r="77" spans="1:7" ht="15" customHeight="1">
      <c r="A77" s="201" t="s">
        <v>1127</v>
      </c>
      <c r="B77" s="780"/>
      <c r="C77" s="201"/>
      <c r="D77" s="201"/>
      <c r="E77" s="201"/>
      <c r="F77" s="201"/>
      <c r="G77" s="201"/>
    </row>
    <row r="78" spans="1:7" ht="15" customHeight="1">
      <c r="A78" s="201" t="s">
        <v>1128</v>
      </c>
      <c r="B78" s="780"/>
      <c r="C78" s="201"/>
      <c r="D78" s="201"/>
      <c r="E78" s="201"/>
      <c r="F78" s="201"/>
      <c r="G78" s="201"/>
    </row>
    <row r="79" spans="1:7" ht="15" customHeight="1">
      <c r="A79" s="201" t="s">
        <v>1129</v>
      </c>
      <c r="B79" s="780"/>
      <c r="C79" s="201"/>
      <c r="D79" s="201"/>
      <c r="E79" s="201"/>
      <c r="F79" s="201"/>
      <c r="G79" s="201"/>
    </row>
    <row r="80" spans="1:7" ht="15" customHeight="1">
      <c r="A80" s="201" t="s">
        <v>1130</v>
      </c>
      <c r="B80" s="780"/>
      <c r="C80" s="201"/>
      <c r="D80" s="201"/>
      <c r="E80" s="201"/>
      <c r="F80" s="201"/>
      <c r="G80" s="201"/>
    </row>
    <row r="81" spans="1:7" ht="15" customHeight="1">
      <c r="A81" s="201" t="s">
        <v>1131</v>
      </c>
      <c r="B81" s="780"/>
      <c r="C81" s="201"/>
      <c r="D81" s="201"/>
      <c r="E81" s="201"/>
      <c r="F81" s="201"/>
      <c r="G81" s="201"/>
    </row>
    <row r="82" spans="1:7" ht="15" customHeight="1">
      <c r="A82" s="201" t="s">
        <v>1132</v>
      </c>
      <c r="B82" s="780"/>
      <c r="C82" s="201"/>
      <c r="D82" s="201"/>
      <c r="E82" s="201"/>
      <c r="F82" s="201"/>
      <c r="G82" s="201"/>
    </row>
    <row r="83" spans="1:7" ht="15" customHeight="1">
      <c r="A83" s="201" t="s">
        <v>1133</v>
      </c>
      <c r="B83" s="780"/>
      <c r="C83" s="201"/>
      <c r="D83" s="201"/>
      <c r="E83" s="201"/>
      <c r="F83" s="201"/>
      <c r="G83" s="201"/>
    </row>
    <row r="84" spans="1:7" ht="15" customHeight="1">
      <c r="A84" s="201" t="s">
        <v>1134</v>
      </c>
      <c r="B84" s="780"/>
      <c r="C84" s="201"/>
      <c r="D84" s="201"/>
      <c r="E84" s="201"/>
      <c r="F84" s="201"/>
      <c r="G84" s="201"/>
    </row>
    <row r="85" spans="1:7" ht="15" customHeight="1">
      <c r="A85" s="201" t="s">
        <v>1135</v>
      </c>
      <c r="B85" s="780"/>
      <c r="C85" s="201"/>
      <c r="D85" s="201"/>
      <c r="E85" s="201"/>
      <c r="F85" s="201"/>
      <c r="G85" s="201"/>
    </row>
    <row r="86" spans="1:7" ht="15" customHeight="1">
      <c r="A86" s="201" t="s">
        <v>1136</v>
      </c>
      <c r="B86" s="780"/>
      <c r="C86" s="201"/>
      <c r="D86" s="201"/>
      <c r="E86" s="201"/>
      <c r="F86" s="201"/>
      <c r="G86" s="201"/>
    </row>
    <row r="87" spans="1:7" ht="15" customHeight="1">
      <c r="A87" s="201" t="s">
        <v>1137</v>
      </c>
      <c r="B87" s="780"/>
      <c r="C87" s="201"/>
      <c r="D87" s="201"/>
      <c r="E87" s="201"/>
      <c r="F87" s="201"/>
      <c r="G87" s="201"/>
    </row>
  </sheetData>
  <mergeCells count="264">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6:C36"/>
    <mergeCell ref="F36:H36"/>
    <mergeCell ref="I36:K36"/>
    <mergeCell ref="L36:N36"/>
    <mergeCell ref="O36:Q36"/>
    <mergeCell ref="AJ36:AK36"/>
    <mergeCell ref="AM36:AN36"/>
    <mergeCell ref="A37:C37"/>
    <mergeCell ref="F37:H37"/>
    <mergeCell ref="I37:K37"/>
    <mergeCell ref="L37:N37"/>
    <mergeCell ref="O37:Q37"/>
    <mergeCell ref="R37:T37"/>
    <mergeCell ref="U37:W37"/>
    <mergeCell ref="X37:Z37"/>
    <mergeCell ref="R36:T36"/>
    <mergeCell ref="U36:W36"/>
    <mergeCell ref="X36:Z36"/>
    <mergeCell ref="AA36:AC36"/>
    <mergeCell ref="AD36:AF36"/>
    <mergeCell ref="AG36:AI36"/>
    <mergeCell ref="AA37:AC37"/>
    <mergeCell ref="AD37:AF37"/>
    <mergeCell ref="AG37:AI37"/>
    <mergeCell ref="AJ37:AK37"/>
    <mergeCell ref="AM37:AN37"/>
    <mergeCell ref="A38:C38"/>
    <mergeCell ref="F38:H38"/>
    <mergeCell ref="I38:K38"/>
    <mergeCell ref="L38:N38"/>
    <mergeCell ref="O38:Q38"/>
    <mergeCell ref="AJ38:AK38"/>
    <mergeCell ref="AM38:AN38"/>
    <mergeCell ref="A39:C39"/>
    <mergeCell ref="F39:H39"/>
    <mergeCell ref="I39:K39"/>
    <mergeCell ref="L39:N39"/>
    <mergeCell ref="O39:Q39"/>
    <mergeCell ref="R39:T39"/>
    <mergeCell ref="U39:W39"/>
    <mergeCell ref="X39:Z39"/>
    <mergeCell ref="R38:T38"/>
    <mergeCell ref="U38:W38"/>
    <mergeCell ref="X38:Z38"/>
    <mergeCell ref="AA38:AC38"/>
    <mergeCell ref="AD38:AF38"/>
    <mergeCell ref="AG38:AI38"/>
    <mergeCell ref="AA39:AC39"/>
    <mergeCell ref="AD39:AF39"/>
    <mergeCell ref="AG39:AI39"/>
    <mergeCell ref="AJ39:AK39"/>
    <mergeCell ref="AM39:AN39"/>
    <mergeCell ref="A40:C40"/>
    <mergeCell ref="F40:H40"/>
    <mergeCell ref="I40:K40"/>
    <mergeCell ref="L40:N40"/>
    <mergeCell ref="O40:Q40"/>
    <mergeCell ref="AJ40:AK40"/>
    <mergeCell ref="AM40:AN40"/>
    <mergeCell ref="A41:C41"/>
    <mergeCell ref="F41:H41"/>
    <mergeCell ref="I41:K41"/>
    <mergeCell ref="L41:N41"/>
    <mergeCell ref="O41:Q41"/>
    <mergeCell ref="R41:T41"/>
    <mergeCell ref="U41:W41"/>
    <mergeCell ref="X41:Z41"/>
    <mergeCell ref="R40:T40"/>
    <mergeCell ref="U40:W40"/>
    <mergeCell ref="X40:Z40"/>
    <mergeCell ref="AA40:AC40"/>
    <mergeCell ref="AD40:AF40"/>
    <mergeCell ref="AG40:AI40"/>
    <mergeCell ref="AA41:AC41"/>
    <mergeCell ref="AD41:AF41"/>
    <mergeCell ref="AG41:AI41"/>
    <mergeCell ref="AJ41:AK41"/>
    <mergeCell ref="AM41:AN41"/>
    <mergeCell ref="B42:C42"/>
    <mergeCell ref="F42:H42"/>
    <mergeCell ref="I42:K42"/>
    <mergeCell ref="L42:N42"/>
    <mergeCell ref="O42:Q42"/>
    <mergeCell ref="AJ42:AK42"/>
    <mergeCell ref="AM42:AN42"/>
    <mergeCell ref="A43:C43"/>
    <mergeCell ref="F43:H43"/>
    <mergeCell ref="I43:K43"/>
    <mergeCell ref="L43:N43"/>
    <mergeCell ref="O43:Q43"/>
    <mergeCell ref="R43:T43"/>
    <mergeCell ref="U43:W43"/>
    <mergeCell ref="X43:Z43"/>
    <mergeCell ref="R42:T42"/>
    <mergeCell ref="U42:W42"/>
    <mergeCell ref="X42:Z42"/>
    <mergeCell ref="AA42:AC42"/>
    <mergeCell ref="AD42:AF42"/>
    <mergeCell ref="AG42:AI42"/>
    <mergeCell ref="AA43:AC43"/>
    <mergeCell ref="AD43:AF43"/>
    <mergeCell ref="AG43:AI43"/>
    <mergeCell ref="AJ43:AK43"/>
    <mergeCell ref="AM43:AN43"/>
    <mergeCell ref="B44:C44"/>
    <mergeCell ref="F44:H44"/>
    <mergeCell ref="I44:K44"/>
    <mergeCell ref="L44:N44"/>
    <mergeCell ref="O44:Q44"/>
    <mergeCell ref="AJ44:AK44"/>
    <mergeCell ref="AM44:AN44"/>
    <mergeCell ref="A45:C45"/>
    <mergeCell ref="F45:H45"/>
    <mergeCell ref="I45:K45"/>
    <mergeCell ref="L45:N45"/>
    <mergeCell ref="O45:Q45"/>
    <mergeCell ref="R45:T45"/>
    <mergeCell ref="U45:W45"/>
    <mergeCell ref="X45:Z45"/>
    <mergeCell ref="R44:T44"/>
    <mergeCell ref="U44:W44"/>
    <mergeCell ref="X44:Z44"/>
    <mergeCell ref="AA44:AC44"/>
    <mergeCell ref="AD44:AF44"/>
    <mergeCell ref="AG44:AI44"/>
    <mergeCell ref="AA45:AC45"/>
    <mergeCell ref="AD45:AF45"/>
    <mergeCell ref="AG45:AI45"/>
    <mergeCell ref="AJ45:AK45"/>
    <mergeCell ref="AM45:AN45"/>
    <mergeCell ref="B46:C46"/>
    <mergeCell ref="F46:H46"/>
    <mergeCell ref="I46:K46"/>
    <mergeCell ref="L46:N46"/>
    <mergeCell ref="O46:Q46"/>
    <mergeCell ref="AJ46:AK46"/>
    <mergeCell ref="AM46:AN46"/>
    <mergeCell ref="A47:C47"/>
    <mergeCell ref="F47:H47"/>
    <mergeCell ref="I47:K47"/>
    <mergeCell ref="L47:N47"/>
    <mergeCell ref="O47:Q47"/>
    <mergeCell ref="R47:T47"/>
    <mergeCell ref="U47:W47"/>
    <mergeCell ref="X47:Z47"/>
    <mergeCell ref="R46:T46"/>
    <mergeCell ref="U46:W46"/>
    <mergeCell ref="X46:Z46"/>
    <mergeCell ref="AA46:AC46"/>
    <mergeCell ref="AD46:AF46"/>
    <mergeCell ref="AG46:AI46"/>
    <mergeCell ref="AA47:AC47"/>
    <mergeCell ref="AD47:AF47"/>
    <mergeCell ref="AG47:AI47"/>
    <mergeCell ref="AJ47:AK47"/>
    <mergeCell ref="AM47:AN47"/>
    <mergeCell ref="A50:B50"/>
    <mergeCell ref="C50:D50"/>
    <mergeCell ref="E50:H50"/>
    <mergeCell ref="I50:N50"/>
    <mergeCell ref="AL54:AM54"/>
    <mergeCell ref="F55:H55"/>
    <mergeCell ref="I55:K55"/>
    <mergeCell ref="L55:N55"/>
    <mergeCell ref="O55:Q55"/>
    <mergeCell ref="R55:T55"/>
    <mergeCell ref="A51:B51"/>
    <mergeCell ref="C51:D51"/>
    <mergeCell ref="E51:H51"/>
    <mergeCell ref="I51:N51"/>
    <mergeCell ref="C54:D54"/>
    <mergeCell ref="E54:H54"/>
    <mergeCell ref="I54:N54"/>
    <mergeCell ref="U55:W55"/>
    <mergeCell ref="X55:Z55"/>
    <mergeCell ref="AA55:AC55"/>
    <mergeCell ref="AD55:AF55"/>
    <mergeCell ref="AG55:AI55"/>
    <mergeCell ref="AJ55:AK55"/>
    <mergeCell ref="O54:T54"/>
    <mergeCell ref="U54:Z54"/>
    <mergeCell ref="AA54:AF54"/>
    <mergeCell ref="AG54:AK54"/>
    <mergeCell ref="F57:H57"/>
    <mergeCell ref="I57:K57"/>
    <mergeCell ref="L57:N57"/>
    <mergeCell ref="O57:Q57"/>
    <mergeCell ref="R57:T57"/>
    <mergeCell ref="F56:H56"/>
    <mergeCell ref="I56:K56"/>
    <mergeCell ref="L56:N56"/>
    <mergeCell ref="O56:Q56"/>
    <mergeCell ref="R56:T56"/>
    <mergeCell ref="U57:W57"/>
    <mergeCell ref="X57:Z57"/>
    <mergeCell ref="AA57:AC57"/>
    <mergeCell ref="AD57:AF57"/>
    <mergeCell ref="AG57:AI57"/>
    <mergeCell ref="AJ57:AK57"/>
    <mergeCell ref="X56:Z56"/>
    <mergeCell ref="AA56:AC56"/>
    <mergeCell ref="AD56:AF56"/>
    <mergeCell ref="AG56:AI56"/>
    <mergeCell ref="AJ56:AK56"/>
    <mergeCell ref="U56:W56"/>
    <mergeCell ref="C71:E71"/>
    <mergeCell ref="AG58:AK58"/>
    <mergeCell ref="AL58:AM58"/>
    <mergeCell ref="C67:E67"/>
    <mergeCell ref="C68:E68"/>
    <mergeCell ref="C69:E69"/>
    <mergeCell ref="C70:E70"/>
    <mergeCell ref="C58:D58"/>
    <mergeCell ref="E58:H58"/>
    <mergeCell ref="I58:N58"/>
    <mergeCell ref="O58:T58"/>
    <mergeCell ref="U58:Z58"/>
    <mergeCell ref="AA58:AF58"/>
  </mergeCells>
  <phoneticPr fontId="2"/>
  <dataValidations count="6">
    <dataValidation operator="greaterThanOrEqual" allowBlank="1" showInputMessage="1" showErrorMessage="1" sqref="I48:I49 I52 L48:L49 L52 AL37:AL46 AJ37:AJ47 AM36 AM42 AM44 AM46" xr:uid="{80BD6623-7F4A-4BA3-9CC6-9B660DA0B29F}"/>
    <dataValidation type="list" allowBlank="1" showInputMessage="1" showErrorMessage="1" sqref="C11:C30" xr:uid="{9022031A-13DB-40CE-89E9-9379F4002E2C}">
      <formula1>"A,B,C,D"</formula1>
    </dataValidation>
    <dataValidation type="list" allowBlank="1" showInputMessage="1" showErrorMessage="1" sqref="AK4:AN4" xr:uid="{83860038-0A8F-4BBC-94EF-534EEB99AC9E}">
      <formula1>"予定,実績"</formula1>
    </dataValidation>
    <dataValidation type="list" allowBlank="1" showInputMessage="1" showErrorMessage="1" sqref="AK3:AN3" xr:uid="{B1AE36A7-458F-47B8-AF5E-1F7CB1E0CEF5}">
      <formula1>"４週,歴月"</formula1>
    </dataValidation>
    <dataValidation type="list" allowBlank="1" showInputMessage="1" showErrorMessage="1" sqref="B11:B30" xr:uid="{9875EF21-36D1-4672-BD63-02723FCBA37F}">
      <formula1>INDIRECT($AK$1)</formula1>
    </dataValidation>
    <dataValidation type="whole" operator="greaterThanOrEqual" allowBlank="1" showInputMessage="1" showErrorMessage="1" sqref="L37:L47 O37:O47 R37:R47 U37:U47 X37:X47 AA37:AA47 AD37:AD47 I37:I47 AG37:AG47 D37:F47" xr:uid="{615B23BC-7A61-411E-BD82-39C9CFF46ED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755E5-5F62-4A30-8BC1-3D7C77CFFB6A}">
  <sheetPr>
    <tabColor theme="8" tint="0.59999389629810485"/>
  </sheetPr>
  <dimension ref="A1:AQ84"/>
  <sheetViews>
    <sheetView showGridLines="0" view="pageBreakPreview" zoomScaleNormal="100" zoomScaleSheetLayoutView="100" workbookViewId="0"/>
  </sheetViews>
  <sheetFormatPr defaultColWidth="8.25" defaultRowHeight="21" customHeight="1"/>
  <cols>
    <col min="1" max="1" width="2.625" style="15" customWidth="1"/>
    <col min="2" max="2" width="14.125" style="138" customWidth="1"/>
    <col min="3" max="3" width="6.625" style="15" customWidth="1"/>
    <col min="4" max="5" width="7.625" style="15" customWidth="1"/>
    <col min="6" max="36" width="2.625" style="15" customWidth="1"/>
    <col min="37" max="37" width="6.625" style="15" customWidth="1"/>
    <col min="38" max="39" width="7.625" style="15" customWidth="1"/>
    <col min="40" max="40" width="5.625" style="15" customWidth="1"/>
    <col min="41" max="16384" width="8.25" style="15"/>
  </cols>
  <sheetData>
    <row r="1" spans="1:40" ht="24.95" customHeight="1">
      <c r="A1" s="738" t="s">
        <v>1061</v>
      </c>
      <c r="C1" s="724"/>
      <c r="D1" s="724"/>
      <c r="E1" s="724"/>
      <c r="F1" s="724"/>
      <c r="G1" s="724"/>
      <c r="H1" s="724"/>
      <c r="I1" s="724"/>
      <c r="J1" s="724"/>
      <c r="K1" s="724"/>
      <c r="L1" s="724"/>
      <c r="M1" s="724"/>
      <c r="N1" s="724"/>
      <c r="O1" s="724"/>
      <c r="P1" s="724"/>
      <c r="Q1" s="724"/>
      <c r="R1" s="724"/>
      <c r="S1" s="724"/>
      <c r="T1" s="724"/>
      <c r="U1" s="724"/>
      <c r="V1" s="724"/>
      <c r="W1" s="724"/>
      <c r="X1" s="725"/>
      <c r="Y1" s="725"/>
      <c r="Z1" s="150"/>
      <c r="AA1" s="150"/>
      <c r="AB1" s="150"/>
      <c r="AC1" s="150"/>
      <c r="AD1" s="739"/>
      <c r="AE1" s="739"/>
      <c r="AF1" s="739"/>
      <c r="AG1" s="739"/>
      <c r="AH1" s="739"/>
      <c r="AI1" s="740" t="s">
        <v>1062</v>
      </c>
      <c r="AJ1" s="740"/>
      <c r="AK1" s="1148" t="s">
        <v>1138</v>
      </c>
      <c r="AL1" s="1148"/>
      <c r="AM1" s="1148"/>
      <c r="AN1" s="1148"/>
    </row>
    <row r="2" spans="1:40" ht="18" customHeight="1">
      <c r="A2" s="150"/>
      <c r="B2" s="726"/>
      <c r="C2" s="726"/>
      <c r="D2" s="726"/>
      <c r="E2" s="726"/>
      <c r="F2" s="726"/>
      <c r="G2" s="726"/>
      <c r="H2" s="726"/>
      <c r="I2" s="726"/>
      <c r="J2" s="726"/>
      <c r="K2" s="726"/>
      <c r="L2" s="726"/>
      <c r="M2" s="1149"/>
      <c r="N2" s="1149"/>
      <c r="O2" s="1149"/>
      <c r="P2" s="1149"/>
      <c r="Q2" s="1150" t="s">
        <v>58</v>
      </c>
      <c r="R2" s="1150"/>
      <c r="S2" s="1149"/>
      <c r="T2" s="1149"/>
      <c r="U2" s="1150" t="s">
        <v>444</v>
      </c>
      <c r="V2" s="1150"/>
      <c r="W2" s="726"/>
      <c r="X2" s="726"/>
      <c r="Y2" s="726"/>
      <c r="Z2" s="150"/>
      <c r="AA2" s="150"/>
      <c r="AC2" s="740"/>
      <c r="AD2" s="726"/>
      <c r="AE2" s="726"/>
      <c r="AF2" s="726"/>
      <c r="AG2" s="726"/>
      <c r="AH2" s="726"/>
      <c r="AI2" s="740" t="s">
        <v>1064</v>
      </c>
      <c r="AJ2" s="740"/>
      <c r="AK2" s="1151"/>
      <c r="AL2" s="1151"/>
      <c r="AM2" s="1151"/>
      <c r="AN2" s="1151"/>
    </row>
    <row r="3" spans="1:40" ht="18" customHeight="1">
      <c r="A3" s="741"/>
      <c r="B3" s="741"/>
      <c r="C3" s="741"/>
      <c r="D3" s="741"/>
      <c r="E3" s="741"/>
      <c r="F3" s="741"/>
      <c r="G3" s="741"/>
      <c r="H3" s="741"/>
      <c r="I3" s="741"/>
      <c r="J3" s="741"/>
      <c r="K3" s="741"/>
      <c r="L3" s="741"/>
      <c r="M3" s="741"/>
      <c r="N3" s="741"/>
      <c r="O3" s="741"/>
      <c r="P3" s="741"/>
      <c r="Q3" s="741"/>
      <c r="R3" s="741"/>
      <c r="S3" s="741"/>
      <c r="T3" s="741"/>
      <c r="U3" s="741"/>
      <c r="V3" s="741"/>
      <c r="W3" s="741"/>
      <c r="Y3" s="742"/>
      <c r="Z3" s="742"/>
      <c r="AA3" s="742"/>
      <c r="AB3" s="150"/>
      <c r="AC3" s="742"/>
      <c r="AD3" s="742"/>
      <c r="AE3" s="742"/>
      <c r="AF3" s="742"/>
      <c r="AG3" s="742"/>
      <c r="AH3" s="742"/>
      <c r="AI3" s="743" t="s">
        <v>1065</v>
      </c>
      <c r="AJ3" s="740"/>
      <c r="AK3" s="1141"/>
      <c r="AL3" s="1141"/>
      <c r="AM3" s="1141"/>
      <c r="AN3" s="1141"/>
    </row>
    <row r="4" spans="1:40" ht="18" customHeight="1">
      <c r="A4" s="741"/>
      <c r="B4" s="741"/>
      <c r="C4" s="741"/>
      <c r="D4" s="741"/>
      <c r="E4" s="741"/>
      <c r="F4" s="741"/>
      <c r="G4" s="741"/>
      <c r="H4" s="741"/>
      <c r="I4" s="741"/>
      <c r="J4" s="741"/>
      <c r="K4" s="741"/>
      <c r="L4" s="741"/>
      <c r="M4" s="741"/>
      <c r="N4" s="741"/>
      <c r="O4" s="741"/>
      <c r="P4" s="741"/>
      <c r="Q4" s="741"/>
      <c r="R4" s="741"/>
      <c r="S4" s="741"/>
      <c r="T4" s="741"/>
      <c r="U4" s="741"/>
      <c r="V4" s="741"/>
      <c r="W4" s="741"/>
      <c r="Y4" s="742"/>
      <c r="Z4" s="742"/>
      <c r="AA4" s="742"/>
      <c r="AB4" s="150"/>
      <c r="AC4" s="742"/>
      <c r="AD4" s="742"/>
      <c r="AE4" s="742"/>
      <c r="AF4" s="742"/>
      <c r="AG4" s="742"/>
      <c r="AH4" s="742"/>
      <c r="AI4" s="743" t="s">
        <v>1066</v>
      </c>
      <c r="AJ4" s="740"/>
      <c r="AK4" s="1141"/>
      <c r="AL4" s="1141"/>
      <c r="AM4" s="1141"/>
      <c r="AN4" s="1141"/>
    </row>
    <row r="5" spans="1:40" ht="18" customHeight="1">
      <c r="A5" s="741"/>
      <c r="B5" s="741"/>
      <c r="C5" s="741"/>
      <c r="D5" s="741"/>
      <c r="E5" s="741"/>
      <c r="F5" s="741"/>
      <c r="G5" s="741"/>
      <c r="H5" s="741"/>
      <c r="I5" s="741"/>
      <c r="J5" s="741"/>
      <c r="K5" s="741"/>
      <c r="L5" s="741"/>
      <c r="M5" s="741"/>
      <c r="N5" s="741"/>
      <c r="O5" s="741"/>
      <c r="P5" s="741"/>
      <c r="Q5" s="741"/>
      <c r="R5" s="741"/>
      <c r="S5" s="741"/>
      <c r="U5" s="741"/>
      <c r="V5" s="741"/>
      <c r="W5" s="741"/>
      <c r="Y5" s="742"/>
      <c r="Z5" s="742"/>
      <c r="AA5" s="742"/>
      <c r="AB5" s="150"/>
      <c r="AC5" s="742"/>
      <c r="AD5" s="742"/>
      <c r="AE5" s="742"/>
      <c r="AF5" s="742"/>
      <c r="AG5" s="743" t="s">
        <v>1067</v>
      </c>
      <c r="AH5" s="1142"/>
      <c r="AI5" s="1142"/>
      <c r="AJ5" s="1142"/>
      <c r="AK5" s="742" t="s">
        <v>1068</v>
      </c>
      <c r="AL5" s="744"/>
      <c r="AM5" s="742" t="s">
        <v>1069</v>
      </c>
      <c r="AN5" s="150"/>
    </row>
    <row r="6" spans="1:40" ht="9.9499999999999993" customHeight="1">
      <c r="A6" s="150"/>
      <c r="B6" s="745"/>
      <c r="C6" s="745"/>
      <c r="D6" s="745"/>
      <c r="E6" s="745"/>
      <c r="F6" s="745"/>
      <c r="G6" s="745"/>
      <c r="H6" s="745"/>
      <c r="I6" s="745"/>
      <c r="J6" s="745"/>
      <c r="K6" s="745"/>
      <c r="L6" s="745"/>
      <c r="M6" s="745"/>
      <c r="N6" s="745"/>
      <c r="O6" s="745"/>
      <c r="P6" s="745"/>
      <c r="Q6" s="745"/>
      <c r="R6" s="745"/>
      <c r="S6" s="745"/>
      <c r="T6" s="745"/>
      <c r="U6" s="745"/>
      <c r="V6" s="745"/>
      <c r="W6" s="745"/>
      <c r="X6" s="726"/>
      <c r="Y6" s="726"/>
      <c r="Z6" s="726"/>
      <c r="AA6" s="726"/>
      <c r="AB6" s="726"/>
      <c r="AC6" s="726"/>
      <c r="AD6" s="726"/>
      <c r="AE6" s="726"/>
      <c r="AF6" s="726"/>
      <c r="AG6" s="726"/>
      <c r="AH6" s="726"/>
      <c r="AI6" s="726"/>
      <c r="AJ6" s="726"/>
      <c r="AK6" s="726"/>
      <c r="AL6" s="726"/>
      <c r="AM6" s="150"/>
      <c r="AN6" s="150"/>
    </row>
    <row r="7" spans="1:40" ht="15" customHeight="1">
      <c r="A7" s="1138" t="s">
        <v>1070</v>
      </c>
      <c r="B7" s="1106" t="s">
        <v>1071</v>
      </c>
      <c r="C7" s="1143" t="s">
        <v>1072</v>
      </c>
      <c r="D7" s="1106" t="s">
        <v>1073</v>
      </c>
      <c r="E7" s="1136" t="s">
        <v>1074</v>
      </c>
      <c r="F7" s="1146" t="s">
        <v>1075</v>
      </c>
      <c r="G7" s="1146"/>
      <c r="H7" s="1146"/>
      <c r="I7" s="1146"/>
      <c r="J7" s="1146"/>
      <c r="K7" s="1146"/>
      <c r="L7" s="1146"/>
      <c r="M7" s="1146"/>
      <c r="N7" s="1146"/>
      <c r="O7" s="1146"/>
      <c r="P7" s="1146"/>
      <c r="Q7" s="1146"/>
      <c r="R7" s="1146"/>
      <c r="S7" s="1146"/>
      <c r="T7" s="1146"/>
      <c r="U7" s="1146"/>
      <c r="V7" s="1146"/>
      <c r="W7" s="1146"/>
      <c r="X7" s="1146"/>
      <c r="Y7" s="1146"/>
      <c r="Z7" s="1146"/>
      <c r="AA7" s="1146"/>
      <c r="AB7" s="1146"/>
      <c r="AC7" s="1146"/>
      <c r="AD7" s="1146"/>
      <c r="AE7" s="1146"/>
      <c r="AF7" s="1146"/>
      <c r="AG7" s="1146"/>
      <c r="AH7" s="1146"/>
      <c r="AI7" s="1146"/>
      <c r="AJ7" s="1146"/>
      <c r="AK7" s="1147" t="s">
        <v>1076</v>
      </c>
      <c r="AL7" s="1114" t="s">
        <v>1077</v>
      </c>
      <c r="AM7" s="1140" t="s">
        <v>1078</v>
      </c>
      <c r="AN7" s="1140"/>
    </row>
    <row r="8" spans="1:40" ht="15" customHeight="1">
      <c r="A8" s="1138"/>
      <c r="B8" s="1106"/>
      <c r="C8" s="1144"/>
      <c r="D8" s="1106"/>
      <c r="E8" s="1136"/>
      <c r="F8" s="1106" t="s">
        <v>435</v>
      </c>
      <c r="G8" s="1106"/>
      <c r="H8" s="1106"/>
      <c r="I8" s="1106"/>
      <c r="J8" s="1106"/>
      <c r="K8" s="1106"/>
      <c r="L8" s="1106"/>
      <c r="M8" s="1106" t="s">
        <v>436</v>
      </c>
      <c r="N8" s="1106"/>
      <c r="O8" s="1106"/>
      <c r="P8" s="1106"/>
      <c r="Q8" s="1106"/>
      <c r="R8" s="1106"/>
      <c r="S8" s="1106"/>
      <c r="T8" s="1106" t="s">
        <v>437</v>
      </c>
      <c r="U8" s="1106"/>
      <c r="V8" s="1106"/>
      <c r="W8" s="1106"/>
      <c r="X8" s="1106"/>
      <c r="Y8" s="1106"/>
      <c r="Z8" s="1106"/>
      <c r="AA8" s="1106" t="s">
        <v>438</v>
      </c>
      <c r="AB8" s="1106"/>
      <c r="AC8" s="1106"/>
      <c r="AD8" s="1106"/>
      <c r="AE8" s="1106"/>
      <c r="AF8" s="1106"/>
      <c r="AG8" s="1106"/>
      <c r="AH8" s="1106" t="s">
        <v>1079</v>
      </c>
      <c r="AI8" s="1106"/>
      <c r="AJ8" s="1106"/>
      <c r="AK8" s="1147"/>
      <c r="AL8" s="1114"/>
      <c r="AM8" s="1140"/>
      <c r="AN8" s="1140"/>
    </row>
    <row r="9" spans="1:40" ht="15" customHeight="1">
      <c r="A9" s="1138"/>
      <c r="B9" s="1106"/>
      <c r="C9" s="1144"/>
      <c r="D9" s="1106"/>
      <c r="E9" s="1136"/>
      <c r="F9" s="746" t="e">
        <f>DATE($M$2,$S$2,1)</f>
        <v>#NUM!</v>
      </c>
      <c r="G9" s="746" t="e">
        <f>DATE($M$2,$S$2,2)</f>
        <v>#NUM!</v>
      </c>
      <c r="H9" s="746" t="e">
        <f>DATE($M$2,$S$2,3)</f>
        <v>#NUM!</v>
      </c>
      <c r="I9" s="746" t="e">
        <f>DATE($M$2,$S$2,4)</f>
        <v>#NUM!</v>
      </c>
      <c r="J9" s="746" t="e">
        <f>DATE($M$2,$S$2,5)</f>
        <v>#NUM!</v>
      </c>
      <c r="K9" s="746" t="e">
        <f>DATE($M$2,$S$2,6)</f>
        <v>#NUM!</v>
      </c>
      <c r="L9" s="746" t="e">
        <f>DATE($M$2,$S$2,7)</f>
        <v>#NUM!</v>
      </c>
      <c r="M9" s="746" t="e">
        <f>DATE($M$2,$S$2,8)</f>
        <v>#NUM!</v>
      </c>
      <c r="N9" s="746" t="e">
        <f>DATE($M$2,$S$2,9)</f>
        <v>#NUM!</v>
      </c>
      <c r="O9" s="746" t="e">
        <f>DATE($M$2,$S$2,10)</f>
        <v>#NUM!</v>
      </c>
      <c r="P9" s="746" t="e">
        <f>DATE($M$2,$S$2,11)</f>
        <v>#NUM!</v>
      </c>
      <c r="Q9" s="746" t="e">
        <f>DATE($M$2,$S$2,12)</f>
        <v>#NUM!</v>
      </c>
      <c r="R9" s="746" t="e">
        <f>DATE($M$2,$S$2,13)</f>
        <v>#NUM!</v>
      </c>
      <c r="S9" s="746" t="e">
        <f>DATE($M$2,$S$2,14)</f>
        <v>#NUM!</v>
      </c>
      <c r="T9" s="746" t="e">
        <f>DATE($M$2,$S$2,15)</f>
        <v>#NUM!</v>
      </c>
      <c r="U9" s="746" t="e">
        <f>DATE($M$2,$S$2,16)</f>
        <v>#NUM!</v>
      </c>
      <c r="V9" s="746" t="e">
        <f>DATE($M$2,$S$2,17)</f>
        <v>#NUM!</v>
      </c>
      <c r="W9" s="746" t="e">
        <f>DATE($M$2,$S$2,18)</f>
        <v>#NUM!</v>
      </c>
      <c r="X9" s="746" t="e">
        <f>DATE($M$2,$S$2,19)</f>
        <v>#NUM!</v>
      </c>
      <c r="Y9" s="746" t="e">
        <f>DATE($M$2,$S$2,20)</f>
        <v>#NUM!</v>
      </c>
      <c r="Z9" s="746" t="e">
        <f>DATE($M$2,$S$2,21)</f>
        <v>#NUM!</v>
      </c>
      <c r="AA9" s="746" t="e">
        <f>DATE($M$2,$S$2,22)</f>
        <v>#NUM!</v>
      </c>
      <c r="AB9" s="746" t="e">
        <f>DATE($M$2,$S$2,23)</f>
        <v>#NUM!</v>
      </c>
      <c r="AC9" s="746" t="e">
        <f>DATE($M$2,$S$2,24)</f>
        <v>#NUM!</v>
      </c>
      <c r="AD9" s="746" t="e">
        <f>DATE($M$2,$S$2,25)</f>
        <v>#NUM!</v>
      </c>
      <c r="AE9" s="746" t="e">
        <f>DATE($M$2,$S$2,26)</f>
        <v>#NUM!</v>
      </c>
      <c r="AF9" s="746" t="e">
        <f>DATE($M$2,$S$2,27)</f>
        <v>#NUM!</v>
      </c>
      <c r="AG9" s="746" t="e">
        <f>DATE($M$2,$S$2,28)</f>
        <v>#NUM!</v>
      </c>
      <c r="AH9" s="746" t="e">
        <f>IF(DAY(EOMONTH(F9,0))&lt;29,"",DATE($M$2,$S$2,29))</f>
        <v>#NUM!</v>
      </c>
      <c r="AI9" s="746" t="e">
        <f>IF(DAY(EOMONTH(F9,0))&lt;30,"",DATE($M$2,$S$2,30))</f>
        <v>#NUM!</v>
      </c>
      <c r="AJ9" s="746" t="e">
        <f>IF(DAY(EOMONTH(F9,0))&lt;31,"",DATE($M$2,$S$2,31))</f>
        <v>#NUM!</v>
      </c>
      <c r="AK9" s="1147"/>
      <c r="AL9" s="1114"/>
      <c r="AM9" s="1140"/>
      <c r="AN9" s="1140"/>
    </row>
    <row r="10" spans="1:40" ht="15" customHeight="1">
      <c r="A10" s="1138"/>
      <c r="B10" s="1106"/>
      <c r="C10" s="1145"/>
      <c r="D10" s="1106"/>
      <c r="E10" s="1136"/>
      <c r="F10" s="747" t="e">
        <f>DATE($M$2,$S$2,1)</f>
        <v>#NUM!</v>
      </c>
      <c r="G10" s="747" t="e">
        <f>DATE($M$2,$S$2,2)</f>
        <v>#NUM!</v>
      </c>
      <c r="H10" s="747" t="e">
        <f>DATE($M$2,$S$2,3)</f>
        <v>#NUM!</v>
      </c>
      <c r="I10" s="747" t="e">
        <f>DATE($M$2,$S$2,4)</f>
        <v>#NUM!</v>
      </c>
      <c r="J10" s="747" t="e">
        <f>DATE($M$2,$S$2,5)</f>
        <v>#NUM!</v>
      </c>
      <c r="K10" s="747" t="e">
        <f>DATE($M$2,$S$2,6)</f>
        <v>#NUM!</v>
      </c>
      <c r="L10" s="747" t="e">
        <f>DATE($M$2,$S$2,7)</f>
        <v>#NUM!</v>
      </c>
      <c r="M10" s="747" t="e">
        <f>DATE($M$2,$S$2,8)</f>
        <v>#NUM!</v>
      </c>
      <c r="N10" s="747" t="e">
        <f>DATE($M$2,$S$2,9)</f>
        <v>#NUM!</v>
      </c>
      <c r="O10" s="747" t="e">
        <f>DATE($M$2,$S$2,10)</f>
        <v>#NUM!</v>
      </c>
      <c r="P10" s="747" t="e">
        <f>DATE($M$2,$S$2,11)</f>
        <v>#NUM!</v>
      </c>
      <c r="Q10" s="747" t="e">
        <f>DATE($M$2,$S$2,12)</f>
        <v>#NUM!</v>
      </c>
      <c r="R10" s="747" t="e">
        <f>DATE($M$2,$S$2,13)</f>
        <v>#NUM!</v>
      </c>
      <c r="S10" s="747" t="e">
        <f>DATE($M$2,$S$2,14)</f>
        <v>#NUM!</v>
      </c>
      <c r="T10" s="747" t="e">
        <f>DATE($M$2,$S$2,15)</f>
        <v>#NUM!</v>
      </c>
      <c r="U10" s="747" t="e">
        <f>DATE($M$2,$S$2,16)</f>
        <v>#NUM!</v>
      </c>
      <c r="V10" s="747" t="e">
        <f>DATE($M$2,$S$2,17)</f>
        <v>#NUM!</v>
      </c>
      <c r="W10" s="747" t="e">
        <f>DATE($M$2,$S$2,18)</f>
        <v>#NUM!</v>
      </c>
      <c r="X10" s="747" t="e">
        <f>DATE($M$2,$S$2,19)</f>
        <v>#NUM!</v>
      </c>
      <c r="Y10" s="747" t="e">
        <f>DATE($M$2,$S$2,20)</f>
        <v>#NUM!</v>
      </c>
      <c r="Z10" s="747" t="e">
        <f>DATE($M$2,$S$2,21)</f>
        <v>#NUM!</v>
      </c>
      <c r="AA10" s="747" t="e">
        <f>DATE($M$2,$S$2,22)</f>
        <v>#NUM!</v>
      </c>
      <c r="AB10" s="747" t="e">
        <f>DATE($M$2,$S$2,23)</f>
        <v>#NUM!</v>
      </c>
      <c r="AC10" s="747" t="e">
        <f>DATE($M$2,$S$2,24)</f>
        <v>#NUM!</v>
      </c>
      <c r="AD10" s="747" t="e">
        <f>DATE($M$2,$S$2,25)</f>
        <v>#NUM!</v>
      </c>
      <c r="AE10" s="747" t="e">
        <f>DATE($M$2,$S$2,26)</f>
        <v>#NUM!</v>
      </c>
      <c r="AF10" s="747" t="e">
        <f>DATE($M$2,$S$2,27)</f>
        <v>#NUM!</v>
      </c>
      <c r="AG10" s="747" t="e">
        <f>DATE($M$2,$S$2,28)</f>
        <v>#NUM!</v>
      </c>
      <c r="AH10" s="747" t="e">
        <f>IF(DAY(EOMONTH(F10,0))&lt;29,"",DATE($M$2,$S$2,29))</f>
        <v>#NUM!</v>
      </c>
      <c r="AI10" s="747" t="e">
        <f>IF(DAY(EOMONTH(F10,0))&lt;30,"",DATE($M$2,$S$2,30))</f>
        <v>#NUM!</v>
      </c>
      <c r="AJ10" s="747" t="e">
        <f>IF(DAY(EOMONTH(F10,0))&lt;31,"",DATE($M$2,$S$2,31))</f>
        <v>#NUM!</v>
      </c>
      <c r="AK10" s="1147"/>
      <c r="AL10" s="1114"/>
      <c r="AM10" s="1140"/>
      <c r="AN10" s="1140"/>
    </row>
    <row r="11" spans="1:40" ht="18" customHeight="1">
      <c r="A11" s="485">
        <v>1</v>
      </c>
      <c r="B11" s="748"/>
      <c r="C11" s="749"/>
      <c r="D11" s="750"/>
      <c r="E11" s="751"/>
      <c r="F11" s="752"/>
      <c r="G11" s="752"/>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3">
        <f>+SUM(F11:AJ11)</f>
        <v>0</v>
      </c>
      <c r="AL11" s="754" t="e">
        <f>IF($AK$3="４週",AK11/4,AK11/(DAY(EOMONTH($F$9,0))/7))</f>
        <v>#NUM!</v>
      </c>
      <c r="AM11" s="1135"/>
      <c r="AN11" s="1135"/>
    </row>
    <row r="12" spans="1:40" ht="18" customHeight="1">
      <c r="A12" s="485">
        <v>2</v>
      </c>
      <c r="B12" s="748"/>
      <c r="C12" s="749"/>
      <c r="D12" s="750"/>
      <c r="E12" s="751"/>
      <c r="F12" s="752"/>
      <c r="G12" s="752"/>
      <c r="H12" s="752"/>
      <c r="I12" s="752"/>
      <c r="J12" s="752"/>
      <c r="K12" s="752"/>
      <c r="L12" s="752"/>
      <c r="M12" s="752"/>
      <c r="N12" s="752"/>
      <c r="O12" s="752"/>
      <c r="P12" s="752"/>
      <c r="Q12" s="752"/>
      <c r="R12" s="752"/>
      <c r="S12" s="752"/>
      <c r="T12" s="752"/>
      <c r="U12" s="752"/>
      <c r="V12" s="752"/>
      <c r="W12" s="752"/>
      <c r="X12" s="752"/>
      <c r="Y12" s="752"/>
      <c r="Z12" s="752"/>
      <c r="AA12" s="752"/>
      <c r="AB12" s="752"/>
      <c r="AC12" s="752"/>
      <c r="AD12" s="752"/>
      <c r="AE12" s="752"/>
      <c r="AF12" s="752"/>
      <c r="AG12" s="752"/>
      <c r="AH12" s="752"/>
      <c r="AI12" s="752"/>
      <c r="AJ12" s="752"/>
      <c r="AK12" s="753">
        <f t="shared" ref="AK12:AK31" si="0">+SUM(F12:AJ12)</f>
        <v>0</v>
      </c>
      <c r="AL12" s="754" t="e">
        <f>IF($AK$3="４週",AK12/4,AK12/(DAY(EOMONTH($F$9,0))/7))</f>
        <v>#NUM!</v>
      </c>
      <c r="AM12" s="1135"/>
      <c r="AN12" s="1135"/>
    </row>
    <row r="13" spans="1:40" ht="18" customHeight="1">
      <c r="A13" s="485">
        <v>3</v>
      </c>
      <c r="B13" s="748"/>
      <c r="C13" s="749"/>
      <c r="D13" s="750"/>
      <c r="E13" s="751"/>
      <c r="F13" s="752"/>
      <c r="G13" s="752"/>
      <c r="H13" s="752"/>
      <c r="I13" s="752"/>
      <c r="J13" s="752"/>
      <c r="K13" s="752"/>
      <c r="L13" s="752"/>
      <c r="M13" s="752"/>
      <c r="N13" s="752"/>
      <c r="O13" s="752"/>
      <c r="P13" s="752"/>
      <c r="Q13" s="752"/>
      <c r="R13" s="752"/>
      <c r="S13" s="752"/>
      <c r="T13" s="752"/>
      <c r="U13" s="752"/>
      <c r="V13" s="752"/>
      <c r="W13" s="752"/>
      <c r="X13" s="752"/>
      <c r="Y13" s="752"/>
      <c r="Z13" s="752"/>
      <c r="AA13" s="752"/>
      <c r="AB13" s="752"/>
      <c r="AC13" s="752"/>
      <c r="AD13" s="752"/>
      <c r="AE13" s="752"/>
      <c r="AF13" s="752"/>
      <c r="AG13" s="752"/>
      <c r="AH13" s="752"/>
      <c r="AI13" s="752"/>
      <c r="AJ13" s="752"/>
      <c r="AK13" s="753">
        <f t="shared" si="0"/>
        <v>0</v>
      </c>
      <c r="AL13" s="754" t="e">
        <f>IF($AK$3="４週",AK13/4,AK13/(DAY(EOMONTH($F$9,0))/7))</f>
        <v>#NUM!</v>
      </c>
      <c r="AM13" s="1135"/>
      <c r="AN13" s="1135"/>
    </row>
    <row r="14" spans="1:40" ht="18" customHeight="1">
      <c r="A14" s="485">
        <v>4</v>
      </c>
      <c r="B14" s="748"/>
      <c r="C14" s="749"/>
      <c r="D14" s="750"/>
      <c r="E14" s="751"/>
      <c r="F14" s="752"/>
      <c r="G14" s="752"/>
      <c r="H14" s="752"/>
      <c r="I14" s="752"/>
      <c r="J14" s="752"/>
      <c r="K14" s="752"/>
      <c r="L14" s="752"/>
      <c r="M14" s="752"/>
      <c r="N14" s="752"/>
      <c r="O14" s="752"/>
      <c r="P14" s="752"/>
      <c r="Q14" s="752"/>
      <c r="R14" s="752"/>
      <c r="S14" s="752"/>
      <c r="T14" s="752"/>
      <c r="U14" s="752"/>
      <c r="V14" s="752"/>
      <c r="W14" s="752"/>
      <c r="X14" s="752"/>
      <c r="Y14" s="752"/>
      <c r="Z14" s="752"/>
      <c r="AA14" s="752"/>
      <c r="AB14" s="752"/>
      <c r="AC14" s="752"/>
      <c r="AD14" s="752"/>
      <c r="AE14" s="752"/>
      <c r="AF14" s="752"/>
      <c r="AG14" s="752"/>
      <c r="AH14" s="752"/>
      <c r="AI14" s="752"/>
      <c r="AJ14" s="752"/>
      <c r="AK14" s="753">
        <f t="shared" si="0"/>
        <v>0</v>
      </c>
      <c r="AL14" s="754" t="e">
        <f>IF($AK$3="４週",AK14/4,AK14/(DAY(EOMONTH($F$9,0))/7))</f>
        <v>#NUM!</v>
      </c>
      <c r="AM14" s="1135"/>
      <c r="AN14" s="1135"/>
    </row>
    <row r="15" spans="1:40" ht="18" customHeight="1">
      <c r="A15" s="485">
        <v>5</v>
      </c>
      <c r="B15" s="748"/>
      <c r="C15" s="749"/>
      <c r="D15" s="750"/>
      <c r="E15" s="751"/>
      <c r="F15" s="752"/>
      <c r="G15" s="752"/>
      <c r="H15" s="752"/>
      <c r="I15" s="752"/>
      <c r="J15" s="752"/>
      <c r="K15" s="752"/>
      <c r="L15" s="752"/>
      <c r="M15" s="752"/>
      <c r="N15" s="752"/>
      <c r="O15" s="752"/>
      <c r="P15" s="752"/>
      <c r="Q15" s="752"/>
      <c r="R15" s="752"/>
      <c r="S15" s="752"/>
      <c r="T15" s="752"/>
      <c r="U15" s="752"/>
      <c r="V15" s="752"/>
      <c r="W15" s="752"/>
      <c r="X15" s="752"/>
      <c r="Y15" s="752"/>
      <c r="Z15" s="752"/>
      <c r="AA15" s="752"/>
      <c r="AB15" s="752"/>
      <c r="AC15" s="752"/>
      <c r="AD15" s="752"/>
      <c r="AE15" s="752"/>
      <c r="AF15" s="752"/>
      <c r="AG15" s="752"/>
      <c r="AH15" s="752"/>
      <c r="AI15" s="752"/>
      <c r="AJ15" s="752"/>
      <c r="AK15" s="753">
        <f t="shared" si="0"/>
        <v>0</v>
      </c>
      <c r="AL15" s="754" t="e">
        <f t="shared" ref="AL15:AL30" si="1">IF($AK$3="４週",AK15/4,AK15/(DAY(EOMONTH($F$9,0))/7))</f>
        <v>#NUM!</v>
      </c>
      <c r="AM15" s="1135"/>
      <c r="AN15" s="1135"/>
    </row>
    <row r="16" spans="1:40" ht="18" customHeight="1">
      <c r="A16" s="485">
        <v>6</v>
      </c>
      <c r="B16" s="748"/>
      <c r="C16" s="749"/>
      <c r="D16" s="750"/>
      <c r="E16" s="751"/>
      <c r="F16" s="752"/>
      <c r="G16" s="752"/>
      <c r="H16" s="752"/>
      <c r="I16" s="752"/>
      <c r="J16" s="752"/>
      <c r="K16" s="752"/>
      <c r="L16" s="752"/>
      <c r="M16" s="752"/>
      <c r="N16" s="752"/>
      <c r="O16" s="752"/>
      <c r="P16" s="752"/>
      <c r="Q16" s="752"/>
      <c r="R16" s="752"/>
      <c r="S16" s="752"/>
      <c r="T16" s="752"/>
      <c r="U16" s="752"/>
      <c r="V16" s="752"/>
      <c r="W16" s="752"/>
      <c r="X16" s="752"/>
      <c r="Y16" s="752"/>
      <c r="Z16" s="752"/>
      <c r="AA16" s="752"/>
      <c r="AB16" s="752"/>
      <c r="AC16" s="752"/>
      <c r="AD16" s="752"/>
      <c r="AE16" s="752"/>
      <c r="AF16" s="752"/>
      <c r="AG16" s="752"/>
      <c r="AH16" s="752"/>
      <c r="AI16" s="752"/>
      <c r="AJ16" s="752"/>
      <c r="AK16" s="753">
        <f t="shared" si="0"/>
        <v>0</v>
      </c>
      <c r="AL16" s="754" t="e">
        <f t="shared" si="1"/>
        <v>#NUM!</v>
      </c>
      <c r="AM16" s="1135"/>
      <c r="AN16" s="1135"/>
    </row>
    <row r="17" spans="1:40" ht="18" customHeight="1">
      <c r="A17" s="485">
        <v>7</v>
      </c>
      <c r="B17" s="748"/>
      <c r="C17" s="749"/>
      <c r="D17" s="750"/>
      <c r="E17" s="751"/>
      <c r="F17" s="752"/>
      <c r="G17" s="752"/>
      <c r="H17" s="752"/>
      <c r="I17" s="752"/>
      <c r="J17" s="752"/>
      <c r="K17" s="752"/>
      <c r="L17" s="752"/>
      <c r="M17" s="752"/>
      <c r="N17" s="752"/>
      <c r="O17" s="752"/>
      <c r="P17" s="752"/>
      <c r="Q17" s="752"/>
      <c r="R17" s="752"/>
      <c r="S17" s="752"/>
      <c r="T17" s="752"/>
      <c r="U17" s="752"/>
      <c r="V17" s="752"/>
      <c r="W17" s="752"/>
      <c r="X17" s="752"/>
      <c r="Y17" s="752"/>
      <c r="Z17" s="752"/>
      <c r="AA17" s="752"/>
      <c r="AB17" s="752"/>
      <c r="AC17" s="752"/>
      <c r="AD17" s="752"/>
      <c r="AE17" s="752"/>
      <c r="AF17" s="752"/>
      <c r="AG17" s="752"/>
      <c r="AH17" s="752"/>
      <c r="AI17" s="752"/>
      <c r="AJ17" s="752"/>
      <c r="AK17" s="753">
        <f t="shared" si="0"/>
        <v>0</v>
      </c>
      <c r="AL17" s="754" t="e">
        <f t="shared" si="1"/>
        <v>#NUM!</v>
      </c>
      <c r="AM17" s="1135"/>
      <c r="AN17" s="1135"/>
    </row>
    <row r="18" spans="1:40" ht="18" customHeight="1">
      <c r="A18" s="485">
        <v>8</v>
      </c>
      <c r="B18" s="748"/>
      <c r="C18" s="749"/>
      <c r="D18" s="750"/>
      <c r="E18" s="751"/>
      <c r="F18" s="752"/>
      <c r="G18" s="752"/>
      <c r="H18" s="752"/>
      <c r="I18" s="752"/>
      <c r="J18" s="752"/>
      <c r="K18" s="752"/>
      <c r="L18" s="752"/>
      <c r="M18" s="752"/>
      <c r="N18" s="752"/>
      <c r="O18" s="752"/>
      <c r="P18" s="752"/>
      <c r="Q18" s="752"/>
      <c r="R18" s="752"/>
      <c r="S18" s="752"/>
      <c r="T18" s="752"/>
      <c r="U18" s="752"/>
      <c r="V18" s="752"/>
      <c r="W18" s="752"/>
      <c r="X18" s="752"/>
      <c r="Y18" s="752"/>
      <c r="Z18" s="752"/>
      <c r="AA18" s="752"/>
      <c r="AB18" s="752"/>
      <c r="AC18" s="752"/>
      <c r="AD18" s="752"/>
      <c r="AE18" s="752"/>
      <c r="AF18" s="752"/>
      <c r="AG18" s="752"/>
      <c r="AH18" s="752"/>
      <c r="AI18" s="752"/>
      <c r="AJ18" s="752"/>
      <c r="AK18" s="753">
        <f t="shared" si="0"/>
        <v>0</v>
      </c>
      <c r="AL18" s="754" t="e">
        <f t="shared" si="1"/>
        <v>#NUM!</v>
      </c>
      <c r="AM18" s="1135"/>
      <c r="AN18" s="1135"/>
    </row>
    <row r="19" spans="1:40" ht="18" customHeight="1">
      <c r="A19" s="485">
        <v>9</v>
      </c>
      <c r="B19" s="748"/>
      <c r="C19" s="749"/>
      <c r="D19" s="750"/>
      <c r="E19" s="751"/>
      <c r="F19" s="752"/>
      <c r="G19" s="752"/>
      <c r="H19" s="752"/>
      <c r="I19" s="752"/>
      <c r="J19" s="752"/>
      <c r="K19" s="752"/>
      <c r="L19" s="752"/>
      <c r="M19" s="752"/>
      <c r="N19" s="752"/>
      <c r="O19" s="752"/>
      <c r="P19" s="752"/>
      <c r="Q19" s="752"/>
      <c r="R19" s="752"/>
      <c r="S19" s="752"/>
      <c r="T19" s="752"/>
      <c r="U19" s="752"/>
      <c r="V19" s="752"/>
      <c r="W19" s="752"/>
      <c r="X19" s="752"/>
      <c r="Y19" s="752"/>
      <c r="Z19" s="752"/>
      <c r="AA19" s="752"/>
      <c r="AB19" s="752"/>
      <c r="AC19" s="752"/>
      <c r="AD19" s="752"/>
      <c r="AE19" s="752"/>
      <c r="AF19" s="752"/>
      <c r="AG19" s="752"/>
      <c r="AH19" s="752"/>
      <c r="AI19" s="752"/>
      <c r="AJ19" s="752"/>
      <c r="AK19" s="753">
        <f t="shared" si="0"/>
        <v>0</v>
      </c>
      <c r="AL19" s="754" t="e">
        <f t="shared" si="1"/>
        <v>#NUM!</v>
      </c>
      <c r="AM19" s="1135"/>
      <c r="AN19" s="1135"/>
    </row>
    <row r="20" spans="1:40" ht="18" customHeight="1">
      <c r="A20" s="485">
        <v>10</v>
      </c>
      <c r="B20" s="748"/>
      <c r="C20" s="749"/>
      <c r="D20" s="750"/>
      <c r="E20" s="751"/>
      <c r="F20" s="752"/>
      <c r="G20" s="752"/>
      <c r="H20" s="752"/>
      <c r="I20" s="752"/>
      <c r="J20" s="752"/>
      <c r="K20" s="752"/>
      <c r="L20" s="752"/>
      <c r="M20" s="752"/>
      <c r="N20" s="752"/>
      <c r="O20" s="752"/>
      <c r="P20" s="752"/>
      <c r="Q20" s="752"/>
      <c r="R20" s="752"/>
      <c r="S20" s="752"/>
      <c r="T20" s="752"/>
      <c r="U20" s="752"/>
      <c r="V20" s="752"/>
      <c r="W20" s="752"/>
      <c r="X20" s="752"/>
      <c r="Y20" s="752"/>
      <c r="Z20" s="752"/>
      <c r="AA20" s="752"/>
      <c r="AB20" s="752"/>
      <c r="AC20" s="752"/>
      <c r="AD20" s="752"/>
      <c r="AE20" s="752"/>
      <c r="AF20" s="752"/>
      <c r="AG20" s="752"/>
      <c r="AH20" s="752"/>
      <c r="AI20" s="752"/>
      <c r="AJ20" s="752"/>
      <c r="AK20" s="753">
        <f t="shared" si="0"/>
        <v>0</v>
      </c>
      <c r="AL20" s="754" t="e">
        <f t="shared" si="1"/>
        <v>#NUM!</v>
      </c>
      <c r="AM20" s="1135"/>
      <c r="AN20" s="1135"/>
    </row>
    <row r="21" spans="1:40" ht="18" customHeight="1">
      <c r="A21" s="485">
        <v>11</v>
      </c>
      <c r="B21" s="748"/>
      <c r="C21" s="749"/>
      <c r="D21" s="750"/>
      <c r="E21" s="751"/>
      <c r="F21" s="752"/>
      <c r="G21" s="752"/>
      <c r="H21" s="752"/>
      <c r="I21" s="752"/>
      <c r="J21" s="752"/>
      <c r="K21" s="752"/>
      <c r="L21" s="752"/>
      <c r="M21" s="752"/>
      <c r="N21" s="752"/>
      <c r="O21" s="752"/>
      <c r="P21" s="752"/>
      <c r="Q21" s="752"/>
      <c r="R21" s="752"/>
      <c r="S21" s="752"/>
      <c r="T21" s="752"/>
      <c r="U21" s="752"/>
      <c r="V21" s="752"/>
      <c r="W21" s="752"/>
      <c r="X21" s="752"/>
      <c r="Y21" s="752"/>
      <c r="Z21" s="752"/>
      <c r="AA21" s="752"/>
      <c r="AB21" s="752"/>
      <c r="AC21" s="752"/>
      <c r="AD21" s="752"/>
      <c r="AE21" s="752"/>
      <c r="AF21" s="752"/>
      <c r="AG21" s="752"/>
      <c r="AH21" s="752"/>
      <c r="AI21" s="752"/>
      <c r="AJ21" s="752"/>
      <c r="AK21" s="753">
        <f t="shared" si="0"/>
        <v>0</v>
      </c>
      <c r="AL21" s="754" t="e">
        <f t="shared" si="1"/>
        <v>#NUM!</v>
      </c>
      <c r="AM21" s="1135"/>
      <c r="AN21" s="1135"/>
    </row>
    <row r="22" spans="1:40" ht="18" customHeight="1">
      <c r="A22" s="485">
        <v>12</v>
      </c>
      <c r="B22" s="748"/>
      <c r="C22" s="749"/>
      <c r="D22" s="750"/>
      <c r="E22" s="751"/>
      <c r="F22" s="752"/>
      <c r="G22" s="752"/>
      <c r="H22" s="752"/>
      <c r="I22" s="752"/>
      <c r="J22" s="752"/>
      <c r="K22" s="752"/>
      <c r="L22" s="752"/>
      <c r="M22" s="752"/>
      <c r="N22" s="752"/>
      <c r="O22" s="752"/>
      <c r="P22" s="752"/>
      <c r="Q22" s="752"/>
      <c r="R22" s="752"/>
      <c r="S22" s="752"/>
      <c r="T22" s="752"/>
      <c r="U22" s="752"/>
      <c r="V22" s="752"/>
      <c r="W22" s="752"/>
      <c r="X22" s="752"/>
      <c r="Y22" s="752"/>
      <c r="Z22" s="752"/>
      <c r="AA22" s="752"/>
      <c r="AB22" s="752"/>
      <c r="AC22" s="752"/>
      <c r="AD22" s="752"/>
      <c r="AE22" s="752"/>
      <c r="AF22" s="752"/>
      <c r="AG22" s="752"/>
      <c r="AH22" s="752"/>
      <c r="AI22" s="752"/>
      <c r="AJ22" s="752"/>
      <c r="AK22" s="753">
        <f t="shared" si="0"/>
        <v>0</v>
      </c>
      <c r="AL22" s="754" t="e">
        <f t="shared" si="1"/>
        <v>#NUM!</v>
      </c>
      <c r="AM22" s="1135"/>
      <c r="AN22" s="1135"/>
    </row>
    <row r="23" spans="1:40" ht="18" customHeight="1">
      <c r="A23" s="485">
        <v>13</v>
      </c>
      <c r="B23" s="748"/>
      <c r="C23" s="749"/>
      <c r="D23" s="750"/>
      <c r="E23" s="751"/>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2"/>
      <c r="AF23" s="752"/>
      <c r="AG23" s="752"/>
      <c r="AH23" s="752"/>
      <c r="AI23" s="752"/>
      <c r="AJ23" s="752"/>
      <c r="AK23" s="753">
        <f t="shared" si="0"/>
        <v>0</v>
      </c>
      <c r="AL23" s="754" t="e">
        <f t="shared" si="1"/>
        <v>#NUM!</v>
      </c>
      <c r="AM23" s="1135"/>
      <c r="AN23" s="1135"/>
    </row>
    <row r="24" spans="1:40" ht="18" customHeight="1">
      <c r="A24" s="485">
        <v>14</v>
      </c>
      <c r="B24" s="748"/>
      <c r="C24" s="749"/>
      <c r="D24" s="750"/>
      <c r="E24" s="751"/>
      <c r="F24" s="752"/>
      <c r="G24" s="752"/>
      <c r="H24" s="752"/>
      <c r="I24" s="752"/>
      <c r="J24" s="752"/>
      <c r="K24" s="752"/>
      <c r="L24" s="752"/>
      <c r="M24" s="752"/>
      <c r="N24" s="752"/>
      <c r="O24" s="752"/>
      <c r="P24" s="752"/>
      <c r="Q24" s="752"/>
      <c r="R24" s="752"/>
      <c r="S24" s="752"/>
      <c r="T24" s="752"/>
      <c r="U24" s="752"/>
      <c r="V24" s="752"/>
      <c r="W24" s="752"/>
      <c r="X24" s="752"/>
      <c r="Y24" s="752"/>
      <c r="Z24" s="752"/>
      <c r="AA24" s="752"/>
      <c r="AB24" s="752"/>
      <c r="AC24" s="752"/>
      <c r="AD24" s="752"/>
      <c r="AE24" s="752"/>
      <c r="AF24" s="752"/>
      <c r="AG24" s="752"/>
      <c r="AH24" s="752"/>
      <c r="AI24" s="752"/>
      <c r="AJ24" s="752"/>
      <c r="AK24" s="753">
        <f t="shared" si="0"/>
        <v>0</v>
      </c>
      <c r="AL24" s="754" t="e">
        <f t="shared" si="1"/>
        <v>#NUM!</v>
      </c>
      <c r="AM24" s="1135"/>
      <c r="AN24" s="1135"/>
    </row>
    <row r="25" spans="1:40" ht="18" customHeight="1">
      <c r="A25" s="485">
        <v>15</v>
      </c>
      <c r="B25" s="748"/>
      <c r="C25" s="749"/>
      <c r="D25" s="750"/>
      <c r="E25" s="751"/>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752"/>
      <c r="AK25" s="753">
        <f t="shared" si="0"/>
        <v>0</v>
      </c>
      <c r="AL25" s="754" t="e">
        <f t="shared" si="1"/>
        <v>#NUM!</v>
      </c>
      <c r="AM25" s="1135"/>
      <c r="AN25" s="1135"/>
    </row>
    <row r="26" spans="1:40" ht="18" customHeight="1">
      <c r="A26" s="485">
        <v>16</v>
      </c>
      <c r="B26" s="748"/>
      <c r="C26" s="749"/>
      <c r="D26" s="750"/>
      <c r="E26" s="751"/>
      <c r="F26" s="752"/>
      <c r="G26" s="752"/>
      <c r="H26" s="752"/>
      <c r="I26" s="752"/>
      <c r="J26" s="752"/>
      <c r="K26" s="752"/>
      <c r="L26" s="752"/>
      <c r="M26" s="752"/>
      <c r="N26" s="752"/>
      <c r="O26" s="752"/>
      <c r="P26" s="752"/>
      <c r="Q26" s="752"/>
      <c r="R26" s="752"/>
      <c r="S26" s="752"/>
      <c r="T26" s="752"/>
      <c r="U26" s="752"/>
      <c r="V26" s="752"/>
      <c r="W26" s="752"/>
      <c r="X26" s="752"/>
      <c r="Y26" s="752"/>
      <c r="Z26" s="752"/>
      <c r="AA26" s="752"/>
      <c r="AB26" s="752"/>
      <c r="AC26" s="752"/>
      <c r="AD26" s="752"/>
      <c r="AE26" s="752"/>
      <c r="AF26" s="752"/>
      <c r="AG26" s="752"/>
      <c r="AH26" s="752"/>
      <c r="AI26" s="752"/>
      <c r="AJ26" s="752"/>
      <c r="AK26" s="753">
        <f t="shared" si="0"/>
        <v>0</v>
      </c>
      <c r="AL26" s="754" t="e">
        <f t="shared" si="1"/>
        <v>#NUM!</v>
      </c>
      <c r="AM26" s="1135"/>
      <c r="AN26" s="1135"/>
    </row>
    <row r="27" spans="1:40" ht="18" customHeight="1">
      <c r="A27" s="485">
        <v>17</v>
      </c>
      <c r="B27" s="748"/>
      <c r="C27" s="749"/>
      <c r="D27" s="750"/>
      <c r="E27" s="751"/>
      <c r="F27" s="752"/>
      <c r="G27" s="752"/>
      <c r="H27" s="752"/>
      <c r="I27" s="752"/>
      <c r="J27" s="752"/>
      <c r="K27" s="752"/>
      <c r="L27" s="752"/>
      <c r="M27" s="752"/>
      <c r="N27" s="752"/>
      <c r="O27" s="752"/>
      <c r="P27" s="752"/>
      <c r="Q27" s="752"/>
      <c r="R27" s="752"/>
      <c r="S27" s="752"/>
      <c r="T27" s="752"/>
      <c r="U27" s="752"/>
      <c r="V27" s="752"/>
      <c r="W27" s="752"/>
      <c r="X27" s="752"/>
      <c r="Y27" s="752"/>
      <c r="Z27" s="752"/>
      <c r="AA27" s="752"/>
      <c r="AB27" s="752"/>
      <c r="AC27" s="752"/>
      <c r="AD27" s="752"/>
      <c r="AE27" s="752"/>
      <c r="AF27" s="752"/>
      <c r="AG27" s="752"/>
      <c r="AH27" s="752"/>
      <c r="AI27" s="752"/>
      <c r="AJ27" s="752"/>
      <c r="AK27" s="753">
        <f t="shared" si="0"/>
        <v>0</v>
      </c>
      <c r="AL27" s="754" t="e">
        <f t="shared" si="1"/>
        <v>#NUM!</v>
      </c>
      <c r="AM27" s="1135"/>
      <c r="AN27" s="1135"/>
    </row>
    <row r="28" spans="1:40" ht="18" customHeight="1">
      <c r="A28" s="485">
        <v>18</v>
      </c>
      <c r="B28" s="748"/>
      <c r="C28" s="749"/>
      <c r="D28" s="750"/>
      <c r="E28" s="751"/>
      <c r="F28" s="752"/>
      <c r="G28" s="752"/>
      <c r="H28" s="752"/>
      <c r="I28" s="752"/>
      <c r="J28" s="752"/>
      <c r="K28" s="752"/>
      <c r="L28" s="752"/>
      <c r="M28" s="752"/>
      <c r="N28" s="752"/>
      <c r="O28" s="752"/>
      <c r="P28" s="752"/>
      <c r="Q28" s="752"/>
      <c r="R28" s="752"/>
      <c r="S28" s="752"/>
      <c r="T28" s="752"/>
      <c r="U28" s="752"/>
      <c r="V28" s="752"/>
      <c r="W28" s="752"/>
      <c r="X28" s="752"/>
      <c r="Y28" s="752"/>
      <c r="Z28" s="752"/>
      <c r="AA28" s="752"/>
      <c r="AB28" s="752"/>
      <c r="AC28" s="752"/>
      <c r="AD28" s="752"/>
      <c r="AE28" s="752"/>
      <c r="AF28" s="752"/>
      <c r="AG28" s="752"/>
      <c r="AH28" s="752"/>
      <c r="AI28" s="752"/>
      <c r="AJ28" s="752"/>
      <c r="AK28" s="753">
        <f t="shared" si="0"/>
        <v>0</v>
      </c>
      <c r="AL28" s="754" t="e">
        <f t="shared" si="1"/>
        <v>#NUM!</v>
      </c>
      <c r="AM28" s="1135"/>
      <c r="AN28" s="1135"/>
    </row>
    <row r="29" spans="1:40" ht="18" customHeight="1">
      <c r="A29" s="485">
        <v>19</v>
      </c>
      <c r="B29" s="748"/>
      <c r="C29" s="749"/>
      <c r="D29" s="750"/>
      <c r="E29" s="751"/>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2"/>
      <c r="AD29" s="752"/>
      <c r="AE29" s="752"/>
      <c r="AF29" s="752"/>
      <c r="AG29" s="752"/>
      <c r="AH29" s="752"/>
      <c r="AI29" s="752"/>
      <c r="AJ29" s="752"/>
      <c r="AK29" s="753">
        <f t="shared" si="0"/>
        <v>0</v>
      </c>
      <c r="AL29" s="754" t="e">
        <f t="shared" si="1"/>
        <v>#NUM!</v>
      </c>
      <c r="AM29" s="1135"/>
      <c r="AN29" s="1135"/>
    </row>
    <row r="30" spans="1:40" ht="18" customHeight="1">
      <c r="A30" s="485">
        <v>20</v>
      </c>
      <c r="B30" s="748"/>
      <c r="C30" s="749"/>
      <c r="D30" s="750"/>
      <c r="E30" s="751"/>
      <c r="F30" s="752"/>
      <c r="G30" s="752"/>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3">
        <f t="shared" si="0"/>
        <v>0</v>
      </c>
      <c r="AL30" s="754" t="e">
        <f t="shared" si="1"/>
        <v>#NUM!</v>
      </c>
      <c r="AM30" s="1135"/>
      <c r="AN30" s="1135"/>
    </row>
    <row r="31" spans="1:40" ht="18" customHeight="1">
      <c r="A31" s="1136" t="s">
        <v>370</v>
      </c>
      <c r="B31" s="1137"/>
      <c r="C31" s="1137"/>
      <c r="D31" s="1137"/>
      <c r="E31" s="1137"/>
      <c r="F31" s="755">
        <f>+SUM(F11:F30)</f>
        <v>0</v>
      </c>
      <c r="G31" s="755">
        <f t="shared" ref="G31:AJ31" si="2">+SUM(G11:G30)</f>
        <v>0</v>
      </c>
      <c r="H31" s="755">
        <f t="shared" si="2"/>
        <v>0</v>
      </c>
      <c r="I31" s="755">
        <f t="shared" si="2"/>
        <v>0</v>
      </c>
      <c r="J31" s="755">
        <f t="shared" si="2"/>
        <v>0</v>
      </c>
      <c r="K31" s="755">
        <f t="shared" si="2"/>
        <v>0</v>
      </c>
      <c r="L31" s="755">
        <f t="shared" si="2"/>
        <v>0</v>
      </c>
      <c r="M31" s="755">
        <f t="shared" si="2"/>
        <v>0</v>
      </c>
      <c r="N31" s="755">
        <f t="shared" si="2"/>
        <v>0</v>
      </c>
      <c r="O31" s="755">
        <f t="shared" si="2"/>
        <v>0</v>
      </c>
      <c r="P31" s="755">
        <f t="shared" si="2"/>
        <v>0</v>
      </c>
      <c r="Q31" s="755">
        <f t="shared" si="2"/>
        <v>0</v>
      </c>
      <c r="R31" s="755">
        <f t="shared" si="2"/>
        <v>0</v>
      </c>
      <c r="S31" s="755">
        <f t="shared" si="2"/>
        <v>0</v>
      </c>
      <c r="T31" s="755">
        <f t="shared" si="2"/>
        <v>0</v>
      </c>
      <c r="U31" s="755">
        <f t="shared" si="2"/>
        <v>0</v>
      </c>
      <c r="V31" s="755">
        <f t="shared" si="2"/>
        <v>0</v>
      </c>
      <c r="W31" s="755">
        <f t="shared" si="2"/>
        <v>0</v>
      </c>
      <c r="X31" s="755">
        <f t="shared" si="2"/>
        <v>0</v>
      </c>
      <c r="Y31" s="755">
        <f t="shared" si="2"/>
        <v>0</v>
      </c>
      <c r="Z31" s="755">
        <f t="shared" si="2"/>
        <v>0</v>
      </c>
      <c r="AA31" s="755">
        <f t="shared" si="2"/>
        <v>0</v>
      </c>
      <c r="AB31" s="755">
        <f t="shared" si="2"/>
        <v>0</v>
      </c>
      <c r="AC31" s="755">
        <f t="shared" si="2"/>
        <v>0</v>
      </c>
      <c r="AD31" s="755">
        <f t="shared" si="2"/>
        <v>0</v>
      </c>
      <c r="AE31" s="755">
        <f t="shared" si="2"/>
        <v>0</v>
      </c>
      <c r="AF31" s="755">
        <f t="shared" si="2"/>
        <v>0</v>
      </c>
      <c r="AG31" s="755">
        <f t="shared" si="2"/>
        <v>0</v>
      </c>
      <c r="AH31" s="755">
        <f t="shared" si="2"/>
        <v>0</v>
      </c>
      <c r="AI31" s="755">
        <f t="shared" si="2"/>
        <v>0</v>
      </c>
      <c r="AJ31" s="755">
        <f t="shared" si="2"/>
        <v>0</v>
      </c>
      <c r="AK31" s="753">
        <f t="shared" si="0"/>
        <v>0</v>
      </c>
      <c r="AL31" s="754" t="e">
        <f>IF($AK$3="４週",AK31/4,AK31/(DAY(EOMONTH($F$9,0))/7))</f>
        <v>#NUM!</v>
      </c>
      <c r="AM31" s="1138"/>
      <c r="AN31" s="1138"/>
    </row>
    <row r="32" spans="1:40" ht="18" customHeight="1">
      <c r="A32" s="1137" t="s">
        <v>738</v>
      </c>
      <c r="B32" s="1137"/>
      <c r="C32" s="1137"/>
      <c r="D32" s="1137"/>
      <c r="E32" s="1139"/>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5"/>
      <c r="AL32" s="757"/>
      <c r="AM32" s="1138"/>
      <c r="AN32" s="1138"/>
    </row>
    <row r="33" spans="1:43" ht="15" customHeight="1">
      <c r="A33" s="745"/>
      <c r="B33" s="745"/>
      <c r="C33" s="745"/>
      <c r="D33" s="745"/>
      <c r="E33" s="745"/>
      <c r="F33" s="20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745"/>
      <c r="AL33" s="745"/>
      <c r="AM33" s="150"/>
    </row>
    <row r="34" spans="1:43" ht="15" customHeight="1">
      <c r="A34" s="745"/>
      <c r="B34" s="745"/>
      <c r="C34" s="745"/>
      <c r="D34" s="745"/>
      <c r="E34" s="745"/>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745"/>
      <c r="AL34" s="745"/>
      <c r="AM34" s="150"/>
    </row>
    <row r="35" spans="1:43" ht="21" customHeight="1">
      <c r="A35" s="725" t="s">
        <v>1080</v>
      </c>
      <c r="B35" s="745"/>
      <c r="C35" s="745"/>
      <c r="D35" s="745"/>
      <c r="E35" s="745"/>
      <c r="F35" s="745"/>
      <c r="G35" s="201"/>
      <c r="H35" s="201"/>
      <c r="I35" s="201"/>
      <c r="J35" s="201"/>
      <c r="K35" s="201"/>
      <c r="L35" s="201"/>
      <c r="M35" s="201"/>
      <c r="N35" s="201"/>
      <c r="O35" s="201"/>
      <c r="AM35" s="745"/>
      <c r="AN35" s="150"/>
    </row>
    <row r="36" spans="1:43" ht="24.95" customHeight="1">
      <c r="A36" s="1106"/>
      <c r="B36" s="1106"/>
      <c r="C36" s="1106"/>
      <c r="D36" s="758">
        <v>4</v>
      </c>
      <c r="E36" s="758">
        <v>5</v>
      </c>
      <c r="F36" s="1134">
        <v>6</v>
      </c>
      <c r="G36" s="1134"/>
      <c r="H36" s="1134"/>
      <c r="I36" s="1134">
        <v>7</v>
      </c>
      <c r="J36" s="1134"/>
      <c r="K36" s="1134"/>
      <c r="L36" s="1134">
        <v>8</v>
      </c>
      <c r="M36" s="1134"/>
      <c r="N36" s="1134"/>
      <c r="O36" s="1134">
        <v>9</v>
      </c>
      <c r="P36" s="1134"/>
      <c r="Q36" s="1134"/>
      <c r="R36" s="1134">
        <v>10</v>
      </c>
      <c r="S36" s="1134"/>
      <c r="T36" s="1134"/>
      <c r="U36" s="1134">
        <v>11</v>
      </c>
      <c r="V36" s="1134"/>
      <c r="W36" s="1134"/>
      <c r="X36" s="1134">
        <v>12</v>
      </c>
      <c r="Y36" s="1134"/>
      <c r="Z36" s="1134"/>
      <c r="AA36" s="1134">
        <v>1</v>
      </c>
      <c r="AB36" s="1134"/>
      <c r="AC36" s="1134"/>
      <c r="AD36" s="1134">
        <v>2</v>
      </c>
      <c r="AE36" s="1134"/>
      <c r="AF36" s="1134"/>
      <c r="AG36" s="1134">
        <v>3</v>
      </c>
      <c r="AH36" s="1134"/>
      <c r="AI36" s="1134"/>
      <c r="AJ36" s="1106" t="s">
        <v>387</v>
      </c>
      <c r="AK36" s="1106"/>
      <c r="AL36" s="759" t="s">
        <v>1081</v>
      </c>
      <c r="AM36" s="760"/>
      <c r="AN36" s="760"/>
      <c r="AO36" s="760"/>
      <c r="AP36" s="760"/>
      <c r="AQ36" s="760"/>
    </row>
    <row r="37" spans="1:43" ht="18" customHeight="1">
      <c r="A37" s="1122" t="s">
        <v>1083</v>
      </c>
      <c r="B37" s="1122"/>
      <c r="C37" s="1122"/>
      <c r="D37" s="755">
        <f>SUM(D40:D43)</f>
        <v>0</v>
      </c>
      <c r="E37" s="755">
        <f>SUM(E40:E43)</f>
        <v>0</v>
      </c>
      <c r="F37" s="1115">
        <f>SUM(F40:H43)</f>
        <v>0</v>
      </c>
      <c r="G37" s="1115"/>
      <c r="H37" s="1115"/>
      <c r="I37" s="1115">
        <f>SUM(I40:K43)</f>
        <v>0</v>
      </c>
      <c r="J37" s="1115"/>
      <c r="K37" s="1115"/>
      <c r="L37" s="1115">
        <f>SUM(L40:N43)</f>
        <v>0</v>
      </c>
      <c r="M37" s="1115"/>
      <c r="N37" s="1115"/>
      <c r="O37" s="1115">
        <f>SUM(O40:Q43)</f>
        <v>0</v>
      </c>
      <c r="P37" s="1115"/>
      <c r="Q37" s="1115"/>
      <c r="R37" s="1115">
        <f>SUM(R40:T43)</f>
        <v>0</v>
      </c>
      <c r="S37" s="1115"/>
      <c r="T37" s="1115"/>
      <c r="U37" s="1115">
        <f>SUM(U40:W43)</f>
        <v>0</v>
      </c>
      <c r="V37" s="1115"/>
      <c r="W37" s="1115"/>
      <c r="X37" s="1115">
        <f>SUM(X40:Z43)</f>
        <v>0</v>
      </c>
      <c r="Y37" s="1115"/>
      <c r="Z37" s="1115"/>
      <c r="AA37" s="1115">
        <f>SUM(AA40:AC43)</f>
        <v>0</v>
      </c>
      <c r="AB37" s="1115"/>
      <c r="AC37" s="1115"/>
      <c r="AD37" s="1115">
        <f>SUM(AD40:AF43)</f>
        <v>0</v>
      </c>
      <c r="AE37" s="1115"/>
      <c r="AF37" s="1115"/>
      <c r="AG37" s="1115">
        <f>SUM(AG40:AI43)</f>
        <v>0</v>
      </c>
      <c r="AH37" s="1115"/>
      <c r="AI37" s="1115"/>
      <c r="AJ37" s="1102">
        <f t="shared" ref="AJ37:AJ43" si="3">SUM(D37:AI37)</f>
        <v>0</v>
      </c>
      <c r="AK37" s="1102"/>
      <c r="AL37" s="762" t="e">
        <f>ROUNDUP(AJ37/AJ44,1)</f>
        <v>#DIV/0!</v>
      </c>
      <c r="AM37" s="760"/>
      <c r="AN37" s="760"/>
      <c r="AO37" s="760"/>
      <c r="AP37" s="760"/>
      <c r="AQ37" s="760"/>
    </row>
    <row r="38" spans="1:43" ht="18" customHeight="1">
      <c r="A38" s="782" t="s">
        <v>1084</v>
      </c>
      <c r="B38" s="783"/>
      <c r="C38" s="784"/>
      <c r="D38" s="752"/>
      <c r="E38" s="752"/>
      <c r="F38" s="1117"/>
      <c r="G38" s="1117"/>
      <c r="H38" s="1117"/>
      <c r="I38" s="1117"/>
      <c r="J38" s="1117"/>
      <c r="K38" s="1117"/>
      <c r="L38" s="1117"/>
      <c r="M38" s="1117"/>
      <c r="N38" s="1117"/>
      <c r="O38" s="1117"/>
      <c r="P38" s="1117"/>
      <c r="Q38" s="1117"/>
      <c r="R38" s="1117"/>
      <c r="S38" s="1117"/>
      <c r="T38" s="1117"/>
      <c r="U38" s="1117"/>
      <c r="V38" s="1117"/>
      <c r="W38" s="1117"/>
      <c r="X38" s="1117"/>
      <c r="Y38" s="1117"/>
      <c r="Z38" s="1117"/>
      <c r="AA38" s="1117"/>
      <c r="AB38" s="1117"/>
      <c r="AC38" s="1117"/>
      <c r="AD38" s="1117"/>
      <c r="AE38" s="1117"/>
      <c r="AF38" s="1117"/>
      <c r="AG38" s="1117"/>
      <c r="AH38" s="1117"/>
      <c r="AI38" s="1117"/>
      <c r="AJ38" s="1102">
        <f t="shared" si="3"/>
        <v>0</v>
      </c>
      <c r="AK38" s="1102"/>
      <c r="AL38" s="762" t="e">
        <f t="shared" ref="AL38:AL43" si="4">ROUNDUP(AJ38/$AJ$44,1)</f>
        <v>#DIV/0!</v>
      </c>
      <c r="AM38" s="760"/>
      <c r="AN38" s="760"/>
      <c r="AO38" s="760"/>
      <c r="AP38" s="760"/>
      <c r="AQ38" s="760"/>
    </row>
    <row r="39" spans="1:43" ht="18" customHeight="1">
      <c r="A39" s="782" t="s">
        <v>1085</v>
      </c>
      <c r="B39" s="783"/>
      <c r="C39" s="784"/>
      <c r="D39" s="752"/>
      <c r="E39" s="752"/>
      <c r="F39" s="1117"/>
      <c r="G39" s="1117"/>
      <c r="H39" s="1117"/>
      <c r="I39" s="1117"/>
      <c r="J39" s="1117"/>
      <c r="K39" s="1117"/>
      <c r="L39" s="1117"/>
      <c r="M39" s="1117"/>
      <c r="N39" s="1117"/>
      <c r="O39" s="1117"/>
      <c r="P39" s="1117"/>
      <c r="Q39" s="1117"/>
      <c r="R39" s="1117"/>
      <c r="S39" s="1117"/>
      <c r="T39" s="1117"/>
      <c r="U39" s="1117"/>
      <c r="V39" s="1117"/>
      <c r="W39" s="1117"/>
      <c r="X39" s="1117"/>
      <c r="Y39" s="1117"/>
      <c r="Z39" s="1117"/>
      <c r="AA39" s="1117"/>
      <c r="AB39" s="1117"/>
      <c r="AC39" s="1117"/>
      <c r="AD39" s="1117"/>
      <c r="AE39" s="1117"/>
      <c r="AF39" s="1117"/>
      <c r="AG39" s="1117"/>
      <c r="AH39" s="1117"/>
      <c r="AI39" s="1117"/>
      <c r="AJ39" s="1102">
        <f t="shared" si="3"/>
        <v>0</v>
      </c>
      <c r="AK39" s="1102"/>
      <c r="AL39" s="762" t="e">
        <f t="shared" si="4"/>
        <v>#DIV/0!</v>
      </c>
      <c r="AM39" s="760"/>
      <c r="AN39" s="760"/>
      <c r="AO39" s="760"/>
      <c r="AP39" s="760"/>
      <c r="AQ39" s="760"/>
    </row>
    <row r="40" spans="1:43" ht="18" customHeight="1">
      <c r="A40" s="782" t="s">
        <v>1086</v>
      </c>
      <c r="B40" s="783"/>
      <c r="C40" s="784"/>
      <c r="D40" s="752"/>
      <c r="E40" s="752"/>
      <c r="F40" s="1117"/>
      <c r="G40" s="1117"/>
      <c r="H40" s="1117"/>
      <c r="I40" s="1117"/>
      <c r="J40" s="1117"/>
      <c r="K40" s="1117"/>
      <c r="L40" s="1117"/>
      <c r="M40" s="1117"/>
      <c r="N40" s="1117"/>
      <c r="O40" s="1117"/>
      <c r="P40" s="1117"/>
      <c r="Q40" s="1117"/>
      <c r="R40" s="1117"/>
      <c r="S40" s="1117"/>
      <c r="T40" s="1117"/>
      <c r="U40" s="1117"/>
      <c r="V40" s="1117"/>
      <c r="W40" s="1117"/>
      <c r="X40" s="1117"/>
      <c r="Y40" s="1117"/>
      <c r="Z40" s="1117"/>
      <c r="AA40" s="1117"/>
      <c r="AB40" s="1117"/>
      <c r="AC40" s="1117"/>
      <c r="AD40" s="1117"/>
      <c r="AE40" s="1117"/>
      <c r="AF40" s="1117"/>
      <c r="AG40" s="1117"/>
      <c r="AH40" s="1117"/>
      <c r="AI40" s="1117"/>
      <c r="AJ40" s="1102">
        <f t="shared" si="3"/>
        <v>0</v>
      </c>
      <c r="AK40" s="1102"/>
      <c r="AL40" s="762" t="e">
        <f t="shared" si="4"/>
        <v>#DIV/0!</v>
      </c>
      <c r="AM40" s="760"/>
      <c r="AN40" s="760"/>
      <c r="AO40" s="760"/>
      <c r="AP40" s="760"/>
      <c r="AQ40" s="760"/>
    </row>
    <row r="41" spans="1:43" ht="18" customHeight="1">
      <c r="A41" s="782" t="s">
        <v>1087</v>
      </c>
      <c r="B41" s="783"/>
      <c r="C41" s="784"/>
      <c r="D41" s="752"/>
      <c r="E41" s="752"/>
      <c r="F41" s="1117"/>
      <c r="G41" s="1117"/>
      <c r="H41" s="1117"/>
      <c r="I41" s="1117"/>
      <c r="J41" s="1117"/>
      <c r="K41" s="1117"/>
      <c r="L41" s="1117"/>
      <c r="M41" s="1117"/>
      <c r="N41" s="1117"/>
      <c r="O41" s="1117"/>
      <c r="P41" s="1117"/>
      <c r="Q41" s="1117"/>
      <c r="R41" s="1117"/>
      <c r="S41" s="1117"/>
      <c r="T41" s="1117"/>
      <c r="U41" s="1117"/>
      <c r="V41" s="1117"/>
      <c r="W41" s="1117"/>
      <c r="X41" s="1117"/>
      <c r="Y41" s="1117"/>
      <c r="Z41" s="1117"/>
      <c r="AA41" s="1117"/>
      <c r="AB41" s="1117"/>
      <c r="AC41" s="1117"/>
      <c r="AD41" s="1117"/>
      <c r="AE41" s="1117"/>
      <c r="AF41" s="1117"/>
      <c r="AG41" s="1117"/>
      <c r="AH41" s="1117"/>
      <c r="AI41" s="1117"/>
      <c r="AJ41" s="1102">
        <f t="shared" si="3"/>
        <v>0</v>
      </c>
      <c r="AK41" s="1102"/>
      <c r="AL41" s="762" t="e">
        <f t="shared" si="4"/>
        <v>#DIV/0!</v>
      </c>
      <c r="AM41" s="760"/>
      <c r="AN41" s="760"/>
      <c r="AO41" s="760"/>
      <c r="AP41" s="760"/>
      <c r="AQ41" s="760"/>
    </row>
    <row r="42" spans="1:43" ht="18" customHeight="1">
      <c r="A42" s="782" t="s">
        <v>1089</v>
      </c>
      <c r="B42" s="783"/>
      <c r="C42" s="784"/>
      <c r="D42" s="752"/>
      <c r="E42" s="752"/>
      <c r="F42" s="1117"/>
      <c r="G42" s="1117"/>
      <c r="H42" s="1117"/>
      <c r="I42" s="1117"/>
      <c r="J42" s="1117"/>
      <c r="K42" s="1117"/>
      <c r="L42" s="1117"/>
      <c r="M42" s="1117"/>
      <c r="N42" s="1117"/>
      <c r="O42" s="1117"/>
      <c r="P42" s="1117"/>
      <c r="Q42" s="1117"/>
      <c r="R42" s="1117"/>
      <c r="S42" s="1117"/>
      <c r="T42" s="1117"/>
      <c r="U42" s="1117"/>
      <c r="V42" s="1117"/>
      <c r="W42" s="1117"/>
      <c r="X42" s="1117"/>
      <c r="Y42" s="1117"/>
      <c r="Z42" s="1117"/>
      <c r="AA42" s="1117"/>
      <c r="AB42" s="1117"/>
      <c r="AC42" s="1117"/>
      <c r="AD42" s="1117"/>
      <c r="AE42" s="1117"/>
      <c r="AF42" s="1117"/>
      <c r="AG42" s="1117"/>
      <c r="AH42" s="1117"/>
      <c r="AI42" s="1117"/>
      <c r="AJ42" s="1102">
        <f t="shared" si="3"/>
        <v>0</v>
      </c>
      <c r="AK42" s="1102"/>
      <c r="AL42" s="762" t="e">
        <f t="shared" si="4"/>
        <v>#DIV/0!</v>
      </c>
      <c r="AM42" s="760"/>
      <c r="AN42" s="760"/>
      <c r="AO42" s="760"/>
      <c r="AP42" s="760"/>
      <c r="AQ42" s="760"/>
    </row>
    <row r="43" spans="1:43" ht="18" customHeight="1">
      <c r="A43" s="1128" t="s">
        <v>1091</v>
      </c>
      <c r="B43" s="1126"/>
      <c r="C43" s="1127"/>
      <c r="D43" s="752"/>
      <c r="E43" s="752"/>
      <c r="F43" s="1117"/>
      <c r="G43" s="1117"/>
      <c r="H43" s="1117"/>
      <c r="I43" s="1117"/>
      <c r="J43" s="1117"/>
      <c r="K43" s="1117"/>
      <c r="L43" s="1117"/>
      <c r="M43" s="1117"/>
      <c r="N43" s="1117"/>
      <c r="O43" s="1117"/>
      <c r="P43" s="1117"/>
      <c r="Q43" s="1117"/>
      <c r="R43" s="1117"/>
      <c r="S43" s="1117"/>
      <c r="T43" s="1117"/>
      <c r="U43" s="1117"/>
      <c r="V43" s="1117"/>
      <c r="W43" s="1117"/>
      <c r="X43" s="1117"/>
      <c r="Y43" s="1117"/>
      <c r="Z43" s="1117"/>
      <c r="AA43" s="1117"/>
      <c r="AB43" s="1117"/>
      <c r="AC43" s="1117"/>
      <c r="AD43" s="1117"/>
      <c r="AE43" s="1117"/>
      <c r="AF43" s="1117"/>
      <c r="AG43" s="1117"/>
      <c r="AH43" s="1117"/>
      <c r="AI43" s="1117"/>
      <c r="AJ43" s="1102">
        <f t="shared" si="3"/>
        <v>0</v>
      </c>
      <c r="AK43" s="1102"/>
      <c r="AL43" s="762" t="e">
        <f t="shared" si="4"/>
        <v>#DIV/0!</v>
      </c>
      <c r="AM43" s="760"/>
      <c r="AN43" s="760"/>
      <c r="AO43" s="760"/>
      <c r="AP43" s="760"/>
      <c r="AQ43" s="760"/>
    </row>
    <row r="44" spans="1:43" ht="18" customHeight="1">
      <c r="A44" s="1122" t="s">
        <v>1092</v>
      </c>
      <c r="B44" s="1122"/>
      <c r="C44" s="1122"/>
      <c r="D44" s="752"/>
      <c r="E44" s="752"/>
      <c r="F44" s="1117"/>
      <c r="G44" s="1117"/>
      <c r="H44" s="1117"/>
      <c r="I44" s="1117"/>
      <c r="J44" s="1117"/>
      <c r="K44" s="1117"/>
      <c r="L44" s="1117"/>
      <c r="M44" s="1117"/>
      <c r="N44" s="1117"/>
      <c r="O44" s="1117"/>
      <c r="P44" s="1117"/>
      <c r="Q44" s="1117"/>
      <c r="R44" s="1117"/>
      <c r="S44" s="1117"/>
      <c r="T44" s="1117"/>
      <c r="U44" s="1117"/>
      <c r="V44" s="1117"/>
      <c r="W44" s="1117"/>
      <c r="X44" s="1117"/>
      <c r="Y44" s="1117"/>
      <c r="Z44" s="1117"/>
      <c r="AA44" s="1117"/>
      <c r="AB44" s="1117"/>
      <c r="AC44" s="1117"/>
      <c r="AD44" s="1117"/>
      <c r="AE44" s="1117"/>
      <c r="AF44" s="1117"/>
      <c r="AG44" s="1117"/>
      <c r="AH44" s="1117"/>
      <c r="AI44" s="1117"/>
      <c r="AJ44" s="1102">
        <f>+SUM(D44:AI44)</f>
        <v>0</v>
      </c>
      <c r="AK44" s="1102"/>
      <c r="AL44" s="766"/>
      <c r="AM44" s="760"/>
      <c r="AN44" s="760"/>
      <c r="AO44" s="760"/>
      <c r="AP44" s="760"/>
      <c r="AQ44" s="760"/>
    </row>
    <row r="45" spans="1:43" ht="5.0999999999999996" customHeight="1">
      <c r="A45" s="767"/>
      <c r="B45" s="767"/>
      <c r="C45" s="767"/>
      <c r="D45" s="760"/>
      <c r="E45" s="760"/>
      <c r="F45" s="760"/>
      <c r="G45" s="760"/>
      <c r="H45" s="760"/>
      <c r="I45" s="201"/>
      <c r="J45" s="201"/>
      <c r="K45" s="201"/>
      <c r="L45" s="201"/>
      <c r="M45" s="201"/>
      <c r="N45" s="201"/>
      <c r="O45" s="201"/>
      <c r="P45" s="201"/>
      <c r="Q45" s="201"/>
      <c r="R45" s="201"/>
      <c r="S45" s="201"/>
      <c r="T45" s="201"/>
      <c r="U45" s="201"/>
      <c r="V45" s="201"/>
      <c r="W45" s="201"/>
      <c r="X45" s="201"/>
      <c r="Y45" s="201"/>
      <c r="Z45" s="201"/>
      <c r="AA45" s="201"/>
      <c r="AB45" s="201"/>
      <c r="AC45" s="201"/>
      <c r="AD45" s="201"/>
      <c r="AE45" s="201"/>
      <c r="AF45" s="201"/>
      <c r="AG45" s="201"/>
      <c r="AH45" s="201"/>
      <c r="AI45" s="201"/>
      <c r="AJ45" s="768"/>
      <c r="AK45" s="201"/>
      <c r="AL45" s="745"/>
      <c r="AM45" s="745"/>
      <c r="AN45" s="150"/>
    </row>
    <row r="46" spans="1:43" ht="18" customHeight="1">
      <c r="A46" s="725" t="s">
        <v>1093</v>
      </c>
      <c r="B46" s="201"/>
      <c r="D46" s="201"/>
      <c r="E46" s="201"/>
      <c r="F46" s="201"/>
      <c r="G46" s="201"/>
      <c r="H46" s="201"/>
      <c r="I46" s="201"/>
      <c r="J46" s="201"/>
      <c r="K46" s="201"/>
      <c r="L46" s="201"/>
      <c r="M46" s="201"/>
      <c r="N46" s="201"/>
      <c r="O46" s="201"/>
      <c r="P46" s="201"/>
      <c r="Q46" s="201"/>
      <c r="R46" s="201"/>
      <c r="S46" s="201"/>
      <c r="T46" s="201"/>
      <c r="U46" s="201"/>
      <c r="V46" s="201"/>
      <c r="W46" s="745"/>
      <c r="X46" s="201"/>
      <c r="Y46" s="201"/>
      <c r="Z46" s="201"/>
      <c r="AA46" s="201"/>
      <c r="AB46" s="201"/>
      <c r="AC46" s="201"/>
      <c r="AD46" s="201"/>
      <c r="AE46" s="201"/>
      <c r="AF46" s="201"/>
      <c r="AG46" s="201"/>
      <c r="AH46" s="201"/>
      <c r="AI46" s="201"/>
      <c r="AJ46" s="768"/>
      <c r="AK46" s="201"/>
      <c r="AL46" s="745"/>
      <c r="AM46" s="745"/>
      <c r="AN46" s="150"/>
    </row>
    <row r="47" spans="1:43" ht="45" customHeight="1">
      <c r="A47" s="1106" t="s">
        <v>1094</v>
      </c>
      <c r="B47" s="1106"/>
      <c r="C47" s="1106" t="s">
        <v>1095</v>
      </c>
      <c r="D47" s="1106"/>
      <c r="E47" s="1114" t="s">
        <v>1096</v>
      </c>
      <c r="F47" s="1114"/>
      <c r="G47" s="1114"/>
      <c r="H47" s="1114"/>
      <c r="I47" s="760"/>
      <c r="J47" s="760"/>
      <c r="K47" s="760"/>
      <c r="L47" s="760"/>
      <c r="M47" s="760"/>
      <c r="N47" s="760"/>
      <c r="O47" s="760"/>
      <c r="P47" s="760"/>
      <c r="Q47" s="760"/>
      <c r="R47" s="760"/>
      <c r="S47" s="760"/>
      <c r="T47" s="760"/>
      <c r="U47" s="760"/>
      <c r="W47" s="745"/>
      <c r="X47" s="201"/>
      <c r="Y47" s="201"/>
      <c r="Z47" s="201"/>
      <c r="AA47" s="201"/>
      <c r="AB47" s="201"/>
      <c r="AC47" s="201"/>
      <c r="AD47" s="201"/>
      <c r="AE47" s="201"/>
      <c r="AF47" s="201"/>
      <c r="AG47" s="201"/>
      <c r="AH47" s="201"/>
      <c r="AI47" s="201"/>
      <c r="AJ47" s="768"/>
      <c r="AK47" s="201"/>
      <c r="AL47" s="745"/>
      <c r="AM47" s="745"/>
      <c r="AN47" s="150"/>
    </row>
    <row r="48" spans="1:43" ht="18" customHeight="1">
      <c r="A48" s="1114" t="s">
        <v>1098</v>
      </c>
      <c r="B48" s="1114"/>
      <c r="C48" s="1115" t="e">
        <f>ROUNDDOWN(IF(AL37&lt;=30,1,1+ROUNDUP((AL37-30)/30,0)),1)</f>
        <v>#DIV/0!</v>
      </c>
      <c r="D48" s="1115"/>
      <c r="E48" s="1115" t="e">
        <f>ROUNDDOWN(AL37/6,1)</f>
        <v>#DIV/0!</v>
      </c>
      <c r="F48" s="1115"/>
      <c r="G48" s="1115"/>
      <c r="H48" s="1115"/>
      <c r="I48" s="760"/>
      <c r="J48" s="760"/>
      <c r="K48" s="760"/>
      <c r="L48" s="760"/>
      <c r="M48" s="760"/>
      <c r="N48" s="760"/>
      <c r="O48" s="760"/>
      <c r="P48" s="760"/>
      <c r="Q48" s="760"/>
      <c r="R48" s="760"/>
      <c r="S48" s="760"/>
      <c r="T48" s="760"/>
      <c r="U48" s="760"/>
      <c r="W48" s="745"/>
      <c r="X48" s="201"/>
      <c r="Y48" s="201"/>
      <c r="Z48" s="201"/>
      <c r="AA48" s="201"/>
      <c r="AB48" s="201"/>
      <c r="AC48" s="201"/>
      <c r="AD48" s="201"/>
      <c r="AE48" s="201"/>
      <c r="AF48" s="201"/>
      <c r="AG48" s="201"/>
      <c r="AH48" s="201"/>
      <c r="AI48" s="201"/>
      <c r="AJ48" s="768"/>
      <c r="AK48" s="201"/>
      <c r="AL48" s="745"/>
      <c r="AM48" s="745"/>
      <c r="AN48" s="150"/>
    </row>
    <row r="49" spans="1:40" ht="5.0999999999999996" customHeight="1">
      <c r="A49" s="767"/>
      <c r="B49" s="767"/>
      <c r="C49" s="767"/>
      <c r="D49" s="767"/>
      <c r="E49" s="767"/>
      <c r="F49" s="767"/>
      <c r="G49" s="767"/>
      <c r="H49" s="767"/>
      <c r="I49" s="767"/>
      <c r="J49" s="201"/>
      <c r="K49" s="201"/>
      <c r="L49" s="201"/>
      <c r="M49" s="768"/>
      <c r="N49" s="201"/>
      <c r="O49" s="201"/>
      <c r="P49" s="201"/>
      <c r="Q49" s="760"/>
      <c r="W49" s="745"/>
      <c r="X49" s="201"/>
      <c r="Y49" s="201"/>
      <c r="Z49" s="201"/>
      <c r="AA49" s="201"/>
      <c r="AB49" s="201"/>
      <c r="AC49" s="201"/>
      <c r="AD49" s="201"/>
      <c r="AE49" s="201"/>
      <c r="AF49" s="201"/>
      <c r="AG49" s="201"/>
      <c r="AH49" s="201"/>
      <c r="AI49" s="201"/>
      <c r="AJ49" s="768"/>
      <c r="AK49" s="201"/>
      <c r="AL49" s="745"/>
      <c r="AM49" s="745"/>
      <c r="AN49" s="150"/>
    </row>
    <row r="50" spans="1:40" ht="21" customHeight="1">
      <c r="A50" s="725" t="s">
        <v>1099</v>
      </c>
      <c r="B50" s="15"/>
      <c r="C50" s="726"/>
      <c r="D50" s="726"/>
      <c r="E50" s="726"/>
      <c r="F50" s="726"/>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726"/>
      <c r="AM50" s="726"/>
      <c r="AN50" s="150"/>
    </row>
    <row r="51" spans="1:40" ht="24.95" customHeight="1">
      <c r="A51" s="150"/>
      <c r="B51" s="745"/>
      <c r="C51" s="1103" t="str">
        <f>IF(VLOOKUP($AK$1,[5]選択肢!$A$1:$J$31,C56,FALSE)=0,"-",VLOOKUP($AK$1,[5]選択肢!$A$1:$J$31,C56,FALSE))</f>
        <v>管理者</v>
      </c>
      <c r="D51" s="1104"/>
      <c r="E51" s="1112" t="str">
        <f>IF(VLOOKUP($AK$1,[5]選択肢!$A$1:$J$31,E56,FALSE)=0,"-",VLOOKUP($AK$1,[5]選択肢!$A$1:$J$31,E56,FALSE))</f>
        <v>サービス管理責任者</v>
      </c>
      <c r="F51" s="1112"/>
      <c r="G51" s="1112"/>
      <c r="H51" s="1112"/>
      <c r="I51" s="1103" t="str">
        <f>IF(VLOOKUP($AK$1,[5]選択肢!$A$1:$J$31,I56,FALSE)=0,"-",VLOOKUP($AK$1,[5]選択肢!$A$1:$J$31,I56,FALSE))</f>
        <v>世話人</v>
      </c>
      <c r="J51" s="1104"/>
      <c r="K51" s="1104"/>
      <c r="L51" s="1104"/>
      <c r="M51" s="1104"/>
      <c r="N51" s="1105"/>
      <c r="O51" s="1103" t="str">
        <f>IF(VLOOKUP($AK$1,[5]選択肢!$A$1:$J$31,O56,FALSE)=0,"-",VLOOKUP($AK$1,[5]選択肢!$A$1:$J$31,O56,FALSE))</f>
        <v>その他職員</v>
      </c>
      <c r="P51" s="1104"/>
      <c r="Q51" s="1104"/>
      <c r="R51" s="1104"/>
      <c r="S51" s="1104"/>
      <c r="T51" s="1105"/>
      <c r="U51" s="1103" t="str">
        <f>IF(VLOOKUP($AK$1,[5]選択肢!$A$1:$J$31,U56,FALSE)=0,"-",VLOOKUP($AK$1,[5]選択肢!$A$1:$J$31,U56,FALSE))</f>
        <v>-</v>
      </c>
      <c r="V51" s="1104"/>
      <c r="W51" s="1104"/>
      <c r="X51" s="1104"/>
      <c r="Y51" s="1104"/>
      <c r="Z51" s="1105"/>
      <c r="AA51" s="1103" t="str">
        <f>IF(VLOOKUP($AK$1,[5]選択肢!$A$1:$J$31,AA56,FALSE)=0,"-",VLOOKUP($AK$1,[5]選択肢!$A$1:$J$31,AA56,FALSE))</f>
        <v>-</v>
      </c>
      <c r="AB51" s="1104"/>
      <c r="AC51" s="1104"/>
      <c r="AD51" s="1104"/>
      <c r="AE51" s="1104"/>
      <c r="AF51" s="1105"/>
      <c r="AG51" s="1112" t="str">
        <f>IF(VLOOKUP($AK$1,[5]選択肢!$A$1:$J$31,AG56,FALSE)=0,"-",VLOOKUP($AK$1,[5]選択肢!$A$1:$J$31,AG56,FALSE))</f>
        <v>-</v>
      </c>
      <c r="AH51" s="1112"/>
      <c r="AI51" s="1112"/>
      <c r="AJ51" s="1112"/>
      <c r="AK51" s="1112"/>
      <c r="AL51" s="1112" t="str">
        <f>IF(VLOOKUP($AK$1,[5]選択肢!$A$1:$J$31,AL56,FALSE)=0,"-",VLOOKUP($AK$1,[5]選択肢!$A$1:$J$31,AL56,FALSE))</f>
        <v>-</v>
      </c>
      <c r="AM51" s="1112"/>
      <c r="AN51" s="150"/>
    </row>
    <row r="52" spans="1:40" ht="18" customHeight="1">
      <c r="A52" s="150"/>
      <c r="B52" s="745"/>
      <c r="C52" s="769" t="s">
        <v>1100</v>
      </c>
      <c r="D52" s="769" t="s">
        <v>1101</v>
      </c>
      <c r="E52" s="770" t="s">
        <v>1100</v>
      </c>
      <c r="F52" s="1113" t="s">
        <v>1101</v>
      </c>
      <c r="G52" s="1113"/>
      <c r="H52" s="1113"/>
      <c r="I52" s="1109" t="s">
        <v>1100</v>
      </c>
      <c r="J52" s="1110"/>
      <c r="K52" s="1111"/>
      <c r="L52" s="1109" t="s">
        <v>1101</v>
      </c>
      <c r="M52" s="1110"/>
      <c r="N52" s="1111"/>
      <c r="O52" s="1109" t="s">
        <v>1100</v>
      </c>
      <c r="P52" s="1110"/>
      <c r="Q52" s="1111"/>
      <c r="R52" s="1109" t="s">
        <v>1101</v>
      </c>
      <c r="S52" s="1110"/>
      <c r="T52" s="1111"/>
      <c r="U52" s="1109" t="s">
        <v>1100</v>
      </c>
      <c r="V52" s="1110"/>
      <c r="W52" s="1111"/>
      <c r="X52" s="1109" t="s">
        <v>1101</v>
      </c>
      <c r="Y52" s="1110"/>
      <c r="Z52" s="1111"/>
      <c r="AA52" s="1109" t="s">
        <v>1100</v>
      </c>
      <c r="AB52" s="1110"/>
      <c r="AC52" s="1111"/>
      <c r="AD52" s="1109" t="s">
        <v>1101</v>
      </c>
      <c r="AE52" s="1110"/>
      <c r="AF52" s="1111"/>
      <c r="AG52" s="1109" t="s">
        <v>1100</v>
      </c>
      <c r="AH52" s="1110"/>
      <c r="AI52" s="1111"/>
      <c r="AJ52" s="1109" t="s">
        <v>1101</v>
      </c>
      <c r="AK52" s="1111"/>
      <c r="AL52" s="770" t="s">
        <v>1102</v>
      </c>
      <c r="AM52" s="770" t="s">
        <v>1103</v>
      </c>
      <c r="AN52" s="150"/>
    </row>
    <row r="53" spans="1:40" ht="18" customHeight="1">
      <c r="A53" s="150"/>
      <c r="B53" s="771" t="s">
        <v>621</v>
      </c>
      <c r="C53" s="770">
        <f>COUNTIFS($B$11:$B$30,C$51,$C$11:$C$30,"A",$E$11:$E$30,"*")</f>
        <v>0</v>
      </c>
      <c r="D53" s="770">
        <f>COUNTIFS($B$11:$B$30,C$51,$C$11:$C$30,"B",$E$11:$E$30,"*")</f>
        <v>0</v>
      </c>
      <c r="E53" s="770">
        <f>COUNTIFS($B$11:$B$30,E$51,$C$11:$C$30,"A",$E$11:$E$30,"*")</f>
        <v>0</v>
      </c>
      <c r="F53" s="1109">
        <f>COUNTIFS($B$11:$B$30,E$51,$C$11:$C$30,"B",$E$11:$E$30,"*")</f>
        <v>0</v>
      </c>
      <c r="G53" s="1110"/>
      <c r="H53" s="1111"/>
      <c r="I53" s="1109">
        <f>COUNTIFS($B$11:$B$30,I$51,$C$11:$C$30,"A",$E$11:$E$30,"*")</f>
        <v>0</v>
      </c>
      <c r="J53" s="1110"/>
      <c r="K53" s="1111"/>
      <c r="L53" s="1109">
        <f>COUNTIFS($B$11:$B$30,I$51,$C$11:$C$30,"B",$E$11:$E$30,"*")</f>
        <v>0</v>
      </c>
      <c r="M53" s="1110"/>
      <c r="N53" s="1111"/>
      <c r="O53" s="1109">
        <f>COUNTIFS($B$11:$B$30,O$51,$C$11:$C$30,"A",$E$11:$E$30,"*")</f>
        <v>0</v>
      </c>
      <c r="P53" s="1110"/>
      <c r="Q53" s="1111"/>
      <c r="R53" s="1109">
        <f>COUNTIFS($B$11:$B$30,O$51,$C$11:$C$30,"B",$E$11:$E$30,"*")</f>
        <v>0</v>
      </c>
      <c r="S53" s="1110"/>
      <c r="T53" s="1111"/>
      <c r="U53" s="1109">
        <f>COUNTIFS($B$11:$B$30,U$51,$C$11:$C$30,"A",$E$11:$E$30,"*")</f>
        <v>0</v>
      </c>
      <c r="V53" s="1110"/>
      <c r="W53" s="1111"/>
      <c r="X53" s="1109">
        <f>COUNTIFS($B$11:$B$30,U$51,$C$11:$C$30,"B",$E$11:$E$30,"*")</f>
        <v>0</v>
      </c>
      <c r="Y53" s="1110"/>
      <c r="Z53" s="1111"/>
      <c r="AA53" s="1109">
        <f>COUNTIFS($B$11:$B$30,AA$51,$C$11:$C$30,"A",$E$11:$E$30,"*")</f>
        <v>0</v>
      </c>
      <c r="AB53" s="1110"/>
      <c r="AC53" s="1111"/>
      <c r="AD53" s="1109">
        <f>COUNTIFS($B$11:$B$30,AA$51,$C$11:$C$30,"B",$E$11:$E$30,"*")</f>
        <v>0</v>
      </c>
      <c r="AE53" s="1110"/>
      <c r="AF53" s="1111"/>
      <c r="AG53" s="1109">
        <f>COUNTIFS($B$11:$B$30,AG$51,$C$11:$C$30,"A",$E$11:$E$30,"*")</f>
        <v>0</v>
      </c>
      <c r="AH53" s="1110"/>
      <c r="AI53" s="1111"/>
      <c r="AJ53" s="1109">
        <f>COUNTIFS($B$11:$B$30,AG$51,$C$11:$C$30,"B",$E$11:$E$30,"*")</f>
        <v>0</v>
      </c>
      <c r="AK53" s="1111"/>
      <c r="AL53" s="770">
        <f>COUNTIFS($B$11:$B$30,AL$51,$C$11:$C$30,"A",$E$11:$E$30,"*")</f>
        <v>0</v>
      </c>
      <c r="AM53" s="770">
        <f>COUNTIFS($B$11:$B$30,AL$51,$C$11:$C$30,"B",$E$11:$E$30,"*")</f>
        <v>0</v>
      </c>
      <c r="AN53" s="150"/>
    </row>
    <row r="54" spans="1:40" ht="18" customHeight="1">
      <c r="A54" s="150"/>
      <c r="B54" s="759" t="s">
        <v>622</v>
      </c>
      <c r="C54" s="772"/>
      <c r="D54" s="772"/>
      <c r="E54" s="770">
        <f>COUNTIFS($B$11:$B$30,E$51,$C$11:$C$30,"C",$E$11:$E$30,"*")</f>
        <v>0</v>
      </c>
      <c r="F54" s="1109">
        <f>COUNTIFS($B$11:$B$30,E$51,$C$11:$C$30,"D",$E$11:$E$30,"*")</f>
        <v>0</v>
      </c>
      <c r="G54" s="1110"/>
      <c r="H54" s="1111"/>
      <c r="I54" s="1109">
        <f>COUNTIFS($B$11:$B$30,I$51,$C$11:$C$30,"C",$E$11:$E$30,"*")</f>
        <v>0</v>
      </c>
      <c r="J54" s="1110"/>
      <c r="K54" s="1111"/>
      <c r="L54" s="1109">
        <f>COUNTIFS($B$11:$B$30,I$51,$C$11:$C$30,"D",$E$11:$E$30,"*")</f>
        <v>0</v>
      </c>
      <c r="M54" s="1110"/>
      <c r="N54" s="1111"/>
      <c r="O54" s="1109">
        <f>COUNTIFS($B$11:$B$30,O$51,$C$11:$C$30,"C",$E$11:$E$30,"*")</f>
        <v>0</v>
      </c>
      <c r="P54" s="1110"/>
      <c r="Q54" s="1111"/>
      <c r="R54" s="1109">
        <f>COUNTIFS($B$11:$B$30,O$51,$C$11:$C$30,"D",$E$11:$E$30,"*")</f>
        <v>0</v>
      </c>
      <c r="S54" s="1110"/>
      <c r="T54" s="1111"/>
      <c r="U54" s="1109">
        <f>COUNTIFS($B$11:$B$30,U$51,$C$11:$C$30,"C",$E$11:$E$30,"*")</f>
        <v>0</v>
      </c>
      <c r="V54" s="1110"/>
      <c r="W54" s="1111"/>
      <c r="X54" s="1109">
        <f>COUNTIFS($B$11:$B$30,U$51,$C$11:$C$30,"D",$E$11:$E$30,"*")</f>
        <v>0</v>
      </c>
      <c r="Y54" s="1110"/>
      <c r="Z54" s="1111"/>
      <c r="AA54" s="1109">
        <f>COUNTIFS($B$11:$B$30,AA$51,$C$11:$C$30,"C",$E$11:$E$30,"*")</f>
        <v>0</v>
      </c>
      <c r="AB54" s="1110"/>
      <c r="AC54" s="1111"/>
      <c r="AD54" s="1109">
        <f>COUNTIFS($B$11:$B$30,AA$51,$C$11:$C$30,"D",$E$11:$E$30,"*")</f>
        <v>0</v>
      </c>
      <c r="AE54" s="1110"/>
      <c r="AF54" s="1111"/>
      <c r="AG54" s="1109">
        <f>COUNTIFS($B$11:$B$30,AG$51,$C$11:$C$30,"C",$E$11:$E$30,"*")</f>
        <v>0</v>
      </c>
      <c r="AH54" s="1110"/>
      <c r="AI54" s="1111"/>
      <c r="AJ54" s="1109">
        <f>COUNTIFS($B$11:$B$30,AG$51,$C$11:$C$30,"D",$E$11:$E$30,"*")</f>
        <v>0</v>
      </c>
      <c r="AK54" s="1111"/>
      <c r="AL54" s="770">
        <f>COUNTIFS($B$11:$B$30,AL$51,$C$11:$C$30,"C",$E$11:$E$30,"*")</f>
        <v>0</v>
      </c>
      <c r="AM54" s="770">
        <f>COUNTIFS($B$11:$B$30,AL$51,$C$11:$C$30,"D",$E$11:$E$30,"*")</f>
        <v>0</v>
      </c>
      <c r="AN54" s="150"/>
    </row>
    <row r="55" spans="1:40" ht="24.95" customHeight="1">
      <c r="A55" s="150"/>
      <c r="B55" s="759" t="s">
        <v>1104</v>
      </c>
      <c r="C55" s="1107"/>
      <c r="D55" s="1108"/>
      <c r="E55" s="1103" t="str">
        <f>IF($AK$3="４週",SUMIFS($AK$11:$AK$30,$B$11:$B$30,E51)/4/$AH$5,IF($AK$3="歴月",SUMIFS($AK$11:$AK$30,$B$11:$B$30,E51)/$AL$5,"記載する期間を選択してください"))</f>
        <v>記載する期間を選択してください</v>
      </c>
      <c r="F55" s="1104"/>
      <c r="G55" s="1104"/>
      <c r="H55" s="1105"/>
      <c r="I55" s="1103" t="str">
        <f>IF($AK$3="４週",SUMIFS($AK$11:$AK$30,$B$11:$B$30,I51)/4/$AH$5,IF($AK$3="歴月",SUMIFS($AK$11:$AK$30,$B$11:$B$30,I51)/$AL$5,"記載する期間を選択してください"))</f>
        <v>記載する期間を選択してください</v>
      </c>
      <c r="J55" s="1104"/>
      <c r="K55" s="1104"/>
      <c r="L55" s="1104"/>
      <c r="M55" s="1104"/>
      <c r="N55" s="1105"/>
      <c r="O55" s="1103" t="str">
        <f>IF($AK$3="４週",SUMIFS($AK$11:$AK$30,$B$11:$B$30,O51)/4/$AH$5,IF($AK$3="歴月",SUMIFS($AK$11:$AK$30,$B$11:$B$30,O51)/$AL$5,"記載する期間を選択してください"))</f>
        <v>記載する期間を選択してください</v>
      </c>
      <c r="P55" s="1104"/>
      <c r="Q55" s="1104"/>
      <c r="R55" s="1104"/>
      <c r="S55" s="1104"/>
      <c r="T55" s="1105"/>
      <c r="U55" s="1103" t="str">
        <f>IF($AK$3="４週",SUMIFS($AK$11:$AK$30,$B$11:$B$30,U51)/4/$AH$5,IF($AK$3="歴月",SUMIFS($AK$11:$AK$30,$B$11:$B$30,U51)/$AL$5,"記載する期間を選択してください"))</f>
        <v>記載する期間を選択してください</v>
      </c>
      <c r="V55" s="1104"/>
      <c r="W55" s="1104"/>
      <c r="X55" s="1104"/>
      <c r="Y55" s="1104"/>
      <c r="Z55" s="1105"/>
      <c r="AA55" s="1103" t="str">
        <f>IF($AK$3="４週",SUMIFS($AK$11:$AK$30,$B$11:$B$30,AA51)/4/$AH$5,IF($AK$3="歴月",SUMIFS($AK$11:$AK$30,$B$11:$B$30,AA51)/$AL$5,"記載する期間を選択してください"))</f>
        <v>記載する期間を選択してください</v>
      </c>
      <c r="AB55" s="1104"/>
      <c r="AC55" s="1104"/>
      <c r="AD55" s="1104"/>
      <c r="AE55" s="1104"/>
      <c r="AF55" s="1105"/>
      <c r="AG55" s="1103" t="str">
        <f>IF($AK$3="４週",SUMIFS($AK$11:$AK$30,$B$11:$B$30,AG51)/4/$AH$5,IF($AK$3="歴月",SUMIFS($AK$11:$AK$30,$B$11:$B$30,AG51)/$AL$5,"記載する期間を選択してください"))</f>
        <v>記載する期間を選択してください</v>
      </c>
      <c r="AH55" s="1104"/>
      <c r="AI55" s="1104"/>
      <c r="AJ55" s="1104"/>
      <c r="AK55" s="1105"/>
      <c r="AL55" s="1103" t="str">
        <f>IF($AK$3="４週",SUMIFS($AK$11:$AK$30,$B$11:$B$30,AL51)/4/$AH$5,IF($AK$3="歴月",SUMIFS($AK$11:$AK$30,$B$11:$B$30,AL51)/$AL$5,"記載する期間を選択してください"))</f>
        <v>記載する期間を選択してください</v>
      </c>
      <c r="AM55" s="1105"/>
      <c r="AN55" s="150"/>
    </row>
    <row r="56" spans="1:40" ht="5.0999999999999996" customHeight="1">
      <c r="A56" s="150"/>
      <c r="B56" s="15"/>
      <c r="C56" s="773">
        <v>2</v>
      </c>
      <c r="D56" s="773"/>
      <c r="E56" s="773">
        <v>3</v>
      </c>
      <c r="F56" s="773"/>
      <c r="G56" s="773"/>
      <c r="H56" s="773"/>
      <c r="I56" s="773">
        <v>4</v>
      </c>
      <c r="J56" s="773"/>
      <c r="K56" s="773"/>
      <c r="L56" s="773"/>
      <c r="M56" s="773"/>
      <c r="N56" s="773"/>
      <c r="O56" s="773">
        <v>5</v>
      </c>
      <c r="P56" s="773"/>
      <c r="Q56" s="773"/>
      <c r="R56" s="773"/>
      <c r="S56" s="773"/>
      <c r="T56" s="773"/>
      <c r="U56" s="773">
        <v>6</v>
      </c>
      <c r="V56" s="773"/>
      <c r="W56" s="773"/>
      <c r="X56" s="773"/>
      <c r="Y56" s="773"/>
      <c r="Z56" s="773"/>
      <c r="AA56" s="773">
        <v>7</v>
      </c>
      <c r="AB56" s="773"/>
      <c r="AC56" s="773"/>
      <c r="AD56" s="773"/>
      <c r="AE56" s="773"/>
      <c r="AF56" s="773"/>
      <c r="AG56" s="773">
        <v>8</v>
      </c>
      <c r="AH56" s="773"/>
      <c r="AI56" s="773"/>
      <c r="AJ56" s="773"/>
      <c r="AK56" s="773"/>
      <c r="AL56" s="773">
        <v>9</v>
      </c>
      <c r="AM56" s="774"/>
      <c r="AN56" s="150"/>
    </row>
    <row r="57" spans="1:40" ht="15" customHeight="1">
      <c r="A57" s="201" t="s">
        <v>1105</v>
      </c>
      <c r="B57" s="775"/>
      <c r="C57" s="776"/>
      <c r="D57" s="776"/>
      <c r="E57" s="776"/>
      <c r="F57" s="777"/>
      <c r="G57" s="776"/>
      <c r="H57" s="773"/>
      <c r="I57" s="773"/>
      <c r="J57" s="773"/>
      <c r="K57" s="773"/>
      <c r="L57" s="773"/>
      <c r="M57" s="773"/>
      <c r="N57" s="773"/>
      <c r="O57" s="773"/>
      <c r="P57" s="773"/>
      <c r="Q57" s="773"/>
      <c r="R57" s="773">
        <v>6</v>
      </c>
      <c r="S57" s="773"/>
      <c r="T57" s="773"/>
      <c r="U57" s="773"/>
      <c r="V57" s="773"/>
      <c r="W57" s="773"/>
      <c r="X57" s="773">
        <v>7</v>
      </c>
      <c r="Y57" s="773"/>
      <c r="Z57" s="773"/>
      <c r="AA57" s="773"/>
      <c r="AB57" s="773"/>
      <c r="AC57" s="773"/>
      <c r="AD57" s="773">
        <v>8</v>
      </c>
      <c r="AE57" s="773"/>
      <c r="AF57" s="773"/>
      <c r="AG57" s="778"/>
      <c r="AH57" s="778"/>
      <c r="AI57" s="778"/>
      <c r="AJ57" s="778">
        <v>9</v>
      </c>
      <c r="AK57" s="779"/>
      <c r="AL57" s="779"/>
      <c r="AM57" s="150"/>
    </row>
    <row r="58" spans="1:40" s="201" customFormat="1" ht="15" customHeight="1">
      <c r="A58" s="201" t="s">
        <v>1106</v>
      </c>
      <c r="B58" s="767"/>
      <c r="C58" s="767"/>
      <c r="D58" s="767"/>
      <c r="E58" s="767"/>
      <c r="F58" s="767"/>
      <c r="G58" s="767"/>
      <c r="H58" s="725"/>
      <c r="I58" s="725"/>
      <c r="J58" s="725"/>
      <c r="K58" s="725"/>
      <c r="L58" s="725"/>
      <c r="M58" s="725"/>
      <c r="N58" s="725"/>
      <c r="O58" s="725"/>
      <c r="P58" s="725"/>
      <c r="Q58" s="725"/>
      <c r="R58" s="725"/>
      <c r="S58" s="725"/>
      <c r="T58" s="725"/>
      <c r="U58" s="725"/>
      <c r="V58" s="725"/>
      <c r="W58" s="725"/>
      <c r="X58" s="725"/>
      <c r="Y58" s="725"/>
      <c r="Z58" s="725"/>
      <c r="AA58" s="725"/>
      <c r="AB58" s="725"/>
      <c r="AC58" s="725"/>
      <c r="AD58" s="725"/>
      <c r="AE58" s="725"/>
      <c r="AF58" s="725"/>
      <c r="AG58" s="725"/>
      <c r="AH58" s="725"/>
      <c r="AI58" s="725"/>
      <c r="AJ58" s="725"/>
      <c r="AK58" s="725"/>
      <c r="AL58" s="725"/>
      <c r="AM58" s="725"/>
    </row>
    <row r="59" spans="1:40" s="201" customFormat="1" ht="15" customHeight="1">
      <c r="A59" s="201" t="s">
        <v>1107</v>
      </c>
      <c r="B59" s="767"/>
      <c r="C59" s="767"/>
      <c r="D59" s="767"/>
      <c r="E59" s="767"/>
      <c r="F59" s="767"/>
      <c r="G59" s="767"/>
      <c r="H59" s="725"/>
      <c r="I59" s="725"/>
      <c r="J59" s="725"/>
      <c r="K59" s="725"/>
      <c r="L59" s="725"/>
      <c r="M59" s="725"/>
      <c r="N59" s="725"/>
      <c r="O59" s="725"/>
      <c r="P59" s="725"/>
      <c r="Q59" s="725"/>
      <c r="R59" s="725"/>
      <c r="S59" s="725"/>
      <c r="T59" s="725"/>
      <c r="U59" s="725"/>
      <c r="V59" s="725"/>
      <c r="W59" s="725"/>
      <c r="X59" s="725"/>
      <c r="Y59" s="725"/>
      <c r="Z59" s="725"/>
      <c r="AA59" s="725"/>
      <c r="AB59" s="725"/>
      <c r="AC59" s="725"/>
      <c r="AD59" s="725"/>
      <c r="AE59" s="725"/>
      <c r="AF59" s="725"/>
      <c r="AG59" s="725"/>
      <c r="AH59" s="725"/>
      <c r="AI59" s="725"/>
      <c r="AJ59" s="725"/>
      <c r="AK59" s="725"/>
      <c r="AL59" s="725"/>
      <c r="AM59" s="725"/>
    </row>
    <row r="60" spans="1:40" s="201" customFormat="1" ht="15" customHeight="1">
      <c r="A60" s="201" t="s">
        <v>1108</v>
      </c>
      <c r="B60" s="767"/>
      <c r="C60" s="767"/>
      <c r="D60" s="767"/>
      <c r="E60" s="767"/>
      <c r="F60" s="767"/>
      <c r="G60" s="767"/>
      <c r="H60" s="725"/>
      <c r="I60" s="725"/>
      <c r="J60" s="725"/>
      <c r="K60" s="725"/>
      <c r="L60" s="725"/>
      <c r="M60" s="725"/>
      <c r="N60" s="725"/>
      <c r="O60" s="725"/>
      <c r="P60" s="725"/>
      <c r="Q60" s="725"/>
      <c r="R60" s="725"/>
      <c r="S60" s="725"/>
      <c r="T60" s="725"/>
      <c r="U60" s="725"/>
      <c r="V60" s="725"/>
      <c r="W60" s="725"/>
      <c r="X60" s="725"/>
      <c r="Y60" s="725"/>
      <c r="Z60" s="725"/>
      <c r="AA60" s="725"/>
      <c r="AB60" s="725"/>
      <c r="AC60" s="725"/>
      <c r="AD60" s="725"/>
      <c r="AE60" s="725"/>
      <c r="AF60" s="725"/>
      <c r="AG60" s="725"/>
      <c r="AH60" s="725"/>
      <c r="AI60" s="725"/>
      <c r="AJ60" s="725"/>
      <c r="AK60" s="725"/>
      <c r="AL60" s="725"/>
      <c r="AM60" s="725"/>
    </row>
    <row r="61" spans="1:40" s="201" customFormat="1" ht="15" customHeight="1">
      <c r="A61" s="201" t="s">
        <v>1109</v>
      </c>
      <c r="B61" s="767"/>
      <c r="C61" s="767"/>
      <c r="D61" s="767"/>
      <c r="E61" s="767"/>
      <c r="F61" s="767"/>
      <c r="G61" s="767"/>
      <c r="H61" s="725"/>
      <c r="I61" s="725"/>
      <c r="J61" s="725"/>
      <c r="K61" s="725"/>
      <c r="L61" s="725"/>
      <c r="M61" s="725"/>
      <c r="N61" s="725"/>
      <c r="O61" s="725"/>
      <c r="P61" s="725"/>
      <c r="Q61" s="725"/>
      <c r="R61" s="725"/>
      <c r="S61" s="725"/>
      <c r="T61" s="725"/>
      <c r="U61" s="725"/>
      <c r="V61" s="725"/>
      <c r="W61" s="725"/>
      <c r="X61" s="725"/>
      <c r="Y61" s="725"/>
      <c r="Z61" s="725"/>
      <c r="AA61" s="725"/>
      <c r="AB61" s="725"/>
      <c r="AC61" s="725"/>
      <c r="AD61" s="725"/>
      <c r="AE61" s="725"/>
      <c r="AF61" s="725"/>
      <c r="AG61" s="725"/>
      <c r="AH61" s="725"/>
      <c r="AI61" s="725"/>
      <c r="AJ61" s="725"/>
      <c r="AK61" s="725"/>
      <c r="AL61" s="725"/>
      <c r="AM61" s="725"/>
    </row>
    <row r="62" spans="1:40" ht="15" customHeight="1">
      <c r="A62" s="201" t="s">
        <v>1110</v>
      </c>
      <c r="B62" s="780"/>
      <c r="C62" s="201"/>
      <c r="D62" s="201"/>
      <c r="E62" s="201"/>
      <c r="F62" s="201"/>
      <c r="G62" s="201"/>
    </row>
    <row r="63" spans="1:40" ht="15" customHeight="1">
      <c r="A63" s="201" t="s">
        <v>1111</v>
      </c>
      <c r="B63" s="780"/>
      <c r="C63" s="201"/>
      <c r="D63" s="201"/>
      <c r="E63" s="201"/>
      <c r="F63" s="201"/>
      <c r="G63" s="201"/>
    </row>
    <row r="64" spans="1:40" ht="15" customHeight="1">
      <c r="A64" s="201"/>
      <c r="B64" s="771" t="s">
        <v>1112</v>
      </c>
      <c r="C64" s="1106" t="s">
        <v>1113</v>
      </c>
      <c r="D64" s="1106"/>
      <c r="E64" s="1106"/>
      <c r="F64" s="201"/>
      <c r="G64" s="201"/>
    </row>
    <row r="65" spans="1:7" ht="15" customHeight="1">
      <c r="A65" s="201"/>
      <c r="B65" s="781" t="s">
        <v>1114</v>
      </c>
      <c r="C65" s="1102" t="s">
        <v>1115</v>
      </c>
      <c r="D65" s="1102"/>
      <c r="E65" s="1102"/>
      <c r="F65" s="201"/>
      <c r="G65" s="201"/>
    </row>
    <row r="66" spans="1:7" ht="15" customHeight="1">
      <c r="A66" s="201"/>
      <c r="B66" s="781" t="s">
        <v>1116</v>
      </c>
      <c r="C66" s="1102" t="s">
        <v>1117</v>
      </c>
      <c r="D66" s="1102"/>
      <c r="E66" s="1102"/>
      <c r="F66" s="201"/>
      <c r="G66" s="201"/>
    </row>
    <row r="67" spans="1:7" ht="15" customHeight="1">
      <c r="A67" s="201"/>
      <c r="B67" s="781" t="s">
        <v>1118</v>
      </c>
      <c r="C67" s="1102" t="s">
        <v>1119</v>
      </c>
      <c r="D67" s="1102"/>
      <c r="E67" s="1102"/>
      <c r="F67" s="201"/>
      <c r="G67" s="201"/>
    </row>
    <row r="68" spans="1:7" ht="15" customHeight="1">
      <c r="A68" s="201"/>
      <c r="B68" s="781" t="s">
        <v>1120</v>
      </c>
      <c r="C68" s="1102" t="s">
        <v>1121</v>
      </c>
      <c r="D68" s="1102"/>
      <c r="E68" s="1102"/>
      <c r="F68" s="201"/>
      <c r="G68" s="201"/>
    </row>
    <row r="69" spans="1:7" ht="15" customHeight="1">
      <c r="A69" s="201"/>
      <c r="B69" s="201" t="s">
        <v>1122</v>
      </c>
      <c r="C69" s="201"/>
      <c r="D69" s="201"/>
      <c r="E69" s="201"/>
      <c r="F69" s="201"/>
      <c r="G69" s="201"/>
    </row>
    <row r="70" spans="1:7" ht="15" customHeight="1">
      <c r="A70" s="201"/>
      <c r="B70" s="201" t="s">
        <v>1123</v>
      </c>
      <c r="C70" s="201"/>
      <c r="D70" s="201"/>
      <c r="E70" s="201"/>
      <c r="F70" s="201"/>
      <c r="G70" s="201"/>
    </row>
    <row r="71" spans="1:7" ht="15" customHeight="1">
      <c r="A71" s="201"/>
      <c r="B71" s="201" t="s">
        <v>1124</v>
      </c>
      <c r="C71" s="201"/>
      <c r="D71" s="201"/>
      <c r="E71" s="201"/>
      <c r="F71" s="201"/>
      <c r="G71" s="201"/>
    </row>
    <row r="72" spans="1:7" ht="15" customHeight="1">
      <c r="A72" s="201" t="s">
        <v>1125</v>
      </c>
      <c r="B72" s="780"/>
      <c r="C72" s="201"/>
      <c r="D72" s="201"/>
      <c r="E72" s="201"/>
      <c r="F72" s="201"/>
      <c r="G72" s="201"/>
    </row>
    <row r="73" spans="1:7" ht="15" customHeight="1">
      <c r="A73" s="201" t="s">
        <v>1126</v>
      </c>
      <c r="B73" s="780"/>
      <c r="C73" s="201"/>
      <c r="D73" s="201"/>
      <c r="E73" s="201"/>
      <c r="F73" s="201"/>
      <c r="G73" s="201"/>
    </row>
    <row r="74" spans="1:7" ht="15" customHeight="1">
      <c r="A74" s="201" t="s">
        <v>1127</v>
      </c>
      <c r="B74" s="780"/>
      <c r="C74" s="201"/>
      <c r="D74" s="201"/>
      <c r="E74" s="201"/>
      <c r="F74" s="201"/>
      <c r="G74" s="201"/>
    </row>
    <row r="75" spans="1:7" ht="15" customHeight="1">
      <c r="A75" s="201" t="s">
        <v>1128</v>
      </c>
      <c r="B75" s="780"/>
      <c r="C75" s="201"/>
      <c r="D75" s="201"/>
      <c r="E75" s="201"/>
      <c r="F75" s="201"/>
      <c r="G75" s="201"/>
    </row>
    <row r="76" spans="1:7" ht="15" customHeight="1">
      <c r="A76" s="201" t="s">
        <v>1129</v>
      </c>
      <c r="B76" s="780"/>
      <c r="C76" s="201"/>
      <c r="D76" s="201"/>
      <c r="E76" s="201"/>
      <c r="F76" s="201"/>
      <c r="G76" s="201"/>
    </row>
    <row r="77" spans="1:7" ht="15" customHeight="1">
      <c r="A77" s="201" t="s">
        <v>1130</v>
      </c>
      <c r="B77" s="780"/>
      <c r="C77" s="201"/>
      <c r="D77" s="201"/>
      <c r="E77" s="201"/>
      <c r="F77" s="201"/>
      <c r="G77" s="201"/>
    </row>
    <row r="78" spans="1:7" ht="15" customHeight="1">
      <c r="A78" s="201" t="s">
        <v>1131</v>
      </c>
      <c r="B78" s="780"/>
      <c r="C78" s="201"/>
      <c r="D78" s="201"/>
      <c r="E78" s="201"/>
      <c r="F78" s="201"/>
      <c r="G78" s="201"/>
    </row>
    <row r="79" spans="1:7" ht="15" customHeight="1">
      <c r="A79" s="201" t="s">
        <v>1132</v>
      </c>
      <c r="B79" s="780"/>
      <c r="C79" s="201"/>
      <c r="D79" s="201"/>
      <c r="E79" s="201"/>
      <c r="F79" s="201"/>
      <c r="G79" s="201"/>
    </row>
    <row r="80" spans="1:7" ht="15" customHeight="1">
      <c r="A80" s="201" t="s">
        <v>1133</v>
      </c>
      <c r="B80" s="780"/>
      <c r="C80" s="201"/>
      <c r="D80" s="201"/>
      <c r="E80" s="201"/>
      <c r="F80" s="201"/>
      <c r="G80" s="201"/>
    </row>
    <row r="81" spans="1:7" ht="15" customHeight="1">
      <c r="A81" s="201" t="s">
        <v>1134</v>
      </c>
      <c r="B81" s="780"/>
      <c r="C81" s="201"/>
      <c r="D81" s="201"/>
      <c r="E81" s="201"/>
      <c r="F81" s="201"/>
      <c r="G81" s="201"/>
    </row>
    <row r="82" spans="1:7" ht="15" customHeight="1">
      <c r="A82" s="201" t="s">
        <v>1135</v>
      </c>
      <c r="B82" s="780"/>
      <c r="C82" s="201"/>
      <c r="D82" s="201"/>
      <c r="E82" s="201"/>
      <c r="F82" s="201"/>
      <c r="G82" s="201"/>
    </row>
    <row r="83" spans="1:7" ht="15" customHeight="1">
      <c r="A83" s="201" t="s">
        <v>1136</v>
      </c>
      <c r="B83" s="780"/>
      <c r="C83" s="201"/>
      <c r="D83" s="201"/>
      <c r="E83" s="201"/>
      <c r="F83" s="201"/>
      <c r="G83" s="201"/>
    </row>
    <row r="84" spans="1:7" ht="15" customHeight="1">
      <c r="A84" s="201" t="s">
        <v>1137</v>
      </c>
      <c r="B84" s="780"/>
      <c r="C84" s="201"/>
      <c r="D84" s="201"/>
      <c r="E84" s="201"/>
      <c r="F84" s="201"/>
      <c r="G84" s="201"/>
    </row>
  </sheetData>
  <mergeCells count="20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6:C36"/>
    <mergeCell ref="F36:H36"/>
    <mergeCell ref="I36:K36"/>
    <mergeCell ref="L36:N36"/>
    <mergeCell ref="O36:Q36"/>
    <mergeCell ref="AJ36:AK36"/>
    <mergeCell ref="A37:C37"/>
    <mergeCell ref="F37:H37"/>
    <mergeCell ref="I37:K37"/>
    <mergeCell ref="L37:N37"/>
    <mergeCell ref="O37:Q37"/>
    <mergeCell ref="R37:T37"/>
    <mergeCell ref="U37:W37"/>
    <mergeCell ref="X37:Z37"/>
    <mergeCell ref="AA37:AC37"/>
    <mergeCell ref="R36:T36"/>
    <mergeCell ref="U36:W36"/>
    <mergeCell ref="X36:Z36"/>
    <mergeCell ref="AA36:AC36"/>
    <mergeCell ref="AD36:AF36"/>
    <mergeCell ref="AG36:AI36"/>
    <mergeCell ref="AD37:AF37"/>
    <mergeCell ref="AG37:AI37"/>
    <mergeCell ref="AJ37:AK37"/>
    <mergeCell ref="F38:H38"/>
    <mergeCell ref="I38:K38"/>
    <mergeCell ref="L38:N38"/>
    <mergeCell ref="O38:Q38"/>
    <mergeCell ref="R38:T38"/>
    <mergeCell ref="U38:W38"/>
    <mergeCell ref="X38:Z38"/>
    <mergeCell ref="F40:H40"/>
    <mergeCell ref="I40:K40"/>
    <mergeCell ref="L40:N40"/>
    <mergeCell ref="O40:Q40"/>
    <mergeCell ref="R40:T40"/>
    <mergeCell ref="AA38:AC38"/>
    <mergeCell ref="AD38:AF38"/>
    <mergeCell ref="AG38:AI38"/>
    <mergeCell ref="AJ38:AK38"/>
    <mergeCell ref="F39:H39"/>
    <mergeCell ref="I39:K39"/>
    <mergeCell ref="L39:N39"/>
    <mergeCell ref="O39:Q39"/>
    <mergeCell ref="R39:T39"/>
    <mergeCell ref="U39:W39"/>
    <mergeCell ref="U40:W40"/>
    <mergeCell ref="X40:Z40"/>
    <mergeCell ref="AA40:AC40"/>
    <mergeCell ref="AD40:AF40"/>
    <mergeCell ref="AG40:AI40"/>
    <mergeCell ref="AJ40:AK40"/>
    <mergeCell ref="X39:Z39"/>
    <mergeCell ref="AA39:AC39"/>
    <mergeCell ref="AD39:AF39"/>
    <mergeCell ref="AG39:AI39"/>
    <mergeCell ref="AJ39:AK39"/>
    <mergeCell ref="F42:H42"/>
    <mergeCell ref="I42:K42"/>
    <mergeCell ref="L42:N42"/>
    <mergeCell ref="O42:Q42"/>
    <mergeCell ref="R42:T42"/>
    <mergeCell ref="F41:H41"/>
    <mergeCell ref="I41:K41"/>
    <mergeCell ref="L41:N41"/>
    <mergeCell ref="O41:Q41"/>
    <mergeCell ref="R41:T41"/>
    <mergeCell ref="U42:W42"/>
    <mergeCell ref="X42:Z42"/>
    <mergeCell ref="AA42:AC42"/>
    <mergeCell ref="AD42:AF42"/>
    <mergeCell ref="AG42:AI42"/>
    <mergeCell ref="AJ42:AK42"/>
    <mergeCell ref="X41:Z41"/>
    <mergeCell ref="AA41:AC41"/>
    <mergeCell ref="AD41:AF41"/>
    <mergeCell ref="AG41:AI41"/>
    <mergeCell ref="AJ41:AK41"/>
    <mergeCell ref="U41:W41"/>
    <mergeCell ref="U43:W43"/>
    <mergeCell ref="X43:Z43"/>
    <mergeCell ref="AA43:AC43"/>
    <mergeCell ref="AD43:AF43"/>
    <mergeCell ref="AG43:AI43"/>
    <mergeCell ref="AJ43:AK43"/>
    <mergeCell ref="A43:C43"/>
    <mergeCell ref="F43:H43"/>
    <mergeCell ref="I43:K43"/>
    <mergeCell ref="L43:N43"/>
    <mergeCell ref="O43:Q43"/>
    <mergeCell ref="R43:T43"/>
    <mergeCell ref="U44:W44"/>
    <mergeCell ref="X44:Z44"/>
    <mergeCell ref="AA44:AC44"/>
    <mergeCell ref="AD44:AF44"/>
    <mergeCell ref="AG44:AI44"/>
    <mergeCell ref="AJ44:AK44"/>
    <mergeCell ref="A44:C44"/>
    <mergeCell ref="F44:H44"/>
    <mergeCell ref="I44:K44"/>
    <mergeCell ref="L44:N44"/>
    <mergeCell ref="O44:Q44"/>
    <mergeCell ref="R44:T44"/>
    <mergeCell ref="C51:D51"/>
    <mergeCell ref="E51:H51"/>
    <mergeCell ref="I51:N51"/>
    <mergeCell ref="O51:T51"/>
    <mergeCell ref="U51:Z51"/>
    <mergeCell ref="AA51:AF51"/>
    <mergeCell ref="A47:B47"/>
    <mergeCell ref="C47:D47"/>
    <mergeCell ref="E47:H47"/>
    <mergeCell ref="A48:B48"/>
    <mergeCell ref="C48:D48"/>
    <mergeCell ref="E48:H48"/>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C67:E67"/>
    <mergeCell ref="C68:E68"/>
    <mergeCell ref="AA55:AF55"/>
    <mergeCell ref="AG55:AK55"/>
    <mergeCell ref="AL55:AM55"/>
    <mergeCell ref="C64:E64"/>
    <mergeCell ref="C65:E65"/>
    <mergeCell ref="C66:E66"/>
    <mergeCell ref="X54:Z54"/>
    <mergeCell ref="AA54:AC54"/>
    <mergeCell ref="AD54:AF54"/>
    <mergeCell ref="AG54:AI54"/>
    <mergeCell ref="AJ54:AK54"/>
    <mergeCell ref="C55:D55"/>
    <mergeCell ref="E55:H55"/>
    <mergeCell ref="I55:N55"/>
    <mergeCell ref="O55:T55"/>
    <mergeCell ref="U55:Z55"/>
  </mergeCells>
  <phoneticPr fontId="2"/>
  <dataValidations count="6">
    <dataValidation type="list" allowBlank="1" showInputMessage="1" showErrorMessage="1" sqref="C11:C30" xr:uid="{1D750CBA-ACEC-4805-B943-C68AC87586FD}">
      <formula1>"A,B,C,D"</formula1>
    </dataValidation>
    <dataValidation operator="greaterThanOrEqual" allowBlank="1" showInputMessage="1" showErrorMessage="1" sqref="I45:I46 I49 L45:L46 L49 AL37:AL43 AJ37:AJ44" xr:uid="{543BDB00-DB2B-41BC-B44F-DF84E35ECF98}"/>
    <dataValidation type="list" allowBlank="1" showInputMessage="1" showErrorMessage="1" sqref="AK4:AN4" xr:uid="{C633969C-5DD8-45A3-9216-6B683D8C82D0}">
      <formula1>"予定,実績"</formula1>
    </dataValidation>
    <dataValidation type="list" allowBlank="1" showInputMessage="1" showErrorMessage="1" sqref="AK3:AN3" xr:uid="{12D6C5F9-99DE-4E83-AA4B-8A6F29A8EBAC}">
      <formula1>"４週,歴月"</formula1>
    </dataValidation>
    <dataValidation type="list" allowBlank="1" showInputMessage="1" showErrorMessage="1" sqref="B11:B30" xr:uid="{B62A3B05-4A61-4280-9B03-58D9A61E8CAA}">
      <formula1>INDIRECT($AK$1)</formula1>
    </dataValidation>
    <dataValidation type="whole" operator="greaterThanOrEqual" allowBlank="1" showInputMessage="1" showErrorMessage="1" sqref="AG37:AG44 I37:I44 AD37:AD44 AA37:AA44 X37:X44 U37:U44 R37:R44 O37:O44 L37:L44 D37:F44" xr:uid="{FE153C2F-8BF7-4739-850B-12196AADAC82}">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3ADBF-CC66-482B-99AA-C984E572BC1B}">
  <sheetPr>
    <tabColor theme="8" tint="0.59999389629810485"/>
  </sheetPr>
  <dimension ref="A1:AQ84"/>
  <sheetViews>
    <sheetView showGridLines="0" view="pageBreakPreview" zoomScaleNormal="100" zoomScaleSheetLayoutView="100" workbookViewId="0"/>
  </sheetViews>
  <sheetFormatPr defaultColWidth="8.25" defaultRowHeight="21" customHeight="1"/>
  <cols>
    <col min="1" max="1" width="2.625" style="15" customWidth="1"/>
    <col min="2" max="2" width="14.125" style="138" customWidth="1"/>
    <col min="3" max="3" width="6.625" style="15" customWidth="1"/>
    <col min="4" max="5" width="7.625" style="15" customWidth="1"/>
    <col min="6" max="36" width="2.625" style="15" customWidth="1"/>
    <col min="37" max="37" width="6.625" style="15" customWidth="1"/>
    <col min="38" max="39" width="7.625" style="15" customWidth="1"/>
    <col min="40" max="40" width="5.625" style="15" customWidth="1"/>
    <col min="41" max="16384" width="8.25" style="15"/>
  </cols>
  <sheetData>
    <row r="1" spans="1:40" ht="24.95" customHeight="1">
      <c r="A1" s="738" t="s">
        <v>1061</v>
      </c>
      <c r="C1" s="724"/>
      <c r="D1" s="724"/>
      <c r="E1" s="724"/>
      <c r="F1" s="724"/>
      <c r="G1" s="724"/>
      <c r="H1" s="724"/>
      <c r="I1" s="724"/>
      <c r="J1" s="724"/>
      <c r="K1" s="724"/>
      <c r="L1" s="724"/>
      <c r="M1" s="724"/>
      <c r="N1" s="724"/>
      <c r="O1" s="724"/>
      <c r="P1" s="724"/>
      <c r="Q1" s="724"/>
      <c r="R1" s="724"/>
      <c r="S1" s="724"/>
      <c r="T1" s="724"/>
      <c r="U1" s="724"/>
      <c r="V1" s="724"/>
      <c r="W1" s="724"/>
      <c r="X1" s="725"/>
      <c r="Y1" s="725"/>
      <c r="Z1" s="150"/>
      <c r="AA1" s="150"/>
      <c r="AB1" s="150"/>
      <c r="AC1" s="150"/>
      <c r="AD1" s="739"/>
      <c r="AE1" s="739"/>
      <c r="AF1" s="739"/>
      <c r="AG1" s="739"/>
      <c r="AH1" s="739"/>
      <c r="AI1" s="740" t="s">
        <v>1062</v>
      </c>
      <c r="AJ1" s="740"/>
      <c r="AK1" s="1148" t="s">
        <v>1138</v>
      </c>
      <c r="AL1" s="1148"/>
      <c r="AM1" s="1148"/>
      <c r="AN1" s="1148"/>
    </row>
    <row r="2" spans="1:40" ht="18" customHeight="1">
      <c r="A2" s="150"/>
      <c r="B2" s="726"/>
      <c r="C2" s="726"/>
      <c r="D2" s="726"/>
      <c r="E2" s="726"/>
      <c r="F2" s="726"/>
      <c r="G2" s="726"/>
      <c r="H2" s="726"/>
      <c r="I2" s="726"/>
      <c r="J2" s="726"/>
      <c r="K2" s="726"/>
      <c r="L2" s="726"/>
      <c r="M2" s="1149">
        <v>2024</v>
      </c>
      <c r="N2" s="1149"/>
      <c r="O2" s="1149"/>
      <c r="P2" s="1149"/>
      <c r="Q2" s="1150" t="s">
        <v>58</v>
      </c>
      <c r="R2" s="1150"/>
      <c r="S2" s="1149">
        <v>5</v>
      </c>
      <c r="T2" s="1149"/>
      <c r="U2" s="1150" t="s">
        <v>444</v>
      </c>
      <c r="V2" s="1150"/>
      <c r="W2" s="726"/>
      <c r="X2" s="726"/>
      <c r="Y2" s="726"/>
      <c r="Z2" s="150"/>
      <c r="AA2" s="150"/>
      <c r="AC2" s="740"/>
      <c r="AD2" s="726"/>
      <c r="AE2" s="726"/>
      <c r="AF2" s="726"/>
      <c r="AG2" s="726"/>
      <c r="AH2" s="726"/>
      <c r="AI2" s="740" t="s">
        <v>1064</v>
      </c>
      <c r="AJ2" s="740"/>
      <c r="AK2" s="1151"/>
      <c r="AL2" s="1151"/>
      <c r="AM2" s="1151"/>
      <c r="AN2" s="1151"/>
    </row>
    <row r="3" spans="1:40" ht="18" customHeight="1">
      <c r="A3" s="741"/>
      <c r="B3" s="741"/>
      <c r="C3" s="741"/>
      <c r="D3" s="741"/>
      <c r="E3" s="741"/>
      <c r="F3" s="741"/>
      <c r="G3" s="741"/>
      <c r="H3" s="741"/>
      <c r="I3" s="741"/>
      <c r="J3" s="741"/>
      <c r="K3" s="741"/>
      <c r="L3" s="741"/>
      <c r="M3" s="741"/>
      <c r="N3" s="741"/>
      <c r="O3" s="741"/>
      <c r="P3" s="741"/>
      <c r="Q3" s="741"/>
      <c r="R3" s="741"/>
      <c r="S3" s="741"/>
      <c r="T3" s="741"/>
      <c r="U3" s="741"/>
      <c r="V3" s="741"/>
      <c r="W3" s="741"/>
      <c r="Y3" s="742"/>
      <c r="Z3" s="742"/>
      <c r="AA3" s="742"/>
      <c r="AB3" s="150"/>
      <c r="AC3" s="742"/>
      <c r="AD3" s="742"/>
      <c r="AE3" s="742"/>
      <c r="AF3" s="742"/>
      <c r="AG3" s="742"/>
      <c r="AH3" s="742"/>
      <c r="AI3" s="743" t="s">
        <v>1065</v>
      </c>
      <c r="AJ3" s="740"/>
      <c r="AK3" s="1141"/>
      <c r="AL3" s="1141"/>
      <c r="AM3" s="1141"/>
      <c r="AN3" s="1141"/>
    </row>
    <row r="4" spans="1:40" ht="18" customHeight="1">
      <c r="A4" s="741"/>
      <c r="B4" s="741"/>
      <c r="C4" s="741"/>
      <c r="D4" s="741"/>
      <c r="E4" s="741"/>
      <c r="F4" s="741"/>
      <c r="G4" s="741"/>
      <c r="H4" s="741"/>
      <c r="I4" s="741"/>
      <c r="J4" s="741"/>
      <c r="K4" s="741"/>
      <c r="L4" s="741"/>
      <c r="M4" s="741"/>
      <c r="N4" s="741"/>
      <c r="O4" s="741"/>
      <c r="P4" s="741"/>
      <c r="Q4" s="741"/>
      <c r="R4" s="741"/>
      <c r="S4" s="741"/>
      <c r="T4" s="741"/>
      <c r="U4" s="741"/>
      <c r="V4" s="741"/>
      <c r="W4" s="741"/>
      <c r="Y4" s="742"/>
      <c r="Z4" s="742"/>
      <c r="AA4" s="742"/>
      <c r="AB4" s="150"/>
      <c r="AC4" s="742"/>
      <c r="AD4" s="742"/>
      <c r="AE4" s="742"/>
      <c r="AF4" s="742"/>
      <c r="AG4" s="742"/>
      <c r="AH4" s="742"/>
      <c r="AI4" s="743" t="s">
        <v>1066</v>
      </c>
      <c r="AJ4" s="740"/>
      <c r="AK4" s="1141"/>
      <c r="AL4" s="1141"/>
      <c r="AM4" s="1141"/>
      <c r="AN4" s="1141"/>
    </row>
    <row r="5" spans="1:40" ht="18" customHeight="1">
      <c r="A5" s="741"/>
      <c r="B5" s="741"/>
      <c r="C5" s="741"/>
      <c r="D5" s="741"/>
      <c r="E5" s="741"/>
      <c r="F5" s="741"/>
      <c r="G5" s="741"/>
      <c r="H5" s="741"/>
      <c r="I5" s="741"/>
      <c r="J5" s="741"/>
      <c r="K5" s="741"/>
      <c r="L5" s="741"/>
      <c r="M5" s="741"/>
      <c r="N5" s="741"/>
      <c r="O5" s="741"/>
      <c r="P5" s="741"/>
      <c r="Q5" s="741"/>
      <c r="R5" s="741"/>
      <c r="S5" s="741"/>
      <c r="U5" s="741"/>
      <c r="V5" s="741"/>
      <c r="W5" s="741"/>
      <c r="Y5" s="742"/>
      <c r="Z5" s="742"/>
      <c r="AA5" s="742"/>
      <c r="AB5" s="150"/>
      <c r="AC5" s="742"/>
      <c r="AD5" s="742"/>
      <c r="AE5" s="742"/>
      <c r="AF5" s="742"/>
      <c r="AG5" s="743" t="s">
        <v>1067</v>
      </c>
      <c r="AH5" s="1142"/>
      <c r="AI5" s="1142"/>
      <c r="AJ5" s="1142"/>
      <c r="AK5" s="742" t="s">
        <v>1068</v>
      </c>
      <c r="AL5" s="744"/>
      <c r="AM5" s="742" t="s">
        <v>1069</v>
      </c>
      <c r="AN5" s="150"/>
    </row>
    <row r="6" spans="1:40" ht="9.9499999999999993" customHeight="1">
      <c r="A6" s="150"/>
      <c r="B6" s="745"/>
      <c r="C6" s="745"/>
      <c r="D6" s="745"/>
      <c r="E6" s="745"/>
      <c r="F6" s="745"/>
      <c r="G6" s="745"/>
      <c r="H6" s="745"/>
      <c r="I6" s="745"/>
      <c r="J6" s="745"/>
      <c r="K6" s="745"/>
      <c r="L6" s="745"/>
      <c r="M6" s="745"/>
      <c r="N6" s="745"/>
      <c r="O6" s="745"/>
      <c r="P6" s="745"/>
      <c r="Q6" s="745"/>
      <c r="R6" s="745"/>
      <c r="S6" s="745"/>
      <c r="T6" s="745"/>
      <c r="U6" s="745"/>
      <c r="V6" s="745"/>
      <c r="W6" s="745"/>
      <c r="X6" s="726"/>
      <c r="Y6" s="726"/>
      <c r="Z6" s="726"/>
      <c r="AA6" s="726"/>
      <c r="AB6" s="726"/>
      <c r="AC6" s="726"/>
      <c r="AD6" s="726"/>
      <c r="AE6" s="726"/>
      <c r="AF6" s="726"/>
      <c r="AG6" s="726"/>
      <c r="AH6" s="726"/>
      <c r="AI6" s="726"/>
      <c r="AJ6" s="726"/>
      <c r="AK6" s="726"/>
      <c r="AL6" s="726"/>
      <c r="AM6" s="150"/>
      <c r="AN6" s="150"/>
    </row>
    <row r="7" spans="1:40" ht="15" customHeight="1">
      <c r="A7" s="1138" t="s">
        <v>1070</v>
      </c>
      <c r="B7" s="1106" t="s">
        <v>1071</v>
      </c>
      <c r="C7" s="1143" t="s">
        <v>1072</v>
      </c>
      <c r="D7" s="1106" t="s">
        <v>1073</v>
      </c>
      <c r="E7" s="1136" t="s">
        <v>1074</v>
      </c>
      <c r="F7" s="1146" t="s">
        <v>1075</v>
      </c>
      <c r="G7" s="1146"/>
      <c r="H7" s="1146"/>
      <c r="I7" s="1146"/>
      <c r="J7" s="1146"/>
      <c r="K7" s="1146"/>
      <c r="L7" s="1146"/>
      <c r="M7" s="1146"/>
      <c r="N7" s="1146"/>
      <c r="O7" s="1146"/>
      <c r="P7" s="1146"/>
      <c r="Q7" s="1146"/>
      <c r="R7" s="1146"/>
      <c r="S7" s="1146"/>
      <c r="T7" s="1146"/>
      <c r="U7" s="1146"/>
      <c r="V7" s="1146"/>
      <c r="W7" s="1146"/>
      <c r="X7" s="1146"/>
      <c r="Y7" s="1146"/>
      <c r="Z7" s="1146"/>
      <c r="AA7" s="1146"/>
      <c r="AB7" s="1146"/>
      <c r="AC7" s="1146"/>
      <c r="AD7" s="1146"/>
      <c r="AE7" s="1146"/>
      <c r="AF7" s="1146"/>
      <c r="AG7" s="1146"/>
      <c r="AH7" s="1146"/>
      <c r="AI7" s="1146"/>
      <c r="AJ7" s="1146"/>
      <c r="AK7" s="1147" t="s">
        <v>1076</v>
      </c>
      <c r="AL7" s="1114" t="s">
        <v>1077</v>
      </c>
      <c r="AM7" s="1140" t="s">
        <v>1078</v>
      </c>
      <c r="AN7" s="1140"/>
    </row>
    <row r="8" spans="1:40" ht="15" customHeight="1">
      <c r="A8" s="1138"/>
      <c r="B8" s="1106"/>
      <c r="C8" s="1144"/>
      <c r="D8" s="1106"/>
      <c r="E8" s="1136"/>
      <c r="F8" s="1106" t="s">
        <v>435</v>
      </c>
      <c r="G8" s="1106"/>
      <c r="H8" s="1106"/>
      <c r="I8" s="1106"/>
      <c r="J8" s="1106"/>
      <c r="K8" s="1106"/>
      <c r="L8" s="1106"/>
      <c r="M8" s="1106" t="s">
        <v>436</v>
      </c>
      <c r="N8" s="1106"/>
      <c r="O8" s="1106"/>
      <c r="P8" s="1106"/>
      <c r="Q8" s="1106"/>
      <c r="R8" s="1106"/>
      <c r="S8" s="1106"/>
      <c r="T8" s="1106" t="s">
        <v>437</v>
      </c>
      <c r="U8" s="1106"/>
      <c r="V8" s="1106"/>
      <c r="W8" s="1106"/>
      <c r="X8" s="1106"/>
      <c r="Y8" s="1106"/>
      <c r="Z8" s="1106"/>
      <c r="AA8" s="1106" t="s">
        <v>438</v>
      </c>
      <c r="AB8" s="1106"/>
      <c r="AC8" s="1106"/>
      <c r="AD8" s="1106"/>
      <c r="AE8" s="1106"/>
      <c r="AF8" s="1106"/>
      <c r="AG8" s="1106"/>
      <c r="AH8" s="1106" t="s">
        <v>1079</v>
      </c>
      <c r="AI8" s="1106"/>
      <c r="AJ8" s="1106"/>
      <c r="AK8" s="1147"/>
      <c r="AL8" s="1114"/>
      <c r="AM8" s="1140"/>
      <c r="AN8" s="1140"/>
    </row>
    <row r="9" spans="1:40" ht="15" customHeight="1">
      <c r="A9" s="1138"/>
      <c r="B9" s="1106"/>
      <c r="C9" s="1144"/>
      <c r="D9" s="1106"/>
      <c r="E9" s="1136"/>
      <c r="F9" s="746">
        <f>DATE($M$2,$S$2,1)</f>
        <v>45413</v>
      </c>
      <c r="G9" s="746">
        <f>DATE($M$2,$S$2,2)</f>
        <v>45414</v>
      </c>
      <c r="H9" s="746">
        <f>DATE($M$2,$S$2,3)</f>
        <v>45415</v>
      </c>
      <c r="I9" s="746">
        <f>DATE($M$2,$S$2,4)</f>
        <v>45416</v>
      </c>
      <c r="J9" s="746">
        <f>DATE($M$2,$S$2,5)</f>
        <v>45417</v>
      </c>
      <c r="K9" s="746">
        <f>DATE($M$2,$S$2,6)</f>
        <v>45418</v>
      </c>
      <c r="L9" s="746">
        <f>DATE($M$2,$S$2,7)</f>
        <v>45419</v>
      </c>
      <c r="M9" s="746">
        <f>DATE($M$2,$S$2,8)</f>
        <v>45420</v>
      </c>
      <c r="N9" s="746">
        <f>DATE($M$2,$S$2,9)</f>
        <v>45421</v>
      </c>
      <c r="O9" s="746">
        <f>DATE($M$2,$S$2,10)</f>
        <v>45422</v>
      </c>
      <c r="P9" s="746">
        <f>DATE($M$2,$S$2,11)</f>
        <v>45423</v>
      </c>
      <c r="Q9" s="746">
        <f>DATE($M$2,$S$2,12)</f>
        <v>45424</v>
      </c>
      <c r="R9" s="746">
        <f>DATE($M$2,$S$2,13)</f>
        <v>45425</v>
      </c>
      <c r="S9" s="746">
        <f>DATE($M$2,$S$2,14)</f>
        <v>45426</v>
      </c>
      <c r="T9" s="746">
        <f>DATE($M$2,$S$2,15)</f>
        <v>45427</v>
      </c>
      <c r="U9" s="746">
        <f>DATE($M$2,$S$2,16)</f>
        <v>45428</v>
      </c>
      <c r="V9" s="746">
        <f>DATE($M$2,$S$2,17)</f>
        <v>45429</v>
      </c>
      <c r="W9" s="746">
        <f>DATE($M$2,$S$2,18)</f>
        <v>45430</v>
      </c>
      <c r="X9" s="746">
        <f>DATE($M$2,$S$2,19)</f>
        <v>45431</v>
      </c>
      <c r="Y9" s="746">
        <f>DATE($M$2,$S$2,20)</f>
        <v>45432</v>
      </c>
      <c r="Z9" s="746">
        <f>DATE($M$2,$S$2,21)</f>
        <v>45433</v>
      </c>
      <c r="AA9" s="746">
        <f>DATE($M$2,$S$2,22)</f>
        <v>45434</v>
      </c>
      <c r="AB9" s="746">
        <f>DATE($M$2,$S$2,23)</f>
        <v>45435</v>
      </c>
      <c r="AC9" s="746">
        <f>DATE($M$2,$S$2,24)</f>
        <v>45436</v>
      </c>
      <c r="AD9" s="746">
        <f>DATE($M$2,$S$2,25)</f>
        <v>45437</v>
      </c>
      <c r="AE9" s="746">
        <f>DATE($M$2,$S$2,26)</f>
        <v>45438</v>
      </c>
      <c r="AF9" s="746">
        <f>DATE($M$2,$S$2,27)</f>
        <v>45439</v>
      </c>
      <c r="AG9" s="746">
        <f>DATE($M$2,$S$2,28)</f>
        <v>45440</v>
      </c>
      <c r="AH9" s="746">
        <f>IF(DAY(EOMONTH(F9,0))&lt;29,"",DATE($M$2,$S$2,29))</f>
        <v>45441</v>
      </c>
      <c r="AI9" s="746">
        <f>IF(DAY(EOMONTH(F9,0))&lt;30,"",DATE($M$2,$S$2,30))</f>
        <v>45442</v>
      </c>
      <c r="AJ9" s="746">
        <f>IF(DAY(EOMONTH(F9,0))&lt;31,"",DATE($M$2,$S$2,31))</f>
        <v>45443</v>
      </c>
      <c r="AK9" s="1147"/>
      <c r="AL9" s="1114"/>
      <c r="AM9" s="1140"/>
      <c r="AN9" s="1140"/>
    </row>
    <row r="10" spans="1:40" ht="15" customHeight="1">
      <c r="A10" s="1138"/>
      <c r="B10" s="1106"/>
      <c r="C10" s="1145"/>
      <c r="D10" s="1106"/>
      <c r="E10" s="1136"/>
      <c r="F10" s="747">
        <f>DATE($M$2,$S$2,1)</f>
        <v>45413</v>
      </c>
      <c r="G10" s="747">
        <f>DATE($M$2,$S$2,2)</f>
        <v>45414</v>
      </c>
      <c r="H10" s="747">
        <f>DATE($M$2,$S$2,3)</f>
        <v>45415</v>
      </c>
      <c r="I10" s="747">
        <f>DATE($M$2,$S$2,4)</f>
        <v>45416</v>
      </c>
      <c r="J10" s="747">
        <f>DATE($M$2,$S$2,5)</f>
        <v>45417</v>
      </c>
      <c r="K10" s="747">
        <f>DATE($M$2,$S$2,6)</f>
        <v>45418</v>
      </c>
      <c r="L10" s="747">
        <f>DATE($M$2,$S$2,7)</f>
        <v>45419</v>
      </c>
      <c r="M10" s="747">
        <f>DATE($M$2,$S$2,8)</f>
        <v>45420</v>
      </c>
      <c r="N10" s="747">
        <f>DATE($M$2,$S$2,9)</f>
        <v>45421</v>
      </c>
      <c r="O10" s="747">
        <f>DATE($M$2,$S$2,10)</f>
        <v>45422</v>
      </c>
      <c r="P10" s="747">
        <f>DATE($M$2,$S$2,11)</f>
        <v>45423</v>
      </c>
      <c r="Q10" s="747">
        <f>DATE($M$2,$S$2,12)</f>
        <v>45424</v>
      </c>
      <c r="R10" s="747">
        <f>DATE($M$2,$S$2,13)</f>
        <v>45425</v>
      </c>
      <c r="S10" s="747">
        <f>DATE($M$2,$S$2,14)</f>
        <v>45426</v>
      </c>
      <c r="T10" s="747">
        <f>DATE($M$2,$S$2,15)</f>
        <v>45427</v>
      </c>
      <c r="U10" s="747">
        <f>DATE($M$2,$S$2,16)</f>
        <v>45428</v>
      </c>
      <c r="V10" s="747">
        <f>DATE($M$2,$S$2,17)</f>
        <v>45429</v>
      </c>
      <c r="W10" s="747">
        <f>DATE($M$2,$S$2,18)</f>
        <v>45430</v>
      </c>
      <c r="X10" s="747">
        <f>DATE($M$2,$S$2,19)</f>
        <v>45431</v>
      </c>
      <c r="Y10" s="747">
        <f>DATE($M$2,$S$2,20)</f>
        <v>45432</v>
      </c>
      <c r="Z10" s="747">
        <f>DATE($M$2,$S$2,21)</f>
        <v>45433</v>
      </c>
      <c r="AA10" s="747">
        <f>DATE($M$2,$S$2,22)</f>
        <v>45434</v>
      </c>
      <c r="AB10" s="747">
        <f>DATE($M$2,$S$2,23)</f>
        <v>45435</v>
      </c>
      <c r="AC10" s="747">
        <f>DATE($M$2,$S$2,24)</f>
        <v>45436</v>
      </c>
      <c r="AD10" s="747">
        <f>DATE($M$2,$S$2,25)</f>
        <v>45437</v>
      </c>
      <c r="AE10" s="747">
        <f>DATE($M$2,$S$2,26)</f>
        <v>45438</v>
      </c>
      <c r="AF10" s="747">
        <f>DATE($M$2,$S$2,27)</f>
        <v>45439</v>
      </c>
      <c r="AG10" s="747">
        <f>DATE($M$2,$S$2,28)</f>
        <v>45440</v>
      </c>
      <c r="AH10" s="747">
        <f>IF(DAY(EOMONTH(F10,0))&lt;29,"",DATE($M$2,$S$2,29))</f>
        <v>45441</v>
      </c>
      <c r="AI10" s="747">
        <f>IF(DAY(EOMONTH(F10,0))&lt;30,"",DATE($M$2,$S$2,30))</f>
        <v>45442</v>
      </c>
      <c r="AJ10" s="747">
        <f>IF(DAY(EOMONTH(F10,0))&lt;31,"",DATE($M$2,$S$2,31))</f>
        <v>45443</v>
      </c>
      <c r="AK10" s="1147"/>
      <c r="AL10" s="1114"/>
      <c r="AM10" s="1140"/>
      <c r="AN10" s="1140"/>
    </row>
    <row r="11" spans="1:40" ht="18" customHeight="1">
      <c r="A11" s="485">
        <v>1</v>
      </c>
      <c r="B11" s="748" t="s">
        <v>1095</v>
      </c>
      <c r="C11" s="749" t="s">
        <v>1114</v>
      </c>
      <c r="D11" s="750"/>
      <c r="E11" s="751" t="s">
        <v>1114</v>
      </c>
      <c r="F11" s="752"/>
      <c r="G11" s="752"/>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3">
        <f>+SUM(F11:AJ11)</f>
        <v>0</v>
      </c>
      <c r="AL11" s="754">
        <f>IF($AK$3="４週",AK11/4,AK11/(DAY(EOMONTH($F$9,0))/7))</f>
        <v>0</v>
      </c>
      <c r="AM11" s="1135"/>
      <c r="AN11" s="1135"/>
    </row>
    <row r="12" spans="1:40" ht="18" customHeight="1">
      <c r="A12" s="485">
        <v>2</v>
      </c>
      <c r="B12" s="748" t="s">
        <v>1095</v>
      </c>
      <c r="C12" s="749" t="s">
        <v>1116</v>
      </c>
      <c r="D12" s="750"/>
      <c r="E12" s="751" t="s">
        <v>1116</v>
      </c>
      <c r="F12" s="752"/>
      <c r="G12" s="752"/>
      <c r="H12" s="752"/>
      <c r="I12" s="752"/>
      <c r="J12" s="752"/>
      <c r="K12" s="752"/>
      <c r="L12" s="752"/>
      <c r="M12" s="752"/>
      <c r="N12" s="752"/>
      <c r="O12" s="752"/>
      <c r="P12" s="752"/>
      <c r="Q12" s="752"/>
      <c r="R12" s="752"/>
      <c r="S12" s="752"/>
      <c r="T12" s="752"/>
      <c r="U12" s="752"/>
      <c r="V12" s="752"/>
      <c r="W12" s="752"/>
      <c r="X12" s="752"/>
      <c r="Y12" s="752"/>
      <c r="Z12" s="752"/>
      <c r="AA12" s="752"/>
      <c r="AB12" s="752"/>
      <c r="AC12" s="752"/>
      <c r="AD12" s="752"/>
      <c r="AE12" s="752"/>
      <c r="AF12" s="752"/>
      <c r="AG12" s="752"/>
      <c r="AH12" s="752"/>
      <c r="AI12" s="752"/>
      <c r="AJ12" s="752"/>
      <c r="AK12" s="753">
        <f t="shared" ref="AK12:AK31" si="0">+SUM(F12:AJ12)</f>
        <v>0</v>
      </c>
      <c r="AL12" s="754">
        <f>IF($AK$3="４週",AK12/4,AK12/(DAY(EOMONTH($F$9,0))/7))</f>
        <v>0</v>
      </c>
      <c r="AM12" s="1135"/>
      <c r="AN12" s="1135"/>
    </row>
    <row r="13" spans="1:40" ht="18" customHeight="1">
      <c r="A13" s="485">
        <v>3</v>
      </c>
      <c r="B13" s="748" t="s">
        <v>1095</v>
      </c>
      <c r="C13" s="749" t="s">
        <v>1118</v>
      </c>
      <c r="D13" s="750"/>
      <c r="E13" s="751" t="s">
        <v>1118</v>
      </c>
      <c r="F13" s="752"/>
      <c r="G13" s="752"/>
      <c r="H13" s="752"/>
      <c r="I13" s="752"/>
      <c r="J13" s="752"/>
      <c r="K13" s="752"/>
      <c r="L13" s="752"/>
      <c r="M13" s="752"/>
      <c r="N13" s="752"/>
      <c r="O13" s="752"/>
      <c r="P13" s="752"/>
      <c r="Q13" s="752"/>
      <c r="R13" s="752"/>
      <c r="S13" s="752"/>
      <c r="T13" s="752"/>
      <c r="U13" s="752"/>
      <c r="V13" s="752"/>
      <c r="W13" s="752"/>
      <c r="X13" s="752"/>
      <c r="Y13" s="752"/>
      <c r="Z13" s="752"/>
      <c r="AA13" s="752"/>
      <c r="AB13" s="752"/>
      <c r="AC13" s="752"/>
      <c r="AD13" s="752"/>
      <c r="AE13" s="752"/>
      <c r="AF13" s="752"/>
      <c r="AG13" s="752"/>
      <c r="AH13" s="752"/>
      <c r="AI13" s="752"/>
      <c r="AJ13" s="752"/>
      <c r="AK13" s="753">
        <f t="shared" si="0"/>
        <v>0</v>
      </c>
      <c r="AL13" s="754">
        <f>IF($AK$3="４週",AK13/4,AK13/(DAY(EOMONTH($F$9,0))/7))</f>
        <v>0</v>
      </c>
      <c r="AM13" s="1135"/>
      <c r="AN13" s="1135"/>
    </row>
    <row r="14" spans="1:40" ht="18" customHeight="1">
      <c r="A14" s="485">
        <v>4</v>
      </c>
      <c r="B14" s="748" t="s">
        <v>1095</v>
      </c>
      <c r="C14" s="749" t="s">
        <v>1120</v>
      </c>
      <c r="D14" s="750"/>
      <c r="E14" s="751" t="s">
        <v>1120</v>
      </c>
      <c r="F14" s="752"/>
      <c r="G14" s="752"/>
      <c r="H14" s="752"/>
      <c r="I14" s="752"/>
      <c r="J14" s="752"/>
      <c r="K14" s="752"/>
      <c r="L14" s="752"/>
      <c r="M14" s="752"/>
      <c r="N14" s="752"/>
      <c r="O14" s="752"/>
      <c r="P14" s="752"/>
      <c r="Q14" s="752"/>
      <c r="R14" s="752"/>
      <c r="S14" s="752"/>
      <c r="T14" s="752"/>
      <c r="U14" s="752"/>
      <c r="V14" s="752"/>
      <c r="W14" s="752"/>
      <c r="X14" s="752"/>
      <c r="Y14" s="752"/>
      <c r="Z14" s="752"/>
      <c r="AA14" s="752"/>
      <c r="AB14" s="752"/>
      <c r="AC14" s="752"/>
      <c r="AD14" s="752"/>
      <c r="AE14" s="752"/>
      <c r="AF14" s="752"/>
      <c r="AG14" s="752"/>
      <c r="AH14" s="752"/>
      <c r="AI14" s="752"/>
      <c r="AJ14" s="752"/>
      <c r="AK14" s="753">
        <f t="shared" si="0"/>
        <v>0</v>
      </c>
      <c r="AL14" s="754">
        <f>IF($AK$3="４週",AK14/4,AK14/(DAY(EOMONTH($F$9,0))/7))</f>
        <v>0</v>
      </c>
      <c r="AM14" s="1135"/>
      <c r="AN14" s="1135"/>
    </row>
    <row r="15" spans="1:40" ht="18" customHeight="1">
      <c r="A15" s="485">
        <v>5</v>
      </c>
      <c r="B15" s="748"/>
      <c r="C15" s="749"/>
      <c r="D15" s="750"/>
      <c r="E15" s="751"/>
      <c r="F15" s="752"/>
      <c r="G15" s="752"/>
      <c r="H15" s="752"/>
      <c r="I15" s="752"/>
      <c r="J15" s="752"/>
      <c r="K15" s="752"/>
      <c r="L15" s="752"/>
      <c r="M15" s="752"/>
      <c r="N15" s="752"/>
      <c r="O15" s="752"/>
      <c r="P15" s="752"/>
      <c r="Q15" s="752"/>
      <c r="R15" s="752"/>
      <c r="S15" s="752"/>
      <c r="T15" s="752"/>
      <c r="U15" s="752"/>
      <c r="V15" s="752"/>
      <c r="W15" s="752"/>
      <c r="X15" s="752"/>
      <c r="Y15" s="752"/>
      <c r="Z15" s="752"/>
      <c r="AA15" s="752"/>
      <c r="AB15" s="752"/>
      <c r="AC15" s="752"/>
      <c r="AD15" s="752"/>
      <c r="AE15" s="752"/>
      <c r="AF15" s="752"/>
      <c r="AG15" s="752"/>
      <c r="AH15" s="752"/>
      <c r="AI15" s="752"/>
      <c r="AJ15" s="752"/>
      <c r="AK15" s="753">
        <f t="shared" si="0"/>
        <v>0</v>
      </c>
      <c r="AL15" s="754">
        <f t="shared" ref="AL15:AL30" si="1">IF($AK$3="４週",AK15/4,AK15/(DAY(EOMONTH($F$9,0))/7))</f>
        <v>0</v>
      </c>
      <c r="AM15" s="1135"/>
      <c r="AN15" s="1135"/>
    </row>
    <row r="16" spans="1:40" ht="18" customHeight="1">
      <c r="A16" s="485">
        <v>6</v>
      </c>
      <c r="B16" s="748"/>
      <c r="C16" s="749"/>
      <c r="D16" s="750"/>
      <c r="E16" s="751"/>
      <c r="F16" s="752"/>
      <c r="G16" s="752"/>
      <c r="H16" s="752"/>
      <c r="I16" s="752"/>
      <c r="J16" s="752"/>
      <c r="K16" s="752"/>
      <c r="L16" s="752"/>
      <c r="M16" s="752"/>
      <c r="N16" s="752"/>
      <c r="O16" s="752"/>
      <c r="P16" s="752"/>
      <c r="Q16" s="752"/>
      <c r="R16" s="752"/>
      <c r="S16" s="752"/>
      <c r="T16" s="752"/>
      <c r="U16" s="752"/>
      <c r="V16" s="752"/>
      <c r="W16" s="752"/>
      <c r="X16" s="752"/>
      <c r="Y16" s="752"/>
      <c r="Z16" s="752"/>
      <c r="AA16" s="752"/>
      <c r="AB16" s="752"/>
      <c r="AC16" s="752"/>
      <c r="AD16" s="752"/>
      <c r="AE16" s="752"/>
      <c r="AF16" s="752"/>
      <c r="AG16" s="752"/>
      <c r="AH16" s="752"/>
      <c r="AI16" s="752"/>
      <c r="AJ16" s="752"/>
      <c r="AK16" s="753">
        <f t="shared" si="0"/>
        <v>0</v>
      </c>
      <c r="AL16" s="754">
        <f t="shared" si="1"/>
        <v>0</v>
      </c>
      <c r="AM16" s="1135"/>
      <c r="AN16" s="1135"/>
    </row>
    <row r="17" spans="1:40" ht="18" customHeight="1">
      <c r="A17" s="485">
        <v>7</v>
      </c>
      <c r="B17" s="748"/>
      <c r="C17" s="749"/>
      <c r="D17" s="750"/>
      <c r="E17" s="751"/>
      <c r="F17" s="752"/>
      <c r="G17" s="752"/>
      <c r="H17" s="752"/>
      <c r="I17" s="752"/>
      <c r="J17" s="752"/>
      <c r="K17" s="752"/>
      <c r="L17" s="752"/>
      <c r="M17" s="752"/>
      <c r="N17" s="752"/>
      <c r="O17" s="752"/>
      <c r="P17" s="752"/>
      <c r="Q17" s="752"/>
      <c r="R17" s="752"/>
      <c r="S17" s="752"/>
      <c r="T17" s="752"/>
      <c r="U17" s="752"/>
      <c r="V17" s="752"/>
      <c r="W17" s="752"/>
      <c r="X17" s="752"/>
      <c r="Y17" s="752"/>
      <c r="Z17" s="752"/>
      <c r="AA17" s="752"/>
      <c r="AB17" s="752"/>
      <c r="AC17" s="752"/>
      <c r="AD17" s="752"/>
      <c r="AE17" s="752"/>
      <c r="AF17" s="752"/>
      <c r="AG17" s="752"/>
      <c r="AH17" s="752"/>
      <c r="AI17" s="752"/>
      <c r="AJ17" s="752"/>
      <c r="AK17" s="753">
        <f t="shared" si="0"/>
        <v>0</v>
      </c>
      <c r="AL17" s="754">
        <f t="shared" si="1"/>
        <v>0</v>
      </c>
      <c r="AM17" s="1135"/>
      <c r="AN17" s="1135"/>
    </row>
    <row r="18" spans="1:40" ht="18" customHeight="1">
      <c r="A18" s="485">
        <v>8</v>
      </c>
      <c r="B18" s="748"/>
      <c r="C18" s="749"/>
      <c r="D18" s="750"/>
      <c r="E18" s="751"/>
      <c r="F18" s="752"/>
      <c r="G18" s="752"/>
      <c r="H18" s="752"/>
      <c r="I18" s="752"/>
      <c r="J18" s="752"/>
      <c r="K18" s="752"/>
      <c r="L18" s="752"/>
      <c r="M18" s="752"/>
      <c r="N18" s="752"/>
      <c r="O18" s="752"/>
      <c r="P18" s="752"/>
      <c r="Q18" s="752"/>
      <c r="R18" s="752"/>
      <c r="S18" s="752"/>
      <c r="T18" s="752"/>
      <c r="U18" s="752"/>
      <c r="V18" s="752"/>
      <c r="W18" s="752"/>
      <c r="X18" s="752"/>
      <c r="Y18" s="752"/>
      <c r="Z18" s="752"/>
      <c r="AA18" s="752"/>
      <c r="AB18" s="752"/>
      <c r="AC18" s="752"/>
      <c r="AD18" s="752"/>
      <c r="AE18" s="752"/>
      <c r="AF18" s="752"/>
      <c r="AG18" s="752"/>
      <c r="AH18" s="752"/>
      <c r="AI18" s="752"/>
      <c r="AJ18" s="752"/>
      <c r="AK18" s="753">
        <f t="shared" si="0"/>
        <v>0</v>
      </c>
      <c r="AL18" s="754">
        <f t="shared" si="1"/>
        <v>0</v>
      </c>
      <c r="AM18" s="1135"/>
      <c r="AN18" s="1135"/>
    </row>
    <row r="19" spans="1:40" ht="18" customHeight="1">
      <c r="A19" s="485">
        <v>9</v>
      </c>
      <c r="B19" s="748"/>
      <c r="C19" s="749"/>
      <c r="D19" s="750"/>
      <c r="E19" s="751"/>
      <c r="F19" s="752"/>
      <c r="G19" s="752"/>
      <c r="H19" s="752"/>
      <c r="I19" s="752"/>
      <c r="J19" s="752"/>
      <c r="K19" s="752"/>
      <c r="L19" s="752"/>
      <c r="M19" s="752"/>
      <c r="N19" s="752"/>
      <c r="O19" s="752"/>
      <c r="P19" s="752"/>
      <c r="Q19" s="752"/>
      <c r="R19" s="752"/>
      <c r="S19" s="752"/>
      <c r="T19" s="752"/>
      <c r="U19" s="752"/>
      <c r="V19" s="752"/>
      <c r="W19" s="752"/>
      <c r="X19" s="752"/>
      <c r="Y19" s="752"/>
      <c r="Z19" s="752"/>
      <c r="AA19" s="752"/>
      <c r="AB19" s="752"/>
      <c r="AC19" s="752"/>
      <c r="AD19" s="752"/>
      <c r="AE19" s="752"/>
      <c r="AF19" s="752"/>
      <c r="AG19" s="752"/>
      <c r="AH19" s="752"/>
      <c r="AI19" s="752"/>
      <c r="AJ19" s="752"/>
      <c r="AK19" s="753">
        <f t="shared" si="0"/>
        <v>0</v>
      </c>
      <c r="AL19" s="754">
        <f t="shared" si="1"/>
        <v>0</v>
      </c>
      <c r="AM19" s="1135"/>
      <c r="AN19" s="1135"/>
    </row>
    <row r="20" spans="1:40" ht="18" customHeight="1">
      <c r="A20" s="485">
        <v>10</v>
      </c>
      <c r="B20" s="748"/>
      <c r="C20" s="749"/>
      <c r="D20" s="750"/>
      <c r="E20" s="751"/>
      <c r="F20" s="752"/>
      <c r="G20" s="752"/>
      <c r="H20" s="752"/>
      <c r="I20" s="752"/>
      <c r="J20" s="752"/>
      <c r="K20" s="752"/>
      <c r="L20" s="752"/>
      <c r="M20" s="752"/>
      <c r="N20" s="752"/>
      <c r="O20" s="752"/>
      <c r="P20" s="752"/>
      <c r="Q20" s="752"/>
      <c r="R20" s="752"/>
      <c r="S20" s="752"/>
      <c r="T20" s="752"/>
      <c r="U20" s="752"/>
      <c r="V20" s="752"/>
      <c r="W20" s="752"/>
      <c r="X20" s="752"/>
      <c r="Y20" s="752"/>
      <c r="Z20" s="752"/>
      <c r="AA20" s="752"/>
      <c r="AB20" s="752"/>
      <c r="AC20" s="752"/>
      <c r="AD20" s="752"/>
      <c r="AE20" s="752"/>
      <c r="AF20" s="752"/>
      <c r="AG20" s="752"/>
      <c r="AH20" s="752"/>
      <c r="AI20" s="752"/>
      <c r="AJ20" s="752"/>
      <c r="AK20" s="753">
        <f t="shared" si="0"/>
        <v>0</v>
      </c>
      <c r="AL20" s="754">
        <f t="shared" si="1"/>
        <v>0</v>
      </c>
      <c r="AM20" s="1135"/>
      <c r="AN20" s="1135"/>
    </row>
    <row r="21" spans="1:40" ht="18" customHeight="1">
      <c r="A21" s="485">
        <v>11</v>
      </c>
      <c r="B21" s="748"/>
      <c r="C21" s="749"/>
      <c r="D21" s="750"/>
      <c r="E21" s="751"/>
      <c r="F21" s="752"/>
      <c r="G21" s="752"/>
      <c r="H21" s="752"/>
      <c r="I21" s="752"/>
      <c r="J21" s="752"/>
      <c r="K21" s="752"/>
      <c r="L21" s="752"/>
      <c r="M21" s="752"/>
      <c r="N21" s="752"/>
      <c r="O21" s="752"/>
      <c r="P21" s="752"/>
      <c r="Q21" s="752"/>
      <c r="R21" s="752"/>
      <c r="S21" s="752"/>
      <c r="T21" s="752"/>
      <c r="U21" s="752"/>
      <c r="V21" s="752"/>
      <c r="W21" s="752"/>
      <c r="X21" s="752"/>
      <c r="Y21" s="752"/>
      <c r="Z21" s="752"/>
      <c r="AA21" s="752"/>
      <c r="AB21" s="752"/>
      <c r="AC21" s="752"/>
      <c r="AD21" s="752"/>
      <c r="AE21" s="752"/>
      <c r="AF21" s="752"/>
      <c r="AG21" s="752"/>
      <c r="AH21" s="752"/>
      <c r="AI21" s="752"/>
      <c r="AJ21" s="752"/>
      <c r="AK21" s="753">
        <f t="shared" si="0"/>
        <v>0</v>
      </c>
      <c r="AL21" s="754">
        <f t="shared" si="1"/>
        <v>0</v>
      </c>
      <c r="AM21" s="1135"/>
      <c r="AN21" s="1135"/>
    </row>
    <row r="22" spans="1:40" ht="18" customHeight="1">
      <c r="A22" s="485">
        <v>12</v>
      </c>
      <c r="B22" s="748"/>
      <c r="C22" s="749"/>
      <c r="D22" s="750"/>
      <c r="E22" s="751"/>
      <c r="F22" s="752"/>
      <c r="G22" s="752"/>
      <c r="H22" s="752"/>
      <c r="I22" s="752"/>
      <c r="J22" s="752"/>
      <c r="K22" s="752"/>
      <c r="L22" s="752"/>
      <c r="M22" s="752"/>
      <c r="N22" s="752"/>
      <c r="O22" s="752"/>
      <c r="P22" s="752"/>
      <c r="Q22" s="752"/>
      <c r="R22" s="752"/>
      <c r="S22" s="752"/>
      <c r="T22" s="752"/>
      <c r="U22" s="752"/>
      <c r="V22" s="752"/>
      <c r="W22" s="752"/>
      <c r="X22" s="752"/>
      <c r="Y22" s="752"/>
      <c r="Z22" s="752"/>
      <c r="AA22" s="752"/>
      <c r="AB22" s="752"/>
      <c r="AC22" s="752"/>
      <c r="AD22" s="752"/>
      <c r="AE22" s="752"/>
      <c r="AF22" s="752"/>
      <c r="AG22" s="752"/>
      <c r="AH22" s="752"/>
      <c r="AI22" s="752"/>
      <c r="AJ22" s="752"/>
      <c r="AK22" s="753">
        <f t="shared" si="0"/>
        <v>0</v>
      </c>
      <c r="AL22" s="754">
        <f t="shared" si="1"/>
        <v>0</v>
      </c>
      <c r="AM22" s="1135"/>
      <c r="AN22" s="1135"/>
    </row>
    <row r="23" spans="1:40" ht="18" customHeight="1">
      <c r="A23" s="485">
        <v>13</v>
      </c>
      <c r="B23" s="748"/>
      <c r="C23" s="749"/>
      <c r="D23" s="750"/>
      <c r="E23" s="751"/>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2"/>
      <c r="AF23" s="752"/>
      <c r="AG23" s="752"/>
      <c r="AH23" s="752"/>
      <c r="AI23" s="752"/>
      <c r="AJ23" s="752"/>
      <c r="AK23" s="753">
        <f t="shared" si="0"/>
        <v>0</v>
      </c>
      <c r="AL23" s="754">
        <f t="shared" si="1"/>
        <v>0</v>
      </c>
      <c r="AM23" s="1135"/>
      <c r="AN23" s="1135"/>
    </row>
    <row r="24" spans="1:40" ht="18" customHeight="1">
      <c r="A24" s="485">
        <v>14</v>
      </c>
      <c r="B24" s="748"/>
      <c r="C24" s="749"/>
      <c r="D24" s="750"/>
      <c r="E24" s="751"/>
      <c r="F24" s="752"/>
      <c r="G24" s="752"/>
      <c r="H24" s="752"/>
      <c r="I24" s="752"/>
      <c r="J24" s="752"/>
      <c r="K24" s="752"/>
      <c r="L24" s="752"/>
      <c r="M24" s="752"/>
      <c r="N24" s="752"/>
      <c r="O24" s="752"/>
      <c r="P24" s="752"/>
      <c r="Q24" s="752"/>
      <c r="R24" s="752"/>
      <c r="S24" s="752"/>
      <c r="T24" s="752"/>
      <c r="U24" s="752"/>
      <c r="V24" s="752"/>
      <c r="W24" s="752"/>
      <c r="X24" s="752"/>
      <c r="Y24" s="752"/>
      <c r="Z24" s="752"/>
      <c r="AA24" s="752"/>
      <c r="AB24" s="752"/>
      <c r="AC24" s="752"/>
      <c r="AD24" s="752"/>
      <c r="AE24" s="752"/>
      <c r="AF24" s="752"/>
      <c r="AG24" s="752"/>
      <c r="AH24" s="752"/>
      <c r="AI24" s="752"/>
      <c r="AJ24" s="752"/>
      <c r="AK24" s="753">
        <f t="shared" si="0"/>
        <v>0</v>
      </c>
      <c r="AL24" s="754">
        <f t="shared" si="1"/>
        <v>0</v>
      </c>
      <c r="AM24" s="1135"/>
      <c r="AN24" s="1135"/>
    </row>
    <row r="25" spans="1:40" ht="18" customHeight="1">
      <c r="A25" s="485">
        <v>15</v>
      </c>
      <c r="B25" s="748"/>
      <c r="C25" s="749"/>
      <c r="D25" s="750"/>
      <c r="E25" s="751"/>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752"/>
      <c r="AK25" s="753">
        <f t="shared" si="0"/>
        <v>0</v>
      </c>
      <c r="AL25" s="754">
        <f t="shared" si="1"/>
        <v>0</v>
      </c>
      <c r="AM25" s="1135"/>
      <c r="AN25" s="1135"/>
    </row>
    <row r="26" spans="1:40" ht="18" customHeight="1">
      <c r="A26" s="485">
        <v>16</v>
      </c>
      <c r="B26" s="748"/>
      <c r="C26" s="749"/>
      <c r="D26" s="750"/>
      <c r="E26" s="751"/>
      <c r="F26" s="752"/>
      <c r="G26" s="752"/>
      <c r="H26" s="752"/>
      <c r="I26" s="752"/>
      <c r="J26" s="752"/>
      <c r="K26" s="752"/>
      <c r="L26" s="752"/>
      <c r="M26" s="752"/>
      <c r="N26" s="752"/>
      <c r="O26" s="752"/>
      <c r="P26" s="752"/>
      <c r="Q26" s="752"/>
      <c r="R26" s="752"/>
      <c r="S26" s="752"/>
      <c r="T26" s="752"/>
      <c r="U26" s="752"/>
      <c r="V26" s="752"/>
      <c r="W26" s="752"/>
      <c r="X26" s="752"/>
      <c r="Y26" s="752"/>
      <c r="Z26" s="752"/>
      <c r="AA26" s="752"/>
      <c r="AB26" s="752"/>
      <c r="AC26" s="752"/>
      <c r="AD26" s="752"/>
      <c r="AE26" s="752"/>
      <c r="AF26" s="752"/>
      <c r="AG26" s="752"/>
      <c r="AH26" s="752"/>
      <c r="AI26" s="752"/>
      <c r="AJ26" s="752"/>
      <c r="AK26" s="753">
        <f t="shared" si="0"/>
        <v>0</v>
      </c>
      <c r="AL26" s="754">
        <f t="shared" si="1"/>
        <v>0</v>
      </c>
      <c r="AM26" s="1135"/>
      <c r="AN26" s="1135"/>
    </row>
    <row r="27" spans="1:40" ht="18" customHeight="1">
      <c r="A27" s="485">
        <v>17</v>
      </c>
      <c r="B27" s="748"/>
      <c r="C27" s="749"/>
      <c r="D27" s="750"/>
      <c r="E27" s="751"/>
      <c r="F27" s="752"/>
      <c r="G27" s="752"/>
      <c r="H27" s="752"/>
      <c r="I27" s="752"/>
      <c r="J27" s="752"/>
      <c r="K27" s="752"/>
      <c r="L27" s="752"/>
      <c r="M27" s="752"/>
      <c r="N27" s="752"/>
      <c r="O27" s="752"/>
      <c r="P27" s="752"/>
      <c r="Q27" s="752"/>
      <c r="R27" s="752"/>
      <c r="S27" s="752"/>
      <c r="T27" s="752"/>
      <c r="U27" s="752"/>
      <c r="V27" s="752"/>
      <c r="W27" s="752"/>
      <c r="X27" s="752"/>
      <c r="Y27" s="752"/>
      <c r="Z27" s="752"/>
      <c r="AA27" s="752"/>
      <c r="AB27" s="752"/>
      <c r="AC27" s="752"/>
      <c r="AD27" s="752"/>
      <c r="AE27" s="752"/>
      <c r="AF27" s="752"/>
      <c r="AG27" s="752"/>
      <c r="AH27" s="752"/>
      <c r="AI27" s="752"/>
      <c r="AJ27" s="752"/>
      <c r="AK27" s="753">
        <f t="shared" si="0"/>
        <v>0</v>
      </c>
      <c r="AL27" s="754">
        <f t="shared" si="1"/>
        <v>0</v>
      </c>
      <c r="AM27" s="1135"/>
      <c r="AN27" s="1135"/>
    </row>
    <row r="28" spans="1:40" ht="18" customHeight="1">
      <c r="A28" s="485">
        <v>18</v>
      </c>
      <c r="B28" s="748"/>
      <c r="C28" s="749"/>
      <c r="D28" s="750"/>
      <c r="E28" s="751"/>
      <c r="F28" s="752"/>
      <c r="G28" s="752"/>
      <c r="H28" s="752"/>
      <c r="I28" s="752"/>
      <c r="J28" s="752"/>
      <c r="K28" s="752"/>
      <c r="L28" s="752"/>
      <c r="M28" s="752"/>
      <c r="N28" s="752"/>
      <c r="O28" s="752"/>
      <c r="P28" s="752"/>
      <c r="Q28" s="752"/>
      <c r="R28" s="752"/>
      <c r="S28" s="752"/>
      <c r="T28" s="752"/>
      <c r="U28" s="752"/>
      <c r="V28" s="752"/>
      <c r="W28" s="752"/>
      <c r="X28" s="752"/>
      <c r="Y28" s="752"/>
      <c r="Z28" s="752"/>
      <c r="AA28" s="752"/>
      <c r="AB28" s="752"/>
      <c r="AC28" s="752"/>
      <c r="AD28" s="752"/>
      <c r="AE28" s="752"/>
      <c r="AF28" s="752"/>
      <c r="AG28" s="752"/>
      <c r="AH28" s="752"/>
      <c r="AI28" s="752"/>
      <c r="AJ28" s="752"/>
      <c r="AK28" s="753">
        <f t="shared" si="0"/>
        <v>0</v>
      </c>
      <c r="AL28" s="754">
        <f t="shared" si="1"/>
        <v>0</v>
      </c>
      <c r="AM28" s="1135"/>
      <c r="AN28" s="1135"/>
    </row>
    <row r="29" spans="1:40" ht="18" customHeight="1">
      <c r="A29" s="485">
        <v>19</v>
      </c>
      <c r="B29" s="748"/>
      <c r="C29" s="749"/>
      <c r="D29" s="750"/>
      <c r="E29" s="751"/>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2"/>
      <c r="AD29" s="752"/>
      <c r="AE29" s="752"/>
      <c r="AF29" s="752"/>
      <c r="AG29" s="752"/>
      <c r="AH29" s="752"/>
      <c r="AI29" s="752"/>
      <c r="AJ29" s="752"/>
      <c r="AK29" s="753">
        <f t="shared" si="0"/>
        <v>0</v>
      </c>
      <c r="AL29" s="754">
        <f t="shared" si="1"/>
        <v>0</v>
      </c>
      <c r="AM29" s="1135"/>
      <c r="AN29" s="1135"/>
    </row>
    <row r="30" spans="1:40" ht="18" customHeight="1">
      <c r="A30" s="485">
        <v>20</v>
      </c>
      <c r="B30" s="748"/>
      <c r="C30" s="749"/>
      <c r="D30" s="750"/>
      <c r="E30" s="751"/>
      <c r="F30" s="752"/>
      <c r="G30" s="752"/>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3">
        <f t="shared" si="0"/>
        <v>0</v>
      </c>
      <c r="AL30" s="754">
        <f t="shared" si="1"/>
        <v>0</v>
      </c>
      <c r="AM30" s="1135"/>
      <c r="AN30" s="1135"/>
    </row>
    <row r="31" spans="1:40" ht="18" customHeight="1">
      <c r="A31" s="1136" t="s">
        <v>370</v>
      </c>
      <c r="B31" s="1137"/>
      <c r="C31" s="1137"/>
      <c r="D31" s="1137"/>
      <c r="E31" s="1137"/>
      <c r="F31" s="755">
        <f>+SUM(F11:F30)</f>
        <v>0</v>
      </c>
      <c r="G31" s="755">
        <f t="shared" ref="G31:AJ31" si="2">+SUM(G11:G30)</f>
        <v>0</v>
      </c>
      <c r="H31" s="755">
        <f t="shared" si="2"/>
        <v>0</v>
      </c>
      <c r="I31" s="755">
        <f t="shared" si="2"/>
        <v>0</v>
      </c>
      <c r="J31" s="755">
        <f t="shared" si="2"/>
        <v>0</v>
      </c>
      <c r="K31" s="755">
        <f t="shared" si="2"/>
        <v>0</v>
      </c>
      <c r="L31" s="755">
        <f t="shared" si="2"/>
        <v>0</v>
      </c>
      <c r="M31" s="755">
        <f t="shared" si="2"/>
        <v>0</v>
      </c>
      <c r="N31" s="755">
        <f t="shared" si="2"/>
        <v>0</v>
      </c>
      <c r="O31" s="755">
        <f t="shared" si="2"/>
        <v>0</v>
      </c>
      <c r="P31" s="755">
        <f t="shared" si="2"/>
        <v>0</v>
      </c>
      <c r="Q31" s="755">
        <f t="shared" si="2"/>
        <v>0</v>
      </c>
      <c r="R31" s="755">
        <f t="shared" si="2"/>
        <v>0</v>
      </c>
      <c r="S31" s="755">
        <f t="shared" si="2"/>
        <v>0</v>
      </c>
      <c r="T31" s="755">
        <f t="shared" si="2"/>
        <v>0</v>
      </c>
      <c r="U31" s="755">
        <f t="shared" si="2"/>
        <v>0</v>
      </c>
      <c r="V31" s="755">
        <f t="shared" si="2"/>
        <v>0</v>
      </c>
      <c r="W31" s="755">
        <f t="shared" si="2"/>
        <v>0</v>
      </c>
      <c r="X31" s="755">
        <f t="shared" si="2"/>
        <v>0</v>
      </c>
      <c r="Y31" s="755">
        <f t="shared" si="2"/>
        <v>0</v>
      </c>
      <c r="Z31" s="755">
        <f t="shared" si="2"/>
        <v>0</v>
      </c>
      <c r="AA31" s="755">
        <f t="shared" si="2"/>
        <v>0</v>
      </c>
      <c r="AB31" s="755">
        <f t="shared" si="2"/>
        <v>0</v>
      </c>
      <c r="AC31" s="755">
        <f t="shared" si="2"/>
        <v>0</v>
      </c>
      <c r="AD31" s="755">
        <f t="shared" si="2"/>
        <v>0</v>
      </c>
      <c r="AE31" s="755">
        <f t="shared" si="2"/>
        <v>0</v>
      </c>
      <c r="AF31" s="755">
        <f t="shared" si="2"/>
        <v>0</v>
      </c>
      <c r="AG31" s="755">
        <f t="shared" si="2"/>
        <v>0</v>
      </c>
      <c r="AH31" s="755">
        <f t="shared" si="2"/>
        <v>0</v>
      </c>
      <c r="AI31" s="755">
        <f t="shared" si="2"/>
        <v>0</v>
      </c>
      <c r="AJ31" s="755">
        <f t="shared" si="2"/>
        <v>0</v>
      </c>
      <c r="AK31" s="753">
        <f t="shared" si="0"/>
        <v>0</v>
      </c>
      <c r="AL31" s="754">
        <f>IF($AK$3="４週",AK31/4,AK31/(DAY(EOMONTH($F$9,0))/7))</f>
        <v>0</v>
      </c>
      <c r="AM31" s="1138"/>
      <c r="AN31" s="1138"/>
    </row>
    <row r="32" spans="1:40" ht="18" customHeight="1">
      <c r="A32" s="1137" t="s">
        <v>738</v>
      </c>
      <c r="B32" s="1137"/>
      <c r="C32" s="1137"/>
      <c r="D32" s="1137"/>
      <c r="E32" s="1139"/>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5"/>
      <c r="AL32" s="757"/>
      <c r="AM32" s="1138"/>
      <c r="AN32" s="1138"/>
    </row>
    <row r="33" spans="1:43" ht="15" customHeight="1">
      <c r="A33" s="745"/>
      <c r="B33" s="745"/>
      <c r="C33" s="745"/>
      <c r="D33" s="745"/>
      <c r="E33" s="745"/>
      <c r="F33" s="20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745"/>
      <c r="AL33" s="745"/>
      <c r="AM33" s="150"/>
    </row>
    <row r="34" spans="1:43" ht="15" customHeight="1">
      <c r="A34" s="745"/>
      <c r="B34" s="745"/>
      <c r="C34" s="745"/>
      <c r="D34" s="745"/>
      <c r="E34" s="745"/>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745"/>
      <c r="AL34" s="745"/>
      <c r="AM34" s="150"/>
    </row>
    <row r="35" spans="1:43" ht="21" customHeight="1">
      <c r="A35" s="725" t="s">
        <v>1080</v>
      </c>
      <c r="B35" s="745"/>
      <c r="C35" s="745"/>
      <c r="D35" s="745"/>
      <c r="E35" s="745"/>
      <c r="F35" s="745"/>
      <c r="G35" s="201"/>
      <c r="H35" s="201"/>
      <c r="I35" s="201"/>
      <c r="J35" s="201"/>
      <c r="K35" s="201"/>
      <c r="L35" s="201"/>
      <c r="M35" s="201"/>
      <c r="N35" s="201"/>
      <c r="O35" s="201"/>
      <c r="AM35" s="745"/>
      <c r="AN35" s="150"/>
    </row>
    <row r="36" spans="1:43" ht="24.95" customHeight="1">
      <c r="A36" s="1106"/>
      <c r="B36" s="1106"/>
      <c r="C36" s="1106"/>
      <c r="D36" s="758">
        <v>4</v>
      </c>
      <c r="E36" s="758">
        <v>5</v>
      </c>
      <c r="F36" s="1134">
        <v>6</v>
      </c>
      <c r="G36" s="1134"/>
      <c r="H36" s="1134"/>
      <c r="I36" s="1134">
        <v>7</v>
      </c>
      <c r="J36" s="1134"/>
      <c r="K36" s="1134"/>
      <c r="L36" s="1134">
        <v>8</v>
      </c>
      <c r="M36" s="1134"/>
      <c r="N36" s="1134"/>
      <c r="O36" s="1134">
        <v>9</v>
      </c>
      <c r="P36" s="1134"/>
      <c r="Q36" s="1134"/>
      <c r="R36" s="1134">
        <v>10</v>
      </c>
      <c r="S36" s="1134"/>
      <c r="T36" s="1134"/>
      <c r="U36" s="1134">
        <v>11</v>
      </c>
      <c r="V36" s="1134"/>
      <c r="W36" s="1134"/>
      <c r="X36" s="1134">
        <v>12</v>
      </c>
      <c r="Y36" s="1134"/>
      <c r="Z36" s="1134"/>
      <c r="AA36" s="1134">
        <v>1</v>
      </c>
      <c r="AB36" s="1134"/>
      <c r="AC36" s="1134"/>
      <c r="AD36" s="1134">
        <v>2</v>
      </c>
      <c r="AE36" s="1134"/>
      <c r="AF36" s="1134"/>
      <c r="AG36" s="1134">
        <v>3</v>
      </c>
      <c r="AH36" s="1134"/>
      <c r="AI36" s="1134"/>
      <c r="AJ36" s="1106" t="s">
        <v>387</v>
      </c>
      <c r="AK36" s="1106"/>
      <c r="AL36" s="759" t="s">
        <v>1081</v>
      </c>
      <c r="AM36" s="760"/>
      <c r="AN36" s="760"/>
      <c r="AO36" s="760"/>
      <c r="AP36" s="760"/>
      <c r="AQ36" s="760"/>
    </row>
    <row r="37" spans="1:43" ht="18" customHeight="1">
      <c r="A37" s="1122" t="s">
        <v>1083</v>
      </c>
      <c r="B37" s="1122"/>
      <c r="C37" s="1122"/>
      <c r="D37" s="755">
        <f>SUM(D40:D43)</f>
        <v>1740</v>
      </c>
      <c r="E37" s="755">
        <f>SUM(E40:E43)</f>
        <v>1631</v>
      </c>
      <c r="F37" s="1115">
        <f>SUM(F40:H43)</f>
        <v>1740</v>
      </c>
      <c r="G37" s="1115"/>
      <c r="H37" s="1115"/>
      <c r="I37" s="1115">
        <f>SUM(I40:K43)</f>
        <v>1827</v>
      </c>
      <c r="J37" s="1115"/>
      <c r="K37" s="1115"/>
      <c r="L37" s="1115">
        <f>SUM(L40:N43)</f>
        <v>1827</v>
      </c>
      <c r="M37" s="1115"/>
      <c r="N37" s="1115"/>
      <c r="O37" s="1115">
        <f>SUM(O40:Q43)</f>
        <v>1653</v>
      </c>
      <c r="P37" s="1115"/>
      <c r="Q37" s="1115"/>
      <c r="R37" s="1115">
        <f>SUM(R40:T43)</f>
        <v>1740</v>
      </c>
      <c r="S37" s="1115"/>
      <c r="T37" s="1115"/>
      <c r="U37" s="1115">
        <f>SUM(U40:W43)</f>
        <v>1740</v>
      </c>
      <c r="V37" s="1115"/>
      <c r="W37" s="1115"/>
      <c r="X37" s="1115">
        <f>SUM(X40:Z43)</f>
        <v>1653</v>
      </c>
      <c r="Y37" s="1115"/>
      <c r="Z37" s="1115"/>
      <c r="AA37" s="1115">
        <f>SUM(AA40:AC43)</f>
        <v>1653</v>
      </c>
      <c r="AB37" s="1115"/>
      <c r="AC37" s="1115"/>
      <c r="AD37" s="1115">
        <f>SUM(AD40:AF43)</f>
        <v>1653</v>
      </c>
      <c r="AE37" s="1115"/>
      <c r="AF37" s="1115"/>
      <c r="AG37" s="1115">
        <f>SUM(AG40:AI43)</f>
        <v>1740</v>
      </c>
      <c r="AH37" s="1115"/>
      <c r="AI37" s="1115"/>
      <c r="AJ37" s="1102">
        <f t="shared" ref="AJ37:AJ43" si="3">SUM(D37:AI37)</f>
        <v>20597</v>
      </c>
      <c r="AK37" s="1102"/>
      <c r="AL37" s="762">
        <f>ROUNDUP(AJ37/AJ44,1)</f>
        <v>87</v>
      </c>
      <c r="AM37" s="760"/>
      <c r="AN37" s="760"/>
      <c r="AO37" s="760"/>
      <c r="AP37" s="760"/>
      <c r="AQ37" s="760"/>
    </row>
    <row r="38" spans="1:43" ht="18" customHeight="1">
      <c r="A38" s="782" t="s">
        <v>1084</v>
      </c>
      <c r="B38" s="783"/>
      <c r="C38" s="784"/>
      <c r="D38" s="752">
        <v>50</v>
      </c>
      <c r="E38" s="752">
        <v>45</v>
      </c>
      <c r="F38" s="1117">
        <v>50</v>
      </c>
      <c r="G38" s="1117"/>
      <c r="H38" s="1117"/>
      <c r="I38" s="1117">
        <v>50</v>
      </c>
      <c r="J38" s="1117"/>
      <c r="K38" s="1117"/>
      <c r="L38" s="1117">
        <v>50</v>
      </c>
      <c r="M38" s="1117"/>
      <c r="N38" s="1117"/>
      <c r="O38" s="1117">
        <v>45</v>
      </c>
      <c r="P38" s="1117"/>
      <c r="Q38" s="1117"/>
      <c r="R38" s="1117">
        <v>50</v>
      </c>
      <c r="S38" s="1117"/>
      <c r="T38" s="1117"/>
      <c r="U38" s="1117">
        <v>50</v>
      </c>
      <c r="V38" s="1117"/>
      <c r="W38" s="1117"/>
      <c r="X38" s="1117">
        <v>45</v>
      </c>
      <c r="Y38" s="1117"/>
      <c r="Z38" s="1117"/>
      <c r="AA38" s="1117">
        <v>45</v>
      </c>
      <c r="AB38" s="1117"/>
      <c r="AC38" s="1117"/>
      <c r="AD38" s="1117">
        <v>45</v>
      </c>
      <c r="AE38" s="1117"/>
      <c r="AF38" s="1117"/>
      <c r="AG38" s="1117">
        <v>50</v>
      </c>
      <c r="AH38" s="1117"/>
      <c r="AI38" s="1117"/>
      <c r="AJ38" s="1102">
        <f t="shared" si="3"/>
        <v>575</v>
      </c>
      <c r="AK38" s="1102"/>
      <c r="AL38" s="762">
        <f t="shared" ref="AL38:AL43" si="4">ROUNDUP(AJ38/$AJ$44,1)</f>
        <v>2.5</v>
      </c>
      <c r="AM38" s="760"/>
      <c r="AN38" s="760"/>
      <c r="AO38" s="760"/>
      <c r="AP38" s="760"/>
      <c r="AQ38" s="760"/>
    </row>
    <row r="39" spans="1:43" ht="18" customHeight="1">
      <c r="A39" s="782" t="s">
        <v>1085</v>
      </c>
      <c r="B39" s="783"/>
      <c r="C39" s="784"/>
      <c r="D39" s="752">
        <v>50</v>
      </c>
      <c r="E39" s="752">
        <v>50</v>
      </c>
      <c r="F39" s="1117">
        <v>50</v>
      </c>
      <c r="G39" s="1117"/>
      <c r="H39" s="1117"/>
      <c r="I39" s="1117">
        <v>55</v>
      </c>
      <c r="J39" s="1117"/>
      <c r="K39" s="1117"/>
      <c r="L39" s="1117">
        <v>55</v>
      </c>
      <c r="M39" s="1117"/>
      <c r="N39" s="1117"/>
      <c r="O39" s="1117">
        <v>50</v>
      </c>
      <c r="P39" s="1117"/>
      <c r="Q39" s="1117"/>
      <c r="R39" s="1117">
        <v>50</v>
      </c>
      <c r="S39" s="1117"/>
      <c r="T39" s="1117"/>
      <c r="U39" s="1117">
        <v>50</v>
      </c>
      <c r="V39" s="1117"/>
      <c r="W39" s="1117"/>
      <c r="X39" s="1117">
        <v>50</v>
      </c>
      <c r="Y39" s="1117"/>
      <c r="Z39" s="1117"/>
      <c r="AA39" s="1117">
        <v>50</v>
      </c>
      <c r="AB39" s="1117"/>
      <c r="AC39" s="1117"/>
      <c r="AD39" s="1117">
        <v>50</v>
      </c>
      <c r="AE39" s="1117"/>
      <c r="AF39" s="1117"/>
      <c r="AG39" s="1117">
        <v>50</v>
      </c>
      <c r="AH39" s="1117"/>
      <c r="AI39" s="1117"/>
      <c r="AJ39" s="1102">
        <f t="shared" si="3"/>
        <v>610</v>
      </c>
      <c r="AK39" s="1102"/>
      <c r="AL39" s="762">
        <f t="shared" si="4"/>
        <v>2.6</v>
      </c>
      <c r="AM39" s="760"/>
      <c r="AN39" s="760"/>
      <c r="AO39" s="760"/>
      <c r="AP39" s="760"/>
      <c r="AQ39" s="760"/>
    </row>
    <row r="40" spans="1:43" ht="18" customHeight="1">
      <c r="A40" s="782" t="s">
        <v>1086</v>
      </c>
      <c r="B40" s="783"/>
      <c r="C40" s="784"/>
      <c r="D40" s="752">
        <v>100</v>
      </c>
      <c r="E40" s="752">
        <v>95</v>
      </c>
      <c r="F40" s="1117">
        <v>100</v>
      </c>
      <c r="G40" s="1117"/>
      <c r="H40" s="1117"/>
      <c r="I40" s="1117">
        <v>105</v>
      </c>
      <c r="J40" s="1117"/>
      <c r="K40" s="1117"/>
      <c r="L40" s="1117">
        <v>105</v>
      </c>
      <c r="M40" s="1117"/>
      <c r="N40" s="1117"/>
      <c r="O40" s="1117">
        <v>95</v>
      </c>
      <c r="P40" s="1117"/>
      <c r="Q40" s="1117"/>
      <c r="R40" s="1117">
        <v>100</v>
      </c>
      <c r="S40" s="1117"/>
      <c r="T40" s="1117"/>
      <c r="U40" s="1117">
        <v>100</v>
      </c>
      <c r="V40" s="1117"/>
      <c r="W40" s="1117"/>
      <c r="X40" s="1117">
        <v>95</v>
      </c>
      <c r="Y40" s="1117"/>
      <c r="Z40" s="1117"/>
      <c r="AA40" s="1117">
        <v>95</v>
      </c>
      <c r="AB40" s="1117"/>
      <c r="AC40" s="1117"/>
      <c r="AD40" s="1117">
        <v>95</v>
      </c>
      <c r="AE40" s="1117"/>
      <c r="AF40" s="1117"/>
      <c r="AG40" s="1117">
        <v>100</v>
      </c>
      <c r="AH40" s="1117"/>
      <c r="AI40" s="1117"/>
      <c r="AJ40" s="1102">
        <f t="shared" si="3"/>
        <v>1185</v>
      </c>
      <c r="AK40" s="1102"/>
      <c r="AL40" s="762">
        <f t="shared" si="4"/>
        <v>5</v>
      </c>
      <c r="AM40" s="760"/>
      <c r="AN40" s="760"/>
      <c r="AO40" s="760"/>
      <c r="AP40" s="760"/>
      <c r="AQ40" s="760"/>
    </row>
    <row r="41" spans="1:43" ht="18" customHeight="1">
      <c r="A41" s="782" t="s">
        <v>1087</v>
      </c>
      <c r="B41" s="783"/>
      <c r="C41" s="784"/>
      <c r="D41" s="752">
        <v>100</v>
      </c>
      <c r="E41" s="752">
        <v>95</v>
      </c>
      <c r="F41" s="1117">
        <v>100</v>
      </c>
      <c r="G41" s="1117"/>
      <c r="H41" s="1117"/>
      <c r="I41" s="1117">
        <v>105</v>
      </c>
      <c r="J41" s="1117"/>
      <c r="K41" s="1117"/>
      <c r="L41" s="1117">
        <v>105</v>
      </c>
      <c r="M41" s="1117"/>
      <c r="N41" s="1117"/>
      <c r="O41" s="1117">
        <v>95</v>
      </c>
      <c r="P41" s="1117"/>
      <c r="Q41" s="1117"/>
      <c r="R41" s="1117">
        <v>100</v>
      </c>
      <c r="S41" s="1117"/>
      <c r="T41" s="1117"/>
      <c r="U41" s="1117">
        <v>100</v>
      </c>
      <c r="V41" s="1117"/>
      <c r="W41" s="1117"/>
      <c r="X41" s="1117">
        <v>95</v>
      </c>
      <c r="Y41" s="1117"/>
      <c r="Z41" s="1117"/>
      <c r="AA41" s="1117">
        <v>95</v>
      </c>
      <c r="AB41" s="1117"/>
      <c r="AC41" s="1117"/>
      <c r="AD41" s="1117">
        <v>95</v>
      </c>
      <c r="AE41" s="1117"/>
      <c r="AF41" s="1117"/>
      <c r="AG41" s="1117">
        <v>100</v>
      </c>
      <c r="AH41" s="1117"/>
      <c r="AI41" s="1117"/>
      <c r="AJ41" s="1102">
        <f t="shared" si="3"/>
        <v>1185</v>
      </c>
      <c r="AK41" s="1102"/>
      <c r="AL41" s="762">
        <f t="shared" si="4"/>
        <v>5</v>
      </c>
      <c r="AM41" s="760"/>
      <c r="AN41" s="760"/>
      <c r="AO41" s="760"/>
      <c r="AP41" s="760"/>
      <c r="AQ41" s="760"/>
    </row>
    <row r="42" spans="1:43" ht="18" customHeight="1">
      <c r="A42" s="782" t="s">
        <v>1089</v>
      </c>
      <c r="B42" s="783"/>
      <c r="C42" s="784"/>
      <c r="D42" s="752">
        <v>140</v>
      </c>
      <c r="E42" s="752">
        <v>131</v>
      </c>
      <c r="F42" s="1117">
        <v>140</v>
      </c>
      <c r="G42" s="1117"/>
      <c r="H42" s="1117"/>
      <c r="I42" s="1117">
        <v>147</v>
      </c>
      <c r="J42" s="1117"/>
      <c r="K42" s="1117"/>
      <c r="L42" s="1117">
        <v>147</v>
      </c>
      <c r="M42" s="1117"/>
      <c r="N42" s="1117"/>
      <c r="O42" s="1117">
        <v>133</v>
      </c>
      <c r="P42" s="1117"/>
      <c r="Q42" s="1117"/>
      <c r="R42" s="1117">
        <v>140</v>
      </c>
      <c r="S42" s="1117"/>
      <c r="T42" s="1117"/>
      <c r="U42" s="1117">
        <v>140</v>
      </c>
      <c r="V42" s="1117"/>
      <c r="W42" s="1117"/>
      <c r="X42" s="1117">
        <v>133</v>
      </c>
      <c r="Y42" s="1117"/>
      <c r="Z42" s="1117"/>
      <c r="AA42" s="1117">
        <v>133</v>
      </c>
      <c r="AB42" s="1117"/>
      <c r="AC42" s="1117"/>
      <c r="AD42" s="1117">
        <v>133</v>
      </c>
      <c r="AE42" s="1117"/>
      <c r="AF42" s="1117"/>
      <c r="AG42" s="1117">
        <v>140</v>
      </c>
      <c r="AH42" s="1117"/>
      <c r="AI42" s="1117"/>
      <c r="AJ42" s="1102">
        <f t="shared" si="3"/>
        <v>1657</v>
      </c>
      <c r="AK42" s="1102"/>
      <c r="AL42" s="762">
        <f t="shared" si="4"/>
        <v>7</v>
      </c>
      <c r="AM42" s="760"/>
      <c r="AN42" s="760"/>
      <c r="AO42" s="760"/>
      <c r="AP42" s="760"/>
      <c r="AQ42" s="760"/>
    </row>
    <row r="43" spans="1:43" ht="18" customHeight="1">
      <c r="A43" s="1128" t="s">
        <v>1091</v>
      </c>
      <c r="B43" s="1126"/>
      <c r="C43" s="1127"/>
      <c r="D43" s="752">
        <v>1400</v>
      </c>
      <c r="E43" s="752">
        <v>1310</v>
      </c>
      <c r="F43" s="1117">
        <v>1400</v>
      </c>
      <c r="G43" s="1117"/>
      <c r="H43" s="1117"/>
      <c r="I43" s="1117">
        <v>1470</v>
      </c>
      <c r="J43" s="1117"/>
      <c r="K43" s="1117"/>
      <c r="L43" s="1117">
        <v>1470</v>
      </c>
      <c r="M43" s="1117"/>
      <c r="N43" s="1117"/>
      <c r="O43" s="1117">
        <v>1330</v>
      </c>
      <c r="P43" s="1117"/>
      <c r="Q43" s="1117"/>
      <c r="R43" s="1117">
        <v>1400</v>
      </c>
      <c r="S43" s="1117"/>
      <c r="T43" s="1117"/>
      <c r="U43" s="1117">
        <v>1400</v>
      </c>
      <c r="V43" s="1117"/>
      <c r="W43" s="1117"/>
      <c r="X43" s="1117">
        <v>1330</v>
      </c>
      <c r="Y43" s="1117"/>
      <c r="Z43" s="1117"/>
      <c r="AA43" s="1117">
        <v>1330</v>
      </c>
      <c r="AB43" s="1117"/>
      <c r="AC43" s="1117"/>
      <c r="AD43" s="1117">
        <v>1330</v>
      </c>
      <c r="AE43" s="1117"/>
      <c r="AF43" s="1117"/>
      <c r="AG43" s="1117">
        <v>1400</v>
      </c>
      <c r="AH43" s="1117"/>
      <c r="AI43" s="1117"/>
      <c r="AJ43" s="1102">
        <f t="shared" si="3"/>
        <v>16570</v>
      </c>
      <c r="AK43" s="1102"/>
      <c r="AL43" s="762">
        <f t="shared" si="4"/>
        <v>70</v>
      </c>
      <c r="AM43" s="760"/>
      <c r="AN43" s="760"/>
      <c r="AO43" s="760"/>
      <c r="AP43" s="760"/>
      <c r="AQ43" s="760"/>
    </row>
    <row r="44" spans="1:43" ht="18" customHeight="1">
      <c r="A44" s="1122" t="s">
        <v>1092</v>
      </c>
      <c r="B44" s="1122"/>
      <c r="C44" s="1122"/>
      <c r="D44" s="752">
        <v>20</v>
      </c>
      <c r="E44" s="752">
        <v>19</v>
      </c>
      <c r="F44" s="1117">
        <v>20</v>
      </c>
      <c r="G44" s="1117"/>
      <c r="H44" s="1117"/>
      <c r="I44" s="1117">
        <v>21</v>
      </c>
      <c r="J44" s="1117"/>
      <c r="K44" s="1117"/>
      <c r="L44" s="1117">
        <v>21</v>
      </c>
      <c r="M44" s="1117"/>
      <c r="N44" s="1117"/>
      <c r="O44" s="1117">
        <v>19</v>
      </c>
      <c r="P44" s="1117"/>
      <c r="Q44" s="1117"/>
      <c r="R44" s="1117">
        <v>20</v>
      </c>
      <c r="S44" s="1117"/>
      <c r="T44" s="1117"/>
      <c r="U44" s="1117">
        <v>20</v>
      </c>
      <c r="V44" s="1117"/>
      <c r="W44" s="1117"/>
      <c r="X44" s="1117">
        <v>19</v>
      </c>
      <c r="Y44" s="1117"/>
      <c r="Z44" s="1117"/>
      <c r="AA44" s="1117">
        <v>19</v>
      </c>
      <c r="AB44" s="1117"/>
      <c r="AC44" s="1117"/>
      <c r="AD44" s="1117">
        <v>19</v>
      </c>
      <c r="AE44" s="1117"/>
      <c r="AF44" s="1117"/>
      <c r="AG44" s="1117">
        <v>20</v>
      </c>
      <c r="AH44" s="1117"/>
      <c r="AI44" s="1117"/>
      <c r="AJ44" s="1102">
        <f>+SUM(D44:AI44)</f>
        <v>237</v>
      </c>
      <c r="AK44" s="1102"/>
      <c r="AL44" s="766"/>
      <c r="AM44" s="760"/>
      <c r="AN44" s="760"/>
      <c r="AO44" s="760"/>
      <c r="AP44" s="760"/>
      <c r="AQ44" s="760"/>
    </row>
    <row r="45" spans="1:43" ht="5.0999999999999996" customHeight="1">
      <c r="A45" s="767"/>
      <c r="B45" s="767"/>
      <c r="C45" s="767"/>
      <c r="D45" s="760"/>
      <c r="E45" s="760"/>
      <c r="F45" s="760"/>
      <c r="G45" s="760"/>
      <c r="H45" s="760"/>
      <c r="I45" s="201"/>
      <c r="J45" s="201"/>
      <c r="K45" s="201"/>
      <c r="L45" s="201"/>
      <c r="M45" s="201"/>
      <c r="N45" s="201"/>
      <c r="O45" s="201"/>
      <c r="P45" s="201"/>
      <c r="Q45" s="201"/>
      <c r="R45" s="201"/>
      <c r="S45" s="201"/>
      <c r="T45" s="201"/>
      <c r="U45" s="201"/>
      <c r="V45" s="201"/>
      <c r="W45" s="201"/>
      <c r="X45" s="201"/>
      <c r="Y45" s="201"/>
      <c r="Z45" s="201"/>
      <c r="AA45" s="201"/>
      <c r="AB45" s="201"/>
      <c r="AC45" s="201"/>
      <c r="AD45" s="201"/>
      <c r="AE45" s="201"/>
      <c r="AF45" s="201"/>
      <c r="AG45" s="201"/>
      <c r="AH45" s="201"/>
      <c r="AI45" s="201"/>
      <c r="AJ45" s="768"/>
      <c r="AK45" s="201"/>
      <c r="AL45" s="745"/>
      <c r="AM45" s="745"/>
      <c r="AN45" s="150"/>
    </row>
    <row r="46" spans="1:43" ht="18" customHeight="1">
      <c r="A46" s="725" t="s">
        <v>1093</v>
      </c>
      <c r="B46" s="201"/>
      <c r="D46" s="201"/>
      <c r="E46" s="201"/>
      <c r="F46" s="201"/>
      <c r="G46" s="201"/>
      <c r="H46" s="201"/>
      <c r="I46" s="201"/>
      <c r="J46" s="201"/>
      <c r="K46" s="201"/>
      <c r="L46" s="201"/>
      <c r="M46" s="201"/>
      <c r="N46" s="201"/>
      <c r="O46" s="201"/>
      <c r="P46" s="201"/>
      <c r="Q46" s="201"/>
      <c r="R46" s="201"/>
      <c r="S46" s="201"/>
      <c r="T46" s="201"/>
      <c r="U46" s="201"/>
      <c r="V46" s="201"/>
      <c r="W46" s="745"/>
      <c r="X46" s="201"/>
      <c r="Y46" s="201"/>
      <c r="Z46" s="201"/>
      <c r="AA46" s="201"/>
      <c r="AB46" s="201"/>
      <c r="AC46" s="201"/>
      <c r="AD46" s="201"/>
      <c r="AE46" s="201"/>
      <c r="AF46" s="201"/>
      <c r="AG46" s="201"/>
      <c r="AH46" s="201"/>
      <c r="AI46" s="201"/>
      <c r="AJ46" s="768"/>
      <c r="AK46" s="201"/>
      <c r="AL46" s="745"/>
      <c r="AM46" s="745"/>
      <c r="AN46" s="150"/>
    </row>
    <row r="47" spans="1:43" ht="45" customHeight="1">
      <c r="A47" s="1106" t="s">
        <v>1094</v>
      </c>
      <c r="B47" s="1106"/>
      <c r="C47" s="1106" t="s">
        <v>1095</v>
      </c>
      <c r="D47" s="1106"/>
      <c r="E47" s="1114" t="s">
        <v>1096</v>
      </c>
      <c r="F47" s="1114"/>
      <c r="G47" s="1114"/>
      <c r="H47" s="1114"/>
      <c r="I47" s="760"/>
      <c r="J47" s="760"/>
      <c r="K47" s="760"/>
      <c r="L47" s="760"/>
      <c r="M47" s="760"/>
      <c r="N47" s="760"/>
      <c r="O47" s="760"/>
      <c r="P47" s="760"/>
      <c r="Q47" s="760"/>
      <c r="R47" s="760"/>
      <c r="S47" s="760"/>
      <c r="T47" s="760"/>
      <c r="U47" s="760"/>
      <c r="W47" s="745"/>
      <c r="X47" s="201"/>
      <c r="Y47" s="201"/>
      <c r="Z47" s="201"/>
      <c r="AA47" s="201"/>
      <c r="AB47" s="201"/>
      <c r="AC47" s="201"/>
      <c r="AD47" s="201"/>
      <c r="AE47" s="201"/>
      <c r="AF47" s="201"/>
      <c r="AG47" s="201"/>
      <c r="AH47" s="201"/>
      <c r="AI47" s="201"/>
      <c r="AJ47" s="768"/>
      <c r="AK47" s="201"/>
      <c r="AL47" s="745"/>
      <c r="AM47" s="745"/>
      <c r="AN47" s="150"/>
    </row>
    <row r="48" spans="1:43" ht="18" customHeight="1">
      <c r="A48" s="1114" t="s">
        <v>1098</v>
      </c>
      <c r="B48" s="1114"/>
      <c r="C48" s="1115">
        <f>ROUNDDOWN(IF(AL37&lt;=30,1,1+ROUNDUP((AL37-30)/30,0)),1)</f>
        <v>3</v>
      </c>
      <c r="D48" s="1115"/>
      <c r="E48" s="1115">
        <f>ROUNDDOWN(AL37/6,1)</f>
        <v>14.5</v>
      </c>
      <c r="F48" s="1115"/>
      <c r="G48" s="1115"/>
      <c r="H48" s="1115"/>
      <c r="I48" s="760"/>
      <c r="J48" s="760"/>
      <c r="K48" s="760"/>
      <c r="L48" s="760"/>
      <c r="M48" s="760"/>
      <c r="N48" s="760"/>
      <c r="O48" s="760"/>
      <c r="P48" s="760"/>
      <c r="Q48" s="760"/>
      <c r="R48" s="760"/>
      <c r="S48" s="760"/>
      <c r="T48" s="760"/>
      <c r="U48" s="760"/>
      <c r="W48" s="745"/>
      <c r="X48" s="201"/>
      <c r="Y48" s="201"/>
      <c r="Z48" s="201"/>
      <c r="AA48" s="201"/>
      <c r="AB48" s="201"/>
      <c r="AC48" s="201"/>
      <c r="AD48" s="201"/>
      <c r="AE48" s="201"/>
      <c r="AF48" s="201"/>
      <c r="AG48" s="201"/>
      <c r="AH48" s="201"/>
      <c r="AI48" s="201"/>
      <c r="AJ48" s="768"/>
      <c r="AK48" s="201"/>
      <c r="AL48" s="745"/>
      <c r="AM48" s="745"/>
      <c r="AN48" s="150"/>
    </row>
    <row r="49" spans="1:40" ht="5.0999999999999996" customHeight="1">
      <c r="A49" s="767"/>
      <c r="B49" s="767"/>
      <c r="C49" s="767"/>
      <c r="D49" s="767"/>
      <c r="E49" s="767"/>
      <c r="F49" s="767"/>
      <c r="G49" s="767"/>
      <c r="H49" s="767"/>
      <c r="I49" s="767"/>
      <c r="J49" s="201"/>
      <c r="K49" s="201"/>
      <c r="L49" s="201"/>
      <c r="M49" s="768"/>
      <c r="N49" s="201"/>
      <c r="O49" s="201"/>
      <c r="P49" s="201"/>
      <c r="Q49" s="760"/>
      <c r="W49" s="745"/>
      <c r="X49" s="201"/>
      <c r="Y49" s="201"/>
      <c r="Z49" s="201"/>
      <c r="AA49" s="201"/>
      <c r="AB49" s="201"/>
      <c r="AC49" s="201"/>
      <c r="AD49" s="201"/>
      <c r="AE49" s="201"/>
      <c r="AF49" s="201"/>
      <c r="AG49" s="201"/>
      <c r="AH49" s="201"/>
      <c r="AI49" s="201"/>
      <c r="AJ49" s="768"/>
      <c r="AK49" s="201"/>
      <c r="AL49" s="745"/>
      <c r="AM49" s="745"/>
      <c r="AN49" s="150"/>
    </row>
    <row r="50" spans="1:40" ht="21" customHeight="1">
      <c r="A50" s="725" t="s">
        <v>1099</v>
      </c>
      <c r="B50" s="15"/>
      <c r="C50" s="726"/>
      <c r="D50" s="726"/>
      <c r="E50" s="726"/>
      <c r="F50" s="726"/>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726"/>
      <c r="AM50" s="726"/>
      <c r="AN50" s="150"/>
    </row>
    <row r="51" spans="1:40" ht="24.95" customHeight="1">
      <c r="A51" s="150"/>
      <c r="B51" s="745"/>
      <c r="C51" s="1103" t="str">
        <f>IF(VLOOKUP($AK$1,[5]選択肢!$A$1:$J$31,C56,FALSE)=0,"-",VLOOKUP($AK$1,[5]選択肢!$A$1:$J$31,C56,FALSE))</f>
        <v>管理者</v>
      </c>
      <c r="D51" s="1104"/>
      <c r="E51" s="1112" t="str">
        <f>IF(VLOOKUP($AK$1,[5]選択肢!$A$1:$J$31,E56,FALSE)=0,"-",VLOOKUP($AK$1,[5]選択肢!$A$1:$J$31,E56,FALSE))</f>
        <v>サービス管理責任者</v>
      </c>
      <c r="F51" s="1112"/>
      <c r="G51" s="1112"/>
      <c r="H51" s="1112"/>
      <c r="I51" s="1103" t="str">
        <f>IF(VLOOKUP($AK$1,[5]選択肢!$A$1:$J$31,I56,FALSE)=0,"-",VLOOKUP($AK$1,[5]選択肢!$A$1:$J$31,I56,FALSE))</f>
        <v>世話人</v>
      </c>
      <c r="J51" s="1104"/>
      <c r="K51" s="1104"/>
      <c r="L51" s="1104"/>
      <c r="M51" s="1104"/>
      <c r="N51" s="1105"/>
      <c r="O51" s="1103" t="str">
        <f>IF(VLOOKUP($AK$1,[5]選択肢!$A$1:$J$31,O56,FALSE)=0,"-",VLOOKUP($AK$1,[5]選択肢!$A$1:$J$31,O56,FALSE))</f>
        <v>その他職員</v>
      </c>
      <c r="P51" s="1104"/>
      <c r="Q51" s="1104"/>
      <c r="R51" s="1104"/>
      <c r="S51" s="1104"/>
      <c r="T51" s="1105"/>
      <c r="U51" s="1103" t="str">
        <f>IF(VLOOKUP($AK$1,[5]選択肢!$A$1:$J$31,U56,FALSE)=0,"-",VLOOKUP($AK$1,[5]選択肢!$A$1:$J$31,U56,FALSE))</f>
        <v>-</v>
      </c>
      <c r="V51" s="1104"/>
      <c r="W51" s="1104"/>
      <c r="X51" s="1104"/>
      <c r="Y51" s="1104"/>
      <c r="Z51" s="1105"/>
      <c r="AA51" s="1103" t="str">
        <f>IF(VLOOKUP($AK$1,[5]選択肢!$A$1:$J$31,AA56,FALSE)=0,"-",VLOOKUP($AK$1,[5]選択肢!$A$1:$J$31,AA56,FALSE))</f>
        <v>-</v>
      </c>
      <c r="AB51" s="1104"/>
      <c r="AC51" s="1104"/>
      <c r="AD51" s="1104"/>
      <c r="AE51" s="1104"/>
      <c r="AF51" s="1105"/>
      <c r="AG51" s="1112" t="str">
        <f>IF(VLOOKUP($AK$1,[5]選択肢!$A$1:$J$31,AG56,FALSE)=0,"-",VLOOKUP($AK$1,[5]選択肢!$A$1:$J$31,AG56,FALSE))</f>
        <v>-</v>
      </c>
      <c r="AH51" s="1112"/>
      <c r="AI51" s="1112"/>
      <c r="AJ51" s="1112"/>
      <c r="AK51" s="1112"/>
      <c r="AL51" s="1112" t="str">
        <f>IF(VLOOKUP($AK$1,[5]選択肢!$A$1:$J$31,AL56,FALSE)=0,"-",VLOOKUP($AK$1,[5]選択肢!$A$1:$J$31,AL56,FALSE))</f>
        <v>-</v>
      </c>
      <c r="AM51" s="1112"/>
      <c r="AN51" s="150"/>
    </row>
    <row r="52" spans="1:40" ht="18" customHeight="1">
      <c r="A52" s="150"/>
      <c r="B52" s="745"/>
      <c r="C52" s="769" t="s">
        <v>1100</v>
      </c>
      <c r="D52" s="769" t="s">
        <v>1101</v>
      </c>
      <c r="E52" s="770" t="s">
        <v>1100</v>
      </c>
      <c r="F52" s="1113" t="s">
        <v>1101</v>
      </c>
      <c r="G52" s="1113"/>
      <c r="H52" s="1113"/>
      <c r="I52" s="1109" t="s">
        <v>1100</v>
      </c>
      <c r="J52" s="1110"/>
      <c r="K52" s="1111"/>
      <c r="L52" s="1109" t="s">
        <v>1101</v>
      </c>
      <c r="M52" s="1110"/>
      <c r="N52" s="1111"/>
      <c r="O52" s="1109" t="s">
        <v>1100</v>
      </c>
      <c r="P52" s="1110"/>
      <c r="Q52" s="1111"/>
      <c r="R52" s="1109" t="s">
        <v>1101</v>
      </c>
      <c r="S52" s="1110"/>
      <c r="T52" s="1111"/>
      <c r="U52" s="1109" t="s">
        <v>1100</v>
      </c>
      <c r="V52" s="1110"/>
      <c r="W52" s="1111"/>
      <c r="X52" s="1109" t="s">
        <v>1101</v>
      </c>
      <c r="Y52" s="1110"/>
      <c r="Z52" s="1111"/>
      <c r="AA52" s="1109" t="s">
        <v>1100</v>
      </c>
      <c r="AB52" s="1110"/>
      <c r="AC52" s="1111"/>
      <c r="AD52" s="1109" t="s">
        <v>1101</v>
      </c>
      <c r="AE52" s="1110"/>
      <c r="AF52" s="1111"/>
      <c r="AG52" s="1109" t="s">
        <v>1100</v>
      </c>
      <c r="AH52" s="1110"/>
      <c r="AI52" s="1111"/>
      <c r="AJ52" s="1109" t="s">
        <v>1101</v>
      </c>
      <c r="AK52" s="1111"/>
      <c r="AL52" s="770" t="s">
        <v>1102</v>
      </c>
      <c r="AM52" s="770" t="s">
        <v>1103</v>
      </c>
      <c r="AN52" s="150"/>
    </row>
    <row r="53" spans="1:40" ht="18" customHeight="1">
      <c r="A53" s="150"/>
      <c r="B53" s="771" t="s">
        <v>621</v>
      </c>
      <c r="C53" s="770">
        <f>COUNTIFS($B$11:$B$30,C$51,$C$11:$C$30,"A",$E$11:$E$30,"*")</f>
        <v>0</v>
      </c>
      <c r="D53" s="770">
        <f>COUNTIFS($B$11:$B$30,C$51,$C$11:$C$30,"B",$E$11:$E$30,"*")</f>
        <v>0</v>
      </c>
      <c r="E53" s="770">
        <f>COUNTIFS($B$11:$B$30,E$51,$C$11:$C$30,"A",$E$11:$E$30,"*")</f>
        <v>1</v>
      </c>
      <c r="F53" s="1109">
        <f>COUNTIFS($B$11:$B$30,E$51,$C$11:$C$30,"B",$E$11:$E$30,"*")</f>
        <v>1</v>
      </c>
      <c r="G53" s="1110"/>
      <c r="H53" s="1111"/>
      <c r="I53" s="1109">
        <f>COUNTIFS($B$11:$B$30,I$51,$C$11:$C$30,"A",$E$11:$E$30,"*")</f>
        <v>0</v>
      </c>
      <c r="J53" s="1110"/>
      <c r="K53" s="1111"/>
      <c r="L53" s="1109">
        <f>COUNTIFS($B$11:$B$30,I$51,$C$11:$C$30,"B",$E$11:$E$30,"*")</f>
        <v>0</v>
      </c>
      <c r="M53" s="1110"/>
      <c r="N53" s="1111"/>
      <c r="O53" s="1109">
        <f>COUNTIFS($B$11:$B$30,O$51,$C$11:$C$30,"A",$E$11:$E$30,"*")</f>
        <v>0</v>
      </c>
      <c r="P53" s="1110"/>
      <c r="Q53" s="1111"/>
      <c r="R53" s="1109">
        <f>COUNTIFS($B$11:$B$30,O$51,$C$11:$C$30,"B",$E$11:$E$30,"*")</f>
        <v>0</v>
      </c>
      <c r="S53" s="1110"/>
      <c r="T53" s="1111"/>
      <c r="U53" s="1109">
        <f>COUNTIFS($B$11:$B$30,U$51,$C$11:$C$30,"A",$E$11:$E$30,"*")</f>
        <v>0</v>
      </c>
      <c r="V53" s="1110"/>
      <c r="W53" s="1111"/>
      <c r="X53" s="1109">
        <f>COUNTIFS($B$11:$B$30,U$51,$C$11:$C$30,"B",$E$11:$E$30,"*")</f>
        <v>0</v>
      </c>
      <c r="Y53" s="1110"/>
      <c r="Z53" s="1111"/>
      <c r="AA53" s="1109">
        <f>COUNTIFS($B$11:$B$30,AA$51,$C$11:$C$30,"A",$E$11:$E$30,"*")</f>
        <v>0</v>
      </c>
      <c r="AB53" s="1110"/>
      <c r="AC53" s="1111"/>
      <c r="AD53" s="1109">
        <f>COUNTIFS($B$11:$B$30,AA$51,$C$11:$C$30,"B",$E$11:$E$30,"*")</f>
        <v>0</v>
      </c>
      <c r="AE53" s="1110"/>
      <c r="AF53" s="1111"/>
      <c r="AG53" s="1109">
        <f>COUNTIFS($B$11:$B$30,AG$51,$C$11:$C$30,"A",$E$11:$E$30,"*")</f>
        <v>0</v>
      </c>
      <c r="AH53" s="1110"/>
      <c r="AI53" s="1111"/>
      <c r="AJ53" s="1109">
        <f>COUNTIFS($B$11:$B$30,AG$51,$C$11:$C$30,"B",$E$11:$E$30,"*")</f>
        <v>0</v>
      </c>
      <c r="AK53" s="1111"/>
      <c r="AL53" s="770">
        <f>COUNTIFS($B$11:$B$30,AL$51,$C$11:$C$30,"A",$E$11:$E$30,"*")</f>
        <v>0</v>
      </c>
      <c r="AM53" s="770">
        <f>COUNTIFS($B$11:$B$30,AL$51,$C$11:$C$30,"B",$E$11:$E$30,"*")</f>
        <v>0</v>
      </c>
      <c r="AN53" s="150"/>
    </row>
    <row r="54" spans="1:40" ht="18" customHeight="1">
      <c r="A54" s="150"/>
      <c r="B54" s="759" t="s">
        <v>622</v>
      </c>
      <c r="C54" s="772"/>
      <c r="D54" s="772"/>
      <c r="E54" s="770">
        <f>COUNTIFS($B$11:$B$30,E$51,$C$11:$C$30,"C",$E$11:$E$30,"*")</f>
        <v>1</v>
      </c>
      <c r="F54" s="1109">
        <f>COUNTIFS($B$11:$B$30,E$51,$C$11:$C$30,"D",$E$11:$E$30,"*")</f>
        <v>1</v>
      </c>
      <c r="G54" s="1110"/>
      <c r="H54" s="1111"/>
      <c r="I54" s="1109">
        <f>COUNTIFS($B$11:$B$30,I$51,$C$11:$C$30,"C",$E$11:$E$30,"*")</f>
        <v>0</v>
      </c>
      <c r="J54" s="1110"/>
      <c r="K54" s="1111"/>
      <c r="L54" s="1109">
        <f>COUNTIFS($B$11:$B$30,I$51,$C$11:$C$30,"D",$E$11:$E$30,"*")</f>
        <v>0</v>
      </c>
      <c r="M54" s="1110"/>
      <c r="N54" s="1111"/>
      <c r="O54" s="1109">
        <f>COUNTIFS($B$11:$B$30,O$51,$C$11:$C$30,"C",$E$11:$E$30,"*")</f>
        <v>0</v>
      </c>
      <c r="P54" s="1110"/>
      <c r="Q54" s="1111"/>
      <c r="R54" s="1109">
        <f>COUNTIFS($B$11:$B$30,O$51,$C$11:$C$30,"D",$E$11:$E$30,"*")</f>
        <v>0</v>
      </c>
      <c r="S54" s="1110"/>
      <c r="T54" s="1111"/>
      <c r="U54" s="1109">
        <f>COUNTIFS($B$11:$B$30,U$51,$C$11:$C$30,"C",$E$11:$E$30,"*")</f>
        <v>0</v>
      </c>
      <c r="V54" s="1110"/>
      <c r="W54" s="1111"/>
      <c r="X54" s="1109">
        <f>COUNTIFS($B$11:$B$30,U$51,$C$11:$C$30,"D",$E$11:$E$30,"*")</f>
        <v>0</v>
      </c>
      <c r="Y54" s="1110"/>
      <c r="Z54" s="1111"/>
      <c r="AA54" s="1109">
        <f>COUNTIFS($B$11:$B$30,AA$51,$C$11:$C$30,"C",$E$11:$E$30,"*")</f>
        <v>0</v>
      </c>
      <c r="AB54" s="1110"/>
      <c r="AC54" s="1111"/>
      <c r="AD54" s="1109">
        <f>COUNTIFS($B$11:$B$30,AA$51,$C$11:$C$30,"D",$E$11:$E$30,"*")</f>
        <v>0</v>
      </c>
      <c r="AE54" s="1110"/>
      <c r="AF54" s="1111"/>
      <c r="AG54" s="1109">
        <f>COUNTIFS($B$11:$B$30,AG$51,$C$11:$C$30,"C",$E$11:$E$30,"*")</f>
        <v>0</v>
      </c>
      <c r="AH54" s="1110"/>
      <c r="AI54" s="1111"/>
      <c r="AJ54" s="1109">
        <f>COUNTIFS($B$11:$B$30,AG$51,$C$11:$C$30,"D",$E$11:$E$30,"*")</f>
        <v>0</v>
      </c>
      <c r="AK54" s="1111"/>
      <c r="AL54" s="770">
        <f>COUNTIFS($B$11:$B$30,AL$51,$C$11:$C$30,"C",$E$11:$E$30,"*")</f>
        <v>0</v>
      </c>
      <c r="AM54" s="770">
        <f>COUNTIFS($B$11:$B$30,AL$51,$C$11:$C$30,"D",$E$11:$E$30,"*")</f>
        <v>0</v>
      </c>
      <c r="AN54" s="150"/>
    </row>
    <row r="55" spans="1:40" ht="24.95" customHeight="1">
      <c r="A55" s="150"/>
      <c r="B55" s="759" t="s">
        <v>1104</v>
      </c>
      <c r="C55" s="1107"/>
      <c r="D55" s="1108"/>
      <c r="E55" s="1103" t="str">
        <f>IF($AK$3="４週",SUMIFS($AK$11:$AK$30,$B$11:$B$30,E51)/4/$AH$5,IF($AK$3="歴月",SUMIFS($AK$11:$AK$30,$B$11:$B$30,E51)/$AL$5,"記載する期間を選択してください"))</f>
        <v>記載する期間を選択してください</v>
      </c>
      <c r="F55" s="1104"/>
      <c r="G55" s="1104"/>
      <c r="H55" s="1105"/>
      <c r="I55" s="1103" t="str">
        <f>IF($AK$3="４週",SUMIFS($AK$11:$AK$30,$B$11:$B$30,I51)/4/$AH$5,IF($AK$3="歴月",SUMIFS($AK$11:$AK$30,$B$11:$B$30,I51)/$AL$5,"記載する期間を選択してください"))</f>
        <v>記載する期間を選択してください</v>
      </c>
      <c r="J55" s="1104"/>
      <c r="K55" s="1104"/>
      <c r="L55" s="1104"/>
      <c r="M55" s="1104"/>
      <c r="N55" s="1105"/>
      <c r="O55" s="1103" t="str">
        <f>IF($AK$3="４週",SUMIFS($AK$11:$AK$30,$B$11:$B$30,O51)/4/$AH$5,IF($AK$3="歴月",SUMIFS($AK$11:$AK$30,$B$11:$B$30,O51)/$AL$5,"記載する期間を選択してください"))</f>
        <v>記載する期間を選択してください</v>
      </c>
      <c r="P55" s="1104"/>
      <c r="Q55" s="1104"/>
      <c r="R55" s="1104"/>
      <c r="S55" s="1104"/>
      <c r="T55" s="1105"/>
      <c r="U55" s="1103" t="str">
        <f>IF($AK$3="４週",SUMIFS($AK$11:$AK$30,$B$11:$B$30,U51)/4/$AH$5,IF($AK$3="歴月",SUMIFS($AK$11:$AK$30,$B$11:$B$30,U51)/$AL$5,"記載する期間を選択してください"))</f>
        <v>記載する期間を選択してください</v>
      </c>
      <c r="V55" s="1104"/>
      <c r="W55" s="1104"/>
      <c r="X55" s="1104"/>
      <c r="Y55" s="1104"/>
      <c r="Z55" s="1105"/>
      <c r="AA55" s="1103" t="str">
        <f>IF($AK$3="４週",SUMIFS($AK$11:$AK$30,$B$11:$B$30,AA51)/4/$AH$5,IF($AK$3="歴月",SUMIFS($AK$11:$AK$30,$B$11:$B$30,AA51)/$AL$5,"記載する期間を選択してください"))</f>
        <v>記載する期間を選択してください</v>
      </c>
      <c r="AB55" s="1104"/>
      <c r="AC55" s="1104"/>
      <c r="AD55" s="1104"/>
      <c r="AE55" s="1104"/>
      <c r="AF55" s="1105"/>
      <c r="AG55" s="1103" t="str">
        <f>IF($AK$3="４週",SUMIFS($AK$11:$AK$30,$B$11:$B$30,AG51)/4/$AH$5,IF($AK$3="歴月",SUMIFS($AK$11:$AK$30,$B$11:$B$30,AG51)/$AL$5,"記載する期間を選択してください"))</f>
        <v>記載する期間を選択してください</v>
      </c>
      <c r="AH55" s="1104"/>
      <c r="AI55" s="1104"/>
      <c r="AJ55" s="1104"/>
      <c r="AK55" s="1105"/>
      <c r="AL55" s="1103" t="str">
        <f>IF($AK$3="４週",SUMIFS($AK$11:$AK$30,$B$11:$B$30,AL51)/4/$AH$5,IF($AK$3="歴月",SUMIFS($AK$11:$AK$30,$B$11:$B$30,AL51)/$AL$5,"記載する期間を選択してください"))</f>
        <v>記載する期間を選択してください</v>
      </c>
      <c r="AM55" s="1105"/>
      <c r="AN55" s="150"/>
    </row>
    <row r="56" spans="1:40" ht="5.0999999999999996" customHeight="1">
      <c r="A56" s="150"/>
      <c r="B56" s="15"/>
      <c r="C56" s="773">
        <v>2</v>
      </c>
      <c r="D56" s="773"/>
      <c r="E56" s="773">
        <v>3</v>
      </c>
      <c r="F56" s="773"/>
      <c r="G56" s="773"/>
      <c r="H56" s="773"/>
      <c r="I56" s="773">
        <v>4</v>
      </c>
      <c r="J56" s="773"/>
      <c r="K56" s="773"/>
      <c r="L56" s="773"/>
      <c r="M56" s="773"/>
      <c r="N56" s="773"/>
      <c r="O56" s="773">
        <v>5</v>
      </c>
      <c r="P56" s="773"/>
      <c r="Q56" s="773"/>
      <c r="R56" s="773"/>
      <c r="S56" s="773"/>
      <c r="T56" s="773"/>
      <c r="U56" s="773">
        <v>6</v>
      </c>
      <c r="V56" s="773"/>
      <c r="W56" s="773"/>
      <c r="X56" s="773"/>
      <c r="Y56" s="773"/>
      <c r="Z56" s="773"/>
      <c r="AA56" s="773">
        <v>7</v>
      </c>
      <c r="AB56" s="773"/>
      <c r="AC56" s="773"/>
      <c r="AD56" s="773"/>
      <c r="AE56" s="773"/>
      <c r="AF56" s="773"/>
      <c r="AG56" s="773">
        <v>8</v>
      </c>
      <c r="AH56" s="773"/>
      <c r="AI56" s="773"/>
      <c r="AJ56" s="773"/>
      <c r="AK56" s="773"/>
      <c r="AL56" s="773">
        <v>9</v>
      </c>
      <c r="AM56" s="774"/>
      <c r="AN56" s="150"/>
    </row>
    <row r="57" spans="1:40" ht="15" customHeight="1">
      <c r="A57" s="201" t="s">
        <v>1105</v>
      </c>
      <c r="B57" s="775"/>
      <c r="C57" s="776"/>
      <c r="D57" s="776"/>
      <c r="E57" s="776"/>
      <c r="F57" s="777"/>
      <c r="G57" s="776"/>
      <c r="H57" s="773"/>
      <c r="I57" s="773"/>
      <c r="J57" s="773"/>
      <c r="K57" s="773"/>
      <c r="L57" s="773"/>
      <c r="M57" s="773"/>
      <c r="N57" s="773"/>
      <c r="O57" s="773"/>
      <c r="P57" s="773"/>
      <c r="Q57" s="773"/>
      <c r="R57" s="773">
        <v>6</v>
      </c>
      <c r="S57" s="773"/>
      <c r="T57" s="773"/>
      <c r="U57" s="773"/>
      <c r="V57" s="773"/>
      <c r="W57" s="773"/>
      <c r="X57" s="773">
        <v>7</v>
      </c>
      <c r="Y57" s="773"/>
      <c r="Z57" s="773"/>
      <c r="AA57" s="773"/>
      <c r="AB57" s="773"/>
      <c r="AC57" s="773"/>
      <c r="AD57" s="773">
        <v>8</v>
      </c>
      <c r="AE57" s="773"/>
      <c r="AF57" s="773"/>
      <c r="AG57" s="778"/>
      <c r="AH57" s="778"/>
      <c r="AI57" s="778"/>
      <c r="AJ57" s="778">
        <v>9</v>
      </c>
      <c r="AK57" s="779"/>
      <c r="AL57" s="779"/>
      <c r="AM57" s="150"/>
    </row>
    <row r="58" spans="1:40" s="201" customFormat="1" ht="15" customHeight="1">
      <c r="A58" s="201" t="s">
        <v>1106</v>
      </c>
      <c r="B58" s="767"/>
      <c r="C58" s="767"/>
      <c r="D58" s="767"/>
      <c r="E58" s="767"/>
      <c r="F58" s="767"/>
      <c r="G58" s="767"/>
      <c r="H58" s="725"/>
      <c r="I58" s="725"/>
      <c r="J58" s="725"/>
      <c r="K58" s="725"/>
      <c r="L58" s="725"/>
      <c r="M58" s="725"/>
      <c r="N58" s="725"/>
      <c r="O58" s="725"/>
      <c r="P58" s="725"/>
      <c r="Q58" s="725"/>
      <c r="R58" s="725"/>
      <c r="S58" s="725"/>
      <c r="T58" s="725"/>
      <c r="U58" s="725"/>
      <c r="V58" s="725"/>
      <c r="W58" s="725"/>
      <c r="X58" s="725"/>
      <c r="Y58" s="725"/>
      <c r="Z58" s="725"/>
      <c r="AA58" s="725"/>
      <c r="AB58" s="725"/>
      <c r="AC58" s="725"/>
      <c r="AD58" s="725"/>
      <c r="AE58" s="725"/>
      <c r="AF58" s="725"/>
      <c r="AG58" s="725"/>
      <c r="AH58" s="725"/>
      <c r="AI58" s="725"/>
      <c r="AJ58" s="725"/>
      <c r="AK58" s="725"/>
      <c r="AL58" s="725"/>
      <c r="AM58" s="725"/>
    </row>
    <row r="59" spans="1:40" s="201" customFormat="1" ht="15" customHeight="1">
      <c r="A59" s="201" t="s">
        <v>1107</v>
      </c>
      <c r="B59" s="767"/>
      <c r="C59" s="767"/>
      <c r="D59" s="767"/>
      <c r="E59" s="767"/>
      <c r="F59" s="767"/>
      <c r="G59" s="767"/>
      <c r="H59" s="725"/>
      <c r="I59" s="725"/>
      <c r="J59" s="725"/>
      <c r="K59" s="725"/>
      <c r="L59" s="725"/>
      <c r="M59" s="725"/>
      <c r="N59" s="725"/>
      <c r="O59" s="725"/>
      <c r="P59" s="725"/>
      <c r="Q59" s="725"/>
      <c r="R59" s="725"/>
      <c r="S59" s="725"/>
      <c r="T59" s="725"/>
      <c r="U59" s="725"/>
      <c r="V59" s="725"/>
      <c r="W59" s="725"/>
      <c r="X59" s="725"/>
      <c r="Y59" s="725"/>
      <c r="Z59" s="725"/>
      <c r="AA59" s="725"/>
      <c r="AB59" s="725"/>
      <c r="AC59" s="725"/>
      <c r="AD59" s="725"/>
      <c r="AE59" s="725"/>
      <c r="AF59" s="725"/>
      <c r="AG59" s="725"/>
      <c r="AH59" s="725"/>
      <c r="AI59" s="725"/>
      <c r="AJ59" s="725"/>
      <c r="AK59" s="725"/>
      <c r="AL59" s="725"/>
      <c r="AM59" s="725"/>
    </row>
    <row r="60" spans="1:40" s="201" customFormat="1" ht="15" customHeight="1">
      <c r="A60" s="201" t="s">
        <v>1108</v>
      </c>
      <c r="B60" s="767"/>
      <c r="C60" s="767"/>
      <c r="D60" s="767"/>
      <c r="E60" s="767"/>
      <c r="F60" s="767"/>
      <c r="G60" s="767"/>
      <c r="H60" s="725"/>
      <c r="I60" s="725"/>
      <c r="J60" s="725"/>
      <c r="K60" s="725"/>
      <c r="L60" s="725"/>
      <c r="M60" s="725"/>
      <c r="N60" s="725"/>
      <c r="O60" s="725"/>
      <c r="P60" s="725"/>
      <c r="Q60" s="725"/>
      <c r="R60" s="725"/>
      <c r="S60" s="725"/>
      <c r="T60" s="725"/>
      <c r="U60" s="725"/>
      <c r="V60" s="725"/>
      <c r="W60" s="725"/>
      <c r="X60" s="725"/>
      <c r="Y60" s="725"/>
      <c r="Z60" s="725"/>
      <c r="AA60" s="725"/>
      <c r="AB60" s="725"/>
      <c r="AC60" s="725"/>
      <c r="AD60" s="725"/>
      <c r="AE60" s="725"/>
      <c r="AF60" s="725"/>
      <c r="AG60" s="725"/>
      <c r="AH60" s="725"/>
      <c r="AI60" s="725"/>
      <c r="AJ60" s="725"/>
      <c r="AK60" s="725"/>
      <c r="AL60" s="725"/>
      <c r="AM60" s="725"/>
    </row>
    <row r="61" spans="1:40" s="201" customFormat="1" ht="15" customHeight="1">
      <c r="A61" s="201" t="s">
        <v>1109</v>
      </c>
      <c r="B61" s="767"/>
      <c r="C61" s="767"/>
      <c r="D61" s="767"/>
      <c r="E61" s="767"/>
      <c r="F61" s="767"/>
      <c r="G61" s="767"/>
      <c r="H61" s="725"/>
      <c r="I61" s="725"/>
      <c r="J61" s="725"/>
      <c r="K61" s="725"/>
      <c r="L61" s="725"/>
      <c r="M61" s="725"/>
      <c r="N61" s="725"/>
      <c r="O61" s="725"/>
      <c r="P61" s="725"/>
      <c r="Q61" s="725"/>
      <c r="R61" s="725"/>
      <c r="S61" s="725"/>
      <c r="T61" s="725"/>
      <c r="U61" s="725"/>
      <c r="V61" s="725"/>
      <c r="W61" s="725"/>
      <c r="X61" s="725"/>
      <c r="Y61" s="725"/>
      <c r="Z61" s="725"/>
      <c r="AA61" s="725"/>
      <c r="AB61" s="725"/>
      <c r="AC61" s="725"/>
      <c r="AD61" s="725"/>
      <c r="AE61" s="725"/>
      <c r="AF61" s="725"/>
      <c r="AG61" s="725"/>
      <c r="AH61" s="725"/>
      <c r="AI61" s="725"/>
      <c r="AJ61" s="725"/>
      <c r="AK61" s="725"/>
      <c r="AL61" s="725"/>
      <c r="AM61" s="725"/>
    </row>
    <row r="62" spans="1:40" ht="15" customHeight="1">
      <c r="A62" s="201" t="s">
        <v>1110</v>
      </c>
      <c r="B62" s="780"/>
      <c r="C62" s="201"/>
      <c r="D62" s="201"/>
      <c r="E62" s="201"/>
      <c r="F62" s="201"/>
      <c r="G62" s="201"/>
    </row>
    <row r="63" spans="1:40" ht="15" customHeight="1">
      <c r="A63" s="201" t="s">
        <v>1111</v>
      </c>
      <c r="B63" s="780"/>
      <c r="C63" s="201"/>
      <c r="D63" s="201"/>
      <c r="E63" s="201"/>
      <c r="F63" s="201"/>
      <c r="G63" s="201"/>
    </row>
    <row r="64" spans="1:40" ht="15" customHeight="1">
      <c r="A64" s="201"/>
      <c r="B64" s="771" t="s">
        <v>1112</v>
      </c>
      <c r="C64" s="1106" t="s">
        <v>1113</v>
      </c>
      <c r="D64" s="1106"/>
      <c r="E64" s="1106"/>
      <c r="F64" s="201"/>
      <c r="G64" s="201"/>
    </row>
    <row r="65" spans="1:7" ht="15" customHeight="1">
      <c r="A65" s="201"/>
      <c r="B65" s="781" t="s">
        <v>1114</v>
      </c>
      <c r="C65" s="1102" t="s">
        <v>1115</v>
      </c>
      <c r="D65" s="1102"/>
      <c r="E65" s="1102"/>
      <c r="F65" s="201"/>
      <c r="G65" s="201"/>
    </row>
    <row r="66" spans="1:7" ht="15" customHeight="1">
      <c r="A66" s="201"/>
      <c r="B66" s="781" t="s">
        <v>1116</v>
      </c>
      <c r="C66" s="1102" t="s">
        <v>1117</v>
      </c>
      <c r="D66" s="1102"/>
      <c r="E66" s="1102"/>
      <c r="F66" s="201"/>
      <c r="G66" s="201"/>
    </row>
    <row r="67" spans="1:7" ht="15" customHeight="1">
      <c r="A67" s="201"/>
      <c r="B67" s="781" t="s">
        <v>1118</v>
      </c>
      <c r="C67" s="1102" t="s">
        <v>1119</v>
      </c>
      <c r="D67" s="1102"/>
      <c r="E67" s="1102"/>
      <c r="F67" s="201"/>
      <c r="G67" s="201"/>
    </row>
    <row r="68" spans="1:7" ht="15" customHeight="1">
      <c r="A68" s="201"/>
      <c r="B68" s="781" t="s">
        <v>1120</v>
      </c>
      <c r="C68" s="1102" t="s">
        <v>1121</v>
      </c>
      <c r="D68" s="1102"/>
      <c r="E68" s="1102"/>
      <c r="F68" s="201"/>
      <c r="G68" s="201"/>
    </row>
    <row r="69" spans="1:7" ht="15" customHeight="1">
      <c r="A69" s="201"/>
      <c r="B69" s="201" t="s">
        <v>1122</v>
      </c>
      <c r="C69" s="201"/>
      <c r="D69" s="201"/>
      <c r="E69" s="201"/>
      <c r="F69" s="201"/>
      <c r="G69" s="201"/>
    </row>
    <row r="70" spans="1:7" ht="15" customHeight="1">
      <c r="A70" s="201"/>
      <c r="B70" s="201" t="s">
        <v>1123</v>
      </c>
      <c r="C70" s="201"/>
      <c r="D70" s="201"/>
      <c r="E70" s="201"/>
      <c r="F70" s="201"/>
      <c r="G70" s="201"/>
    </row>
    <row r="71" spans="1:7" ht="15" customHeight="1">
      <c r="A71" s="201"/>
      <c r="B71" s="201" t="s">
        <v>1124</v>
      </c>
      <c r="C71" s="201"/>
      <c r="D71" s="201"/>
      <c r="E71" s="201"/>
      <c r="F71" s="201"/>
      <c r="G71" s="201"/>
    </row>
    <row r="72" spans="1:7" ht="15" customHeight="1">
      <c r="A72" s="201" t="s">
        <v>1125</v>
      </c>
      <c r="B72" s="780"/>
      <c r="C72" s="201"/>
      <c r="D72" s="201"/>
      <c r="E72" s="201"/>
      <c r="F72" s="201"/>
      <c r="G72" s="201"/>
    </row>
    <row r="73" spans="1:7" ht="15" customHeight="1">
      <c r="A73" s="201" t="s">
        <v>1126</v>
      </c>
      <c r="B73" s="780"/>
      <c r="C73" s="201"/>
      <c r="D73" s="201"/>
      <c r="E73" s="201"/>
      <c r="F73" s="201"/>
      <c r="G73" s="201"/>
    </row>
    <row r="74" spans="1:7" ht="15" customHeight="1">
      <c r="A74" s="201" t="s">
        <v>1127</v>
      </c>
      <c r="B74" s="780"/>
      <c r="C74" s="201"/>
      <c r="D74" s="201"/>
      <c r="E74" s="201"/>
      <c r="F74" s="201"/>
      <c r="G74" s="201"/>
    </row>
    <row r="75" spans="1:7" ht="15" customHeight="1">
      <c r="A75" s="201" t="s">
        <v>1128</v>
      </c>
      <c r="B75" s="780"/>
      <c r="C75" s="201"/>
      <c r="D75" s="201"/>
      <c r="E75" s="201"/>
      <c r="F75" s="201"/>
      <c r="G75" s="201"/>
    </row>
    <row r="76" spans="1:7" ht="15" customHeight="1">
      <c r="A76" s="201" t="s">
        <v>1129</v>
      </c>
      <c r="B76" s="780"/>
      <c r="C76" s="201"/>
      <c r="D76" s="201"/>
      <c r="E76" s="201"/>
      <c r="F76" s="201"/>
      <c r="G76" s="201"/>
    </row>
    <row r="77" spans="1:7" ht="15" customHeight="1">
      <c r="A77" s="201" t="s">
        <v>1130</v>
      </c>
      <c r="B77" s="780"/>
      <c r="C77" s="201"/>
      <c r="D77" s="201"/>
      <c r="E77" s="201"/>
      <c r="F77" s="201"/>
      <c r="G77" s="201"/>
    </row>
    <row r="78" spans="1:7" ht="15" customHeight="1">
      <c r="A78" s="201" t="s">
        <v>1131</v>
      </c>
      <c r="B78" s="780"/>
      <c r="C78" s="201"/>
      <c r="D78" s="201"/>
      <c r="E78" s="201"/>
      <c r="F78" s="201"/>
      <c r="G78" s="201"/>
    </row>
    <row r="79" spans="1:7" ht="15" customHeight="1">
      <c r="A79" s="201" t="s">
        <v>1132</v>
      </c>
      <c r="B79" s="780"/>
      <c r="C79" s="201"/>
      <c r="D79" s="201"/>
      <c r="E79" s="201"/>
      <c r="F79" s="201"/>
      <c r="G79" s="201"/>
    </row>
    <row r="80" spans="1:7" ht="15" customHeight="1">
      <c r="A80" s="201" t="s">
        <v>1133</v>
      </c>
      <c r="B80" s="780"/>
      <c r="C80" s="201"/>
      <c r="D80" s="201"/>
      <c r="E80" s="201"/>
      <c r="F80" s="201"/>
      <c r="G80" s="201"/>
    </row>
    <row r="81" spans="1:7" ht="15" customHeight="1">
      <c r="A81" s="201" t="s">
        <v>1134</v>
      </c>
      <c r="B81" s="780"/>
      <c r="C81" s="201"/>
      <c r="D81" s="201"/>
      <c r="E81" s="201"/>
      <c r="F81" s="201"/>
      <c r="G81" s="201"/>
    </row>
    <row r="82" spans="1:7" ht="15" customHeight="1">
      <c r="A82" s="201" t="s">
        <v>1135</v>
      </c>
      <c r="B82" s="780"/>
      <c r="C82" s="201"/>
      <c r="D82" s="201"/>
      <c r="E82" s="201"/>
      <c r="F82" s="201"/>
      <c r="G82" s="201"/>
    </row>
    <row r="83" spans="1:7" ht="15" customHeight="1">
      <c r="A83" s="201" t="s">
        <v>1136</v>
      </c>
      <c r="B83" s="780"/>
      <c r="C83" s="201"/>
      <c r="D83" s="201"/>
      <c r="E83" s="201"/>
      <c r="F83" s="201"/>
      <c r="G83" s="201"/>
    </row>
    <row r="84" spans="1:7" ht="15" customHeight="1">
      <c r="A84" s="201" t="s">
        <v>1137</v>
      </c>
      <c r="B84" s="780"/>
      <c r="C84" s="201"/>
      <c r="D84" s="201"/>
      <c r="E84" s="201"/>
      <c r="F84" s="201"/>
      <c r="G84" s="201"/>
    </row>
  </sheetData>
  <mergeCells count="20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6:C36"/>
    <mergeCell ref="F36:H36"/>
    <mergeCell ref="I36:K36"/>
    <mergeCell ref="L36:N36"/>
    <mergeCell ref="O36:Q36"/>
    <mergeCell ref="AJ36:AK36"/>
    <mergeCell ref="A37:C37"/>
    <mergeCell ref="F37:H37"/>
    <mergeCell ref="I37:K37"/>
    <mergeCell ref="L37:N37"/>
    <mergeCell ref="O37:Q37"/>
    <mergeCell ref="R37:T37"/>
    <mergeCell ref="U37:W37"/>
    <mergeCell ref="X37:Z37"/>
    <mergeCell ref="AA37:AC37"/>
    <mergeCell ref="R36:T36"/>
    <mergeCell ref="U36:W36"/>
    <mergeCell ref="X36:Z36"/>
    <mergeCell ref="AA36:AC36"/>
    <mergeCell ref="AD36:AF36"/>
    <mergeCell ref="AG36:AI36"/>
    <mergeCell ref="AD37:AF37"/>
    <mergeCell ref="AG37:AI37"/>
    <mergeCell ref="AJ37:AK37"/>
    <mergeCell ref="F38:H38"/>
    <mergeCell ref="I38:K38"/>
    <mergeCell ref="L38:N38"/>
    <mergeCell ref="O38:Q38"/>
    <mergeCell ref="R38:T38"/>
    <mergeCell ref="U38:W38"/>
    <mergeCell ref="X38:Z38"/>
    <mergeCell ref="F40:H40"/>
    <mergeCell ref="I40:K40"/>
    <mergeCell ref="L40:N40"/>
    <mergeCell ref="O40:Q40"/>
    <mergeCell ref="R40:T40"/>
    <mergeCell ref="AA38:AC38"/>
    <mergeCell ref="AD38:AF38"/>
    <mergeCell ref="AG38:AI38"/>
    <mergeCell ref="AJ38:AK38"/>
    <mergeCell ref="F39:H39"/>
    <mergeCell ref="I39:K39"/>
    <mergeCell ref="L39:N39"/>
    <mergeCell ref="O39:Q39"/>
    <mergeCell ref="R39:T39"/>
    <mergeCell ref="U39:W39"/>
    <mergeCell ref="U40:W40"/>
    <mergeCell ref="X40:Z40"/>
    <mergeCell ref="AA40:AC40"/>
    <mergeCell ref="AD40:AF40"/>
    <mergeCell ref="AG40:AI40"/>
    <mergeCell ref="AJ40:AK40"/>
    <mergeCell ref="X39:Z39"/>
    <mergeCell ref="AA39:AC39"/>
    <mergeCell ref="AD39:AF39"/>
    <mergeCell ref="AG39:AI39"/>
    <mergeCell ref="AJ39:AK39"/>
    <mergeCell ref="F42:H42"/>
    <mergeCell ref="I42:K42"/>
    <mergeCell ref="L42:N42"/>
    <mergeCell ref="O42:Q42"/>
    <mergeCell ref="R42:T42"/>
    <mergeCell ref="F41:H41"/>
    <mergeCell ref="I41:K41"/>
    <mergeCell ref="L41:N41"/>
    <mergeCell ref="O41:Q41"/>
    <mergeCell ref="R41:T41"/>
    <mergeCell ref="U42:W42"/>
    <mergeCell ref="X42:Z42"/>
    <mergeCell ref="AA42:AC42"/>
    <mergeCell ref="AD42:AF42"/>
    <mergeCell ref="AG42:AI42"/>
    <mergeCell ref="AJ42:AK42"/>
    <mergeCell ref="X41:Z41"/>
    <mergeCell ref="AA41:AC41"/>
    <mergeCell ref="AD41:AF41"/>
    <mergeCell ref="AG41:AI41"/>
    <mergeCell ref="AJ41:AK41"/>
    <mergeCell ref="U41:W41"/>
    <mergeCell ref="U43:W43"/>
    <mergeCell ref="X43:Z43"/>
    <mergeCell ref="AA43:AC43"/>
    <mergeCell ref="AD43:AF43"/>
    <mergeCell ref="AG43:AI43"/>
    <mergeCell ref="AJ43:AK43"/>
    <mergeCell ref="A43:C43"/>
    <mergeCell ref="F43:H43"/>
    <mergeCell ref="I43:K43"/>
    <mergeCell ref="L43:N43"/>
    <mergeCell ref="O43:Q43"/>
    <mergeCell ref="R43:T43"/>
    <mergeCell ref="U44:W44"/>
    <mergeCell ref="X44:Z44"/>
    <mergeCell ref="AA44:AC44"/>
    <mergeCell ref="AD44:AF44"/>
    <mergeCell ref="AG44:AI44"/>
    <mergeCell ref="AJ44:AK44"/>
    <mergeCell ref="A44:C44"/>
    <mergeCell ref="F44:H44"/>
    <mergeCell ref="I44:K44"/>
    <mergeCell ref="L44:N44"/>
    <mergeCell ref="O44:Q44"/>
    <mergeCell ref="R44:T44"/>
    <mergeCell ref="C51:D51"/>
    <mergeCell ref="E51:H51"/>
    <mergeCell ref="I51:N51"/>
    <mergeCell ref="O51:T51"/>
    <mergeCell ref="U51:Z51"/>
    <mergeCell ref="AA51:AF51"/>
    <mergeCell ref="A47:B47"/>
    <mergeCell ref="C47:D47"/>
    <mergeCell ref="E47:H47"/>
    <mergeCell ref="A48:B48"/>
    <mergeCell ref="C48:D48"/>
    <mergeCell ref="E48:H48"/>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C67:E67"/>
    <mergeCell ref="C68:E68"/>
    <mergeCell ref="AA55:AF55"/>
    <mergeCell ref="AG55:AK55"/>
    <mergeCell ref="AL55:AM55"/>
    <mergeCell ref="C64:E64"/>
    <mergeCell ref="C65:E65"/>
    <mergeCell ref="C66:E66"/>
    <mergeCell ref="X54:Z54"/>
    <mergeCell ref="AA54:AC54"/>
    <mergeCell ref="AD54:AF54"/>
    <mergeCell ref="AG54:AI54"/>
    <mergeCell ref="AJ54:AK54"/>
    <mergeCell ref="C55:D55"/>
    <mergeCell ref="E55:H55"/>
    <mergeCell ref="I55:N55"/>
    <mergeCell ref="O55:T55"/>
    <mergeCell ref="U55:Z55"/>
  </mergeCells>
  <phoneticPr fontId="2"/>
  <dataValidations count="6">
    <dataValidation type="list" allowBlank="1" showInputMessage="1" showErrorMessage="1" sqref="C11:C30" xr:uid="{8E72428A-8031-4023-9CA8-F3B1FE619C75}">
      <formula1>"A,B,C,D"</formula1>
    </dataValidation>
    <dataValidation operator="greaterThanOrEqual" allowBlank="1" showInputMessage="1" showErrorMessage="1" sqref="I45:I46 I49 L45:L46 L49 AL37:AL43 AJ37:AJ44" xr:uid="{9B3B5F72-794A-41A1-9979-BCE2D0D0CE15}"/>
    <dataValidation type="list" allowBlank="1" showInputMessage="1" showErrorMessage="1" sqref="AK4:AN4" xr:uid="{5E3D0E87-F0F2-41C2-9CA5-F91DA6B8B7E2}">
      <formula1>"予定,実績"</formula1>
    </dataValidation>
    <dataValidation type="list" allowBlank="1" showInputMessage="1" showErrorMessage="1" sqref="AK3:AN3" xr:uid="{2C1F8CF5-8CD3-4C68-86AC-BE54ED1E6EF7}">
      <formula1>"４週,歴月"</formula1>
    </dataValidation>
    <dataValidation type="list" allowBlank="1" showInputMessage="1" showErrorMessage="1" sqref="B11:B30" xr:uid="{82160D9E-38A6-47AD-B15E-093E5619E5F0}">
      <formula1>INDIRECT($AK$1)</formula1>
    </dataValidation>
    <dataValidation type="whole" operator="greaterThanOrEqual" allowBlank="1" showInputMessage="1" showErrorMessage="1" sqref="AG37:AG44 I37:I44 AD37:AD44 AA37:AA44 X37:X44 U37:U44 R37:R44 O37:O44 L37:L44 D37:F44" xr:uid="{3F8EFD10-F64F-4C66-AC25-3DEE6377A92F}">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D00BA-2B58-4727-BCCB-50A4BE645F49}">
  <sheetPr>
    <tabColor theme="8" tint="0.59999389629810485"/>
  </sheetPr>
  <dimension ref="A1:AQ87"/>
  <sheetViews>
    <sheetView showGridLines="0" view="pageBreakPreview" zoomScaleNormal="100" zoomScaleSheetLayoutView="100" workbookViewId="0"/>
  </sheetViews>
  <sheetFormatPr defaultColWidth="8.25" defaultRowHeight="21" customHeight="1"/>
  <cols>
    <col min="1" max="1" width="2.625" style="15" customWidth="1"/>
    <col min="2" max="2" width="14.875" style="138" customWidth="1"/>
    <col min="3" max="3" width="6.625" style="15" customWidth="1"/>
    <col min="4" max="5" width="7.625" style="15" customWidth="1"/>
    <col min="6" max="36" width="2.625" style="15" customWidth="1"/>
    <col min="37" max="37" width="6.625" style="15" customWidth="1"/>
    <col min="38" max="39" width="7.625" style="15" customWidth="1"/>
    <col min="40" max="40" width="5.625" style="15" customWidth="1"/>
    <col min="41" max="16384" width="8.25" style="15"/>
  </cols>
  <sheetData>
    <row r="1" spans="1:40" ht="24.95" customHeight="1">
      <c r="A1" s="738"/>
      <c r="C1" s="724"/>
      <c r="D1" s="724"/>
      <c r="E1" s="724"/>
      <c r="F1" s="724"/>
      <c r="G1" s="724"/>
      <c r="H1" s="724"/>
      <c r="I1" s="724"/>
      <c r="J1" s="724"/>
      <c r="K1" s="724"/>
      <c r="L1" s="724"/>
      <c r="M1" s="724"/>
      <c r="N1" s="724"/>
      <c r="O1" s="724"/>
      <c r="P1" s="724"/>
      <c r="Q1" s="724"/>
      <c r="R1" s="724"/>
      <c r="S1" s="724"/>
      <c r="T1" s="724"/>
      <c r="U1" s="724"/>
      <c r="V1" s="724"/>
      <c r="W1" s="724"/>
      <c r="X1" s="725"/>
      <c r="Y1" s="725"/>
      <c r="Z1" s="150"/>
      <c r="AA1" s="150"/>
      <c r="AB1" s="150"/>
      <c r="AC1" s="150"/>
      <c r="AD1" s="739"/>
      <c r="AE1" s="739"/>
      <c r="AF1" s="739"/>
      <c r="AG1" s="739"/>
      <c r="AH1" s="739"/>
      <c r="AI1" s="740" t="s">
        <v>1062</v>
      </c>
      <c r="AJ1" s="740"/>
      <c r="AK1" s="1148" t="s">
        <v>1139</v>
      </c>
      <c r="AL1" s="1148"/>
      <c r="AM1" s="1148"/>
      <c r="AN1" s="1148"/>
    </row>
    <row r="2" spans="1:40" ht="18" customHeight="1">
      <c r="A2" s="150"/>
      <c r="B2" s="726"/>
      <c r="C2" s="726"/>
      <c r="D2" s="726"/>
      <c r="E2" s="726"/>
      <c r="F2" s="726"/>
      <c r="G2" s="726"/>
      <c r="H2" s="726"/>
      <c r="I2" s="726"/>
      <c r="J2" s="726"/>
      <c r="K2" s="726"/>
      <c r="L2" s="726"/>
      <c r="M2" s="1149"/>
      <c r="N2" s="1149"/>
      <c r="O2" s="1149"/>
      <c r="P2" s="1149"/>
      <c r="Q2" s="1150" t="s">
        <v>58</v>
      </c>
      <c r="R2" s="1150"/>
      <c r="S2" s="1149"/>
      <c r="T2" s="1149"/>
      <c r="U2" s="1150" t="s">
        <v>444</v>
      </c>
      <c r="V2" s="1150"/>
      <c r="W2" s="726"/>
      <c r="X2" s="726"/>
      <c r="Y2" s="726"/>
      <c r="Z2" s="150"/>
      <c r="AA2" s="150"/>
      <c r="AC2" s="740"/>
      <c r="AD2" s="726"/>
      <c r="AE2" s="726"/>
      <c r="AF2" s="726"/>
      <c r="AG2" s="726"/>
      <c r="AH2" s="726"/>
      <c r="AI2" s="740" t="s">
        <v>1064</v>
      </c>
      <c r="AJ2" s="740"/>
      <c r="AK2" s="1151"/>
      <c r="AL2" s="1151"/>
      <c r="AM2" s="1151"/>
      <c r="AN2" s="1151"/>
    </row>
    <row r="3" spans="1:40" ht="18" customHeight="1">
      <c r="A3" s="741"/>
      <c r="B3" s="741"/>
      <c r="C3" s="741"/>
      <c r="D3" s="741"/>
      <c r="E3" s="741"/>
      <c r="F3" s="741"/>
      <c r="G3" s="741"/>
      <c r="H3" s="741"/>
      <c r="I3" s="741"/>
      <c r="J3" s="741"/>
      <c r="K3" s="741"/>
      <c r="L3" s="741"/>
      <c r="M3" s="741"/>
      <c r="N3" s="741"/>
      <c r="O3" s="741"/>
      <c r="P3" s="741"/>
      <c r="Q3" s="741"/>
      <c r="R3" s="741"/>
      <c r="S3" s="741"/>
      <c r="T3" s="741"/>
      <c r="U3" s="741"/>
      <c r="V3" s="741"/>
      <c r="W3" s="741"/>
      <c r="Y3" s="742"/>
      <c r="Z3" s="742"/>
      <c r="AA3" s="742"/>
      <c r="AB3" s="150"/>
      <c r="AC3" s="742"/>
      <c r="AD3" s="742"/>
      <c r="AE3" s="742"/>
      <c r="AF3" s="742"/>
      <c r="AG3" s="742"/>
      <c r="AH3" s="742"/>
      <c r="AI3" s="743" t="s">
        <v>1065</v>
      </c>
      <c r="AJ3" s="740"/>
      <c r="AK3" s="1141" t="s">
        <v>1140</v>
      </c>
      <c r="AL3" s="1141"/>
      <c r="AM3" s="1141"/>
      <c r="AN3" s="1141"/>
    </row>
    <row r="4" spans="1:40" ht="18" customHeight="1">
      <c r="A4" s="741"/>
      <c r="B4" s="741"/>
      <c r="C4" s="741"/>
      <c r="D4" s="741"/>
      <c r="E4" s="741"/>
      <c r="F4" s="741"/>
      <c r="G4" s="741"/>
      <c r="H4" s="741"/>
      <c r="I4" s="741"/>
      <c r="J4" s="741"/>
      <c r="K4" s="741"/>
      <c r="L4" s="741"/>
      <c r="M4" s="741"/>
      <c r="N4" s="741"/>
      <c r="O4" s="741"/>
      <c r="P4" s="741"/>
      <c r="Q4" s="741"/>
      <c r="R4" s="741"/>
      <c r="S4" s="741"/>
      <c r="T4" s="741"/>
      <c r="U4" s="741"/>
      <c r="V4" s="741"/>
      <c r="W4" s="741"/>
      <c r="Y4" s="742"/>
      <c r="Z4" s="742"/>
      <c r="AA4" s="742"/>
      <c r="AB4" s="150"/>
      <c r="AC4" s="742"/>
      <c r="AD4" s="742"/>
      <c r="AE4" s="742"/>
      <c r="AF4" s="742"/>
      <c r="AG4" s="742"/>
      <c r="AH4" s="742"/>
      <c r="AI4" s="743" t="s">
        <v>1066</v>
      </c>
      <c r="AJ4" s="740"/>
      <c r="AK4" s="1141"/>
      <c r="AL4" s="1141"/>
      <c r="AM4" s="1141"/>
      <c r="AN4" s="1141"/>
    </row>
    <row r="5" spans="1:40" ht="18" customHeight="1">
      <c r="A5" s="741"/>
      <c r="B5" s="741"/>
      <c r="C5" s="741"/>
      <c r="D5" s="741"/>
      <c r="E5" s="741"/>
      <c r="F5" s="741"/>
      <c r="G5" s="741"/>
      <c r="H5" s="741"/>
      <c r="I5" s="741"/>
      <c r="J5" s="741"/>
      <c r="K5" s="741"/>
      <c r="L5" s="741"/>
      <c r="M5" s="741"/>
      <c r="N5" s="741"/>
      <c r="O5" s="741"/>
      <c r="P5" s="741"/>
      <c r="Q5" s="741"/>
      <c r="R5" s="741"/>
      <c r="S5" s="741"/>
      <c r="U5" s="741"/>
      <c r="V5" s="741"/>
      <c r="W5" s="741"/>
      <c r="Y5" s="742"/>
      <c r="Z5" s="742"/>
      <c r="AA5" s="742"/>
      <c r="AB5" s="150"/>
      <c r="AC5" s="742"/>
      <c r="AD5" s="742"/>
      <c r="AE5" s="742"/>
      <c r="AF5" s="742"/>
      <c r="AG5" s="743" t="s">
        <v>1067</v>
      </c>
      <c r="AH5" s="1142"/>
      <c r="AI5" s="1142"/>
      <c r="AJ5" s="1142"/>
      <c r="AK5" s="742" t="s">
        <v>1068</v>
      </c>
      <c r="AL5" s="744"/>
      <c r="AM5" s="742" t="s">
        <v>1069</v>
      </c>
      <c r="AN5" s="150"/>
    </row>
    <row r="6" spans="1:40" ht="9.9499999999999993" customHeight="1">
      <c r="A6" s="150"/>
      <c r="B6" s="745"/>
      <c r="C6" s="745"/>
      <c r="D6" s="745"/>
      <c r="E6" s="745"/>
      <c r="F6" s="745"/>
      <c r="G6" s="745"/>
      <c r="H6" s="745"/>
      <c r="I6" s="745"/>
      <c r="J6" s="745"/>
      <c r="K6" s="745"/>
      <c r="L6" s="745"/>
      <c r="M6" s="745"/>
      <c r="N6" s="745"/>
      <c r="O6" s="745"/>
      <c r="P6" s="745"/>
      <c r="Q6" s="745"/>
      <c r="R6" s="745"/>
      <c r="S6" s="745"/>
      <c r="T6" s="745"/>
      <c r="U6" s="745"/>
      <c r="V6" s="745"/>
      <c r="W6" s="745"/>
      <c r="X6" s="726"/>
      <c r="Y6" s="726"/>
      <c r="Z6" s="726"/>
      <c r="AA6" s="726"/>
      <c r="AB6" s="726"/>
      <c r="AC6" s="726"/>
      <c r="AD6" s="726"/>
      <c r="AE6" s="726"/>
      <c r="AF6" s="726"/>
      <c r="AG6" s="726"/>
      <c r="AH6" s="726"/>
      <c r="AI6" s="726"/>
      <c r="AJ6" s="726"/>
      <c r="AK6" s="726"/>
      <c r="AL6" s="726"/>
      <c r="AM6" s="150"/>
      <c r="AN6" s="150"/>
    </row>
    <row r="7" spans="1:40" ht="15" customHeight="1">
      <c r="A7" s="1138" t="s">
        <v>1070</v>
      </c>
      <c r="B7" s="1106" t="s">
        <v>1071</v>
      </c>
      <c r="C7" s="1143" t="s">
        <v>1072</v>
      </c>
      <c r="D7" s="1106" t="s">
        <v>1073</v>
      </c>
      <c r="E7" s="1136" t="s">
        <v>1074</v>
      </c>
      <c r="F7" s="1146" t="s">
        <v>1075</v>
      </c>
      <c r="G7" s="1146"/>
      <c r="H7" s="1146"/>
      <c r="I7" s="1146"/>
      <c r="J7" s="1146"/>
      <c r="K7" s="1146"/>
      <c r="L7" s="1146"/>
      <c r="M7" s="1146"/>
      <c r="N7" s="1146"/>
      <c r="O7" s="1146"/>
      <c r="P7" s="1146"/>
      <c r="Q7" s="1146"/>
      <c r="R7" s="1146"/>
      <c r="S7" s="1146"/>
      <c r="T7" s="1146"/>
      <c r="U7" s="1146"/>
      <c r="V7" s="1146"/>
      <c r="W7" s="1146"/>
      <c r="X7" s="1146"/>
      <c r="Y7" s="1146"/>
      <c r="Z7" s="1146"/>
      <c r="AA7" s="1146"/>
      <c r="AB7" s="1146"/>
      <c r="AC7" s="1146"/>
      <c r="AD7" s="1146"/>
      <c r="AE7" s="1146"/>
      <c r="AF7" s="1146"/>
      <c r="AG7" s="1146"/>
      <c r="AH7" s="1146"/>
      <c r="AI7" s="1146"/>
      <c r="AJ7" s="1146"/>
      <c r="AK7" s="1147" t="s">
        <v>1076</v>
      </c>
      <c r="AL7" s="1114" t="s">
        <v>1077</v>
      </c>
      <c r="AM7" s="1140" t="s">
        <v>1078</v>
      </c>
      <c r="AN7" s="1140"/>
    </row>
    <row r="8" spans="1:40" ht="15" customHeight="1">
      <c r="A8" s="1138"/>
      <c r="B8" s="1106"/>
      <c r="C8" s="1144"/>
      <c r="D8" s="1106"/>
      <c r="E8" s="1136"/>
      <c r="F8" s="1106" t="s">
        <v>435</v>
      </c>
      <c r="G8" s="1106"/>
      <c r="H8" s="1106"/>
      <c r="I8" s="1106"/>
      <c r="J8" s="1106"/>
      <c r="K8" s="1106"/>
      <c r="L8" s="1106"/>
      <c r="M8" s="1106" t="s">
        <v>436</v>
      </c>
      <c r="N8" s="1106"/>
      <c r="O8" s="1106"/>
      <c r="P8" s="1106"/>
      <c r="Q8" s="1106"/>
      <c r="R8" s="1106"/>
      <c r="S8" s="1106"/>
      <c r="T8" s="1106" t="s">
        <v>437</v>
      </c>
      <c r="U8" s="1106"/>
      <c r="V8" s="1106"/>
      <c r="W8" s="1106"/>
      <c r="X8" s="1106"/>
      <c r="Y8" s="1106"/>
      <c r="Z8" s="1106"/>
      <c r="AA8" s="1106" t="s">
        <v>438</v>
      </c>
      <c r="AB8" s="1106"/>
      <c r="AC8" s="1106"/>
      <c r="AD8" s="1106"/>
      <c r="AE8" s="1106"/>
      <c r="AF8" s="1106"/>
      <c r="AG8" s="1106"/>
      <c r="AH8" s="1106" t="s">
        <v>1079</v>
      </c>
      <c r="AI8" s="1106"/>
      <c r="AJ8" s="1106"/>
      <c r="AK8" s="1147"/>
      <c r="AL8" s="1114"/>
      <c r="AM8" s="1140"/>
      <c r="AN8" s="1140"/>
    </row>
    <row r="9" spans="1:40" ht="15" customHeight="1">
      <c r="A9" s="1138"/>
      <c r="B9" s="1106"/>
      <c r="C9" s="1144"/>
      <c r="D9" s="1106"/>
      <c r="E9" s="1136"/>
      <c r="F9" s="746" t="e">
        <f>DATE($M$2,$S$2,1)</f>
        <v>#NUM!</v>
      </c>
      <c r="G9" s="746" t="e">
        <f>DATE($M$2,$S$2,2)</f>
        <v>#NUM!</v>
      </c>
      <c r="H9" s="746" t="e">
        <f>DATE($M$2,$S$2,3)</f>
        <v>#NUM!</v>
      </c>
      <c r="I9" s="746" t="e">
        <f>DATE($M$2,$S$2,4)</f>
        <v>#NUM!</v>
      </c>
      <c r="J9" s="746" t="e">
        <f>DATE($M$2,$S$2,5)</f>
        <v>#NUM!</v>
      </c>
      <c r="K9" s="746" t="e">
        <f>DATE($M$2,$S$2,6)</f>
        <v>#NUM!</v>
      </c>
      <c r="L9" s="746" t="e">
        <f>DATE($M$2,$S$2,7)</f>
        <v>#NUM!</v>
      </c>
      <c r="M9" s="746" t="e">
        <f>DATE($M$2,$S$2,8)</f>
        <v>#NUM!</v>
      </c>
      <c r="N9" s="746" t="e">
        <f>DATE($M$2,$S$2,9)</f>
        <v>#NUM!</v>
      </c>
      <c r="O9" s="746" t="e">
        <f>DATE($M$2,$S$2,10)</f>
        <v>#NUM!</v>
      </c>
      <c r="P9" s="746" t="e">
        <f>DATE($M$2,$S$2,11)</f>
        <v>#NUM!</v>
      </c>
      <c r="Q9" s="746" t="e">
        <f>DATE($M$2,$S$2,12)</f>
        <v>#NUM!</v>
      </c>
      <c r="R9" s="746" t="e">
        <f>DATE($M$2,$S$2,13)</f>
        <v>#NUM!</v>
      </c>
      <c r="S9" s="746" t="e">
        <f>DATE($M$2,$S$2,14)</f>
        <v>#NUM!</v>
      </c>
      <c r="T9" s="746" t="e">
        <f>DATE($M$2,$S$2,15)</f>
        <v>#NUM!</v>
      </c>
      <c r="U9" s="746" t="e">
        <f>DATE($M$2,$S$2,16)</f>
        <v>#NUM!</v>
      </c>
      <c r="V9" s="746" t="e">
        <f>DATE($M$2,$S$2,17)</f>
        <v>#NUM!</v>
      </c>
      <c r="W9" s="746" t="e">
        <f>DATE($M$2,$S$2,18)</f>
        <v>#NUM!</v>
      </c>
      <c r="X9" s="746" t="e">
        <f>DATE($M$2,$S$2,19)</f>
        <v>#NUM!</v>
      </c>
      <c r="Y9" s="746" t="e">
        <f>DATE($M$2,$S$2,20)</f>
        <v>#NUM!</v>
      </c>
      <c r="Z9" s="746" t="e">
        <f>DATE($M$2,$S$2,21)</f>
        <v>#NUM!</v>
      </c>
      <c r="AA9" s="746" t="e">
        <f>DATE($M$2,$S$2,22)</f>
        <v>#NUM!</v>
      </c>
      <c r="AB9" s="746" t="e">
        <f>DATE($M$2,$S$2,23)</f>
        <v>#NUM!</v>
      </c>
      <c r="AC9" s="746" t="e">
        <f>DATE($M$2,$S$2,24)</f>
        <v>#NUM!</v>
      </c>
      <c r="AD9" s="746" t="e">
        <f>DATE($M$2,$S$2,25)</f>
        <v>#NUM!</v>
      </c>
      <c r="AE9" s="746" t="e">
        <f>DATE($M$2,$S$2,26)</f>
        <v>#NUM!</v>
      </c>
      <c r="AF9" s="746" t="e">
        <f>DATE($M$2,$S$2,27)</f>
        <v>#NUM!</v>
      </c>
      <c r="AG9" s="746" t="e">
        <f>DATE($M$2,$S$2,28)</f>
        <v>#NUM!</v>
      </c>
      <c r="AH9" s="746" t="e">
        <f>IF(DAY(EOMONTH(F9,0))&lt;29,"",DATE($M$2,$S$2,29))</f>
        <v>#NUM!</v>
      </c>
      <c r="AI9" s="746" t="e">
        <f>IF(DAY(EOMONTH(F9,0))&lt;30,"",DATE($M$2,$S$2,30))</f>
        <v>#NUM!</v>
      </c>
      <c r="AJ9" s="746" t="e">
        <f>IF(DAY(EOMONTH(F9,0))&lt;31,"",DATE($M$2,$S$2,31))</f>
        <v>#NUM!</v>
      </c>
      <c r="AK9" s="1147"/>
      <c r="AL9" s="1114"/>
      <c r="AM9" s="1140"/>
      <c r="AN9" s="1140"/>
    </row>
    <row r="10" spans="1:40" ht="15" customHeight="1">
      <c r="A10" s="1138"/>
      <c r="B10" s="1106"/>
      <c r="C10" s="1145"/>
      <c r="D10" s="1106"/>
      <c r="E10" s="1136"/>
      <c r="F10" s="747" t="e">
        <f>DATE($M$2,$S$2,1)</f>
        <v>#NUM!</v>
      </c>
      <c r="G10" s="747" t="e">
        <f>DATE($M$2,$S$2,2)</f>
        <v>#NUM!</v>
      </c>
      <c r="H10" s="747" t="e">
        <f>DATE($M$2,$S$2,3)</f>
        <v>#NUM!</v>
      </c>
      <c r="I10" s="747" t="e">
        <f>DATE($M$2,$S$2,4)</f>
        <v>#NUM!</v>
      </c>
      <c r="J10" s="747" t="e">
        <f>DATE($M$2,$S$2,5)</f>
        <v>#NUM!</v>
      </c>
      <c r="K10" s="747" t="e">
        <f>DATE($M$2,$S$2,6)</f>
        <v>#NUM!</v>
      </c>
      <c r="L10" s="747" t="e">
        <f>DATE($M$2,$S$2,7)</f>
        <v>#NUM!</v>
      </c>
      <c r="M10" s="747" t="e">
        <f>DATE($M$2,$S$2,8)</f>
        <v>#NUM!</v>
      </c>
      <c r="N10" s="747" t="e">
        <f>DATE($M$2,$S$2,9)</f>
        <v>#NUM!</v>
      </c>
      <c r="O10" s="747" t="e">
        <f>DATE($M$2,$S$2,10)</f>
        <v>#NUM!</v>
      </c>
      <c r="P10" s="747" t="e">
        <f>DATE($M$2,$S$2,11)</f>
        <v>#NUM!</v>
      </c>
      <c r="Q10" s="747" t="e">
        <f>DATE($M$2,$S$2,12)</f>
        <v>#NUM!</v>
      </c>
      <c r="R10" s="747" t="e">
        <f>DATE($M$2,$S$2,13)</f>
        <v>#NUM!</v>
      </c>
      <c r="S10" s="747" t="e">
        <f>DATE($M$2,$S$2,14)</f>
        <v>#NUM!</v>
      </c>
      <c r="T10" s="747" t="e">
        <f>DATE($M$2,$S$2,15)</f>
        <v>#NUM!</v>
      </c>
      <c r="U10" s="747" t="e">
        <f>DATE($M$2,$S$2,16)</f>
        <v>#NUM!</v>
      </c>
      <c r="V10" s="747" t="e">
        <f>DATE($M$2,$S$2,17)</f>
        <v>#NUM!</v>
      </c>
      <c r="W10" s="747" t="e">
        <f>DATE($M$2,$S$2,18)</f>
        <v>#NUM!</v>
      </c>
      <c r="X10" s="747" t="e">
        <f>DATE($M$2,$S$2,19)</f>
        <v>#NUM!</v>
      </c>
      <c r="Y10" s="747" t="e">
        <f>DATE($M$2,$S$2,20)</f>
        <v>#NUM!</v>
      </c>
      <c r="Z10" s="747" t="e">
        <f>DATE($M$2,$S$2,21)</f>
        <v>#NUM!</v>
      </c>
      <c r="AA10" s="747" t="e">
        <f>DATE($M$2,$S$2,22)</f>
        <v>#NUM!</v>
      </c>
      <c r="AB10" s="747" t="e">
        <f>DATE($M$2,$S$2,23)</f>
        <v>#NUM!</v>
      </c>
      <c r="AC10" s="747" t="e">
        <f>DATE($M$2,$S$2,24)</f>
        <v>#NUM!</v>
      </c>
      <c r="AD10" s="747" t="e">
        <f>DATE($M$2,$S$2,25)</f>
        <v>#NUM!</v>
      </c>
      <c r="AE10" s="747" t="e">
        <f>DATE($M$2,$S$2,26)</f>
        <v>#NUM!</v>
      </c>
      <c r="AF10" s="747" t="e">
        <f>DATE($M$2,$S$2,27)</f>
        <v>#NUM!</v>
      </c>
      <c r="AG10" s="747" t="e">
        <f>DATE($M$2,$S$2,28)</f>
        <v>#NUM!</v>
      </c>
      <c r="AH10" s="747" t="e">
        <f>IF(DAY(EOMONTH(F10,0))&lt;29,"",DATE($M$2,$S$2,29))</f>
        <v>#NUM!</v>
      </c>
      <c r="AI10" s="747" t="e">
        <f>IF(DAY(EOMONTH(F10,0))&lt;30,"",DATE($M$2,$S$2,30))</f>
        <v>#NUM!</v>
      </c>
      <c r="AJ10" s="747" t="e">
        <f>IF(DAY(EOMONTH(F10,0))&lt;31,"",DATE($M$2,$S$2,31))</f>
        <v>#NUM!</v>
      </c>
      <c r="AK10" s="1147"/>
      <c r="AL10" s="1114"/>
      <c r="AM10" s="1140"/>
      <c r="AN10" s="1140"/>
    </row>
    <row r="11" spans="1:40" ht="18" customHeight="1">
      <c r="A11" s="485">
        <v>1</v>
      </c>
      <c r="B11" s="748"/>
      <c r="C11" s="749"/>
      <c r="D11" s="750"/>
      <c r="E11" s="751"/>
      <c r="F11" s="752"/>
      <c r="G11" s="752"/>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3">
        <f>+SUM(F11:AJ11)</f>
        <v>0</v>
      </c>
      <c r="AL11" s="754">
        <f>IF($AK$3="４週",AK11/4,AK11/(DAY(EOMONTH($F$9,0))/7))</f>
        <v>0</v>
      </c>
      <c r="AM11" s="1135"/>
      <c r="AN11" s="1135"/>
    </row>
    <row r="12" spans="1:40" ht="18" customHeight="1">
      <c r="A12" s="485">
        <v>2</v>
      </c>
      <c r="B12" s="748"/>
      <c r="C12" s="749"/>
      <c r="D12" s="750"/>
      <c r="E12" s="751"/>
      <c r="F12" s="752"/>
      <c r="G12" s="752"/>
      <c r="H12" s="752"/>
      <c r="I12" s="752"/>
      <c r="J12" s="752"/>
      <c r="K12" s="752"/>
      <c r="L12" s="752"/>
      <c r="M12" s="752"/>
      <c r="N12" s="752"/>
      <c r="O12" s="752"/>
      <c r="P12" s="752"/>
      <c r="Q12" s="752"/>
      <c r="R12" s="752"/>
      <c r="S12" s="752"/>
      <c r="T12" s="752"/>
      <c r="U12" s="752"/>
      <c r="V12" s="752"/>
      <c r="W12" s="752"/>
      <c r="X12" s="752"/>
      <c r="Y12" s="752"/>
      <c r="Z12" s="752"/>
      <c r="AA12" s="752"/>
      <c r="AB12" s="752"/>
      <c r="AC12" s="752"/>
      <c r="AD12" s="752"/>
      <c r="AE12" s="752"/>
      <c r="AF12" s="752"/>
      <c r="AG12" s="752"/>
      <c r="AH12" s="752"/>
      <c r="AI12" s="752"/>
      <c r="AJ12" s="752"/>
      <c r="AK12" s="753">
        <f t="shared" ref="AK12:AK31" si="0">+SUM(F12:AJ12)</f>
        <v>0</v>
      </c>
      <c r="AL12" s="754">
        <f>IF($AK$3="４週",AK12/4,AK12/(DAY(EOMONTH($F$9,0))/7))</f>
        <v>0</v>
      </c>
      <c r="AM12" s="1135"/>
      <c r="AN12" s="1135"/>
    </row>
    <row r="13" spans="1:40" ht="18" customHeight="1">
      <c r="A13" s="485">
        <v>3</v>
      </c>
      <c r="B13" s="748"/>
      <c r="C13" s="749"/>
      <c r="D13" s="750"/>
      <c r="E13" s="751"/>
      <c r="F13" s="752"/>
      <c r="G13" s="752"/>
      <c r="H13" s="752"/>
      <c r="I13" s="752"/>
      <c r="J13" s="752"/>
      <c r="K13" s="752"/>
      <c r="L13" s="752"/>
      <c r="M13" s="752"/>
      <c r="N13" s="752"/>
      <c r="O13" s="752"/>
      <c r="P13" s="752"/>
      <c r="Q13" s="752"/>
      <c r="R13" s="752"/>
      <c r="S13" s="752"/>
      <c r="T13" s="752"/>
      <c r="U13" s="752"/>
      <c r="V13" s="752"/>
      <c r="W13" s="752"/>
      <c r="X13" s="752"/>
      <c r="Y13" s="752"/>
      <c r="Z13" s="752"/>
      <c r="AA13" s="752"/>
      <c r="AB13" s="752"/>
      <c r="AC13" s="752"/>
      <c r="AD13" s="752"/>
      <c r="AE13" s="752"/>
      <c r="AF13" s="752"/>
      <c r="AG13" s="752"/>
      <c r="AH13" s="752"/>
      <c r="AI13" s="752"/>
      <c r="AJ13" s="752"/>
      <c r="AK13" s="753">
        <f t="shared" si="0"/>
        <v>0</v>
      </c>
      <c r="AL13" s="754">
        <f>IF($AK$3="４週",AK13/4,AK13/(DAY(EOMONTH($F$9,0))/7))</f>
        <v>0</v>
      </c>
      <c r="AM13" s="1135"/>
      <c r="AN13" s="1135"/>
    </row>
    <row r="14" spans="1:40" ht="18" customHeight="1">
      <c r="A14" s="485">
        <v>4</v>
      </c>
      <c r="B14" s="748"/>
      <c r="C14" s="749"/>
      <c r="D14" s="750"/>
      <c r="E14" s="751"/>
      <c r="F14" s="752"/>
      <c r="G14" s="752"/>
      <c r="H14" s="752"/>
      <c r="I14" s="752"/>
      <c r="J14" s="752"/>
      <c r="K14" s="752"/>
      <c r="L14" s="752"/>
      <c r="M14" s="752"/>
      <c r="N14" s="752"/>
      <c r="O14" s="752"/>
      <c r="P14" s="752"/>
      <c r="Q14" s="752"/>
      <c r="R14" s="752"/>
      <c r="S14" s="752"/>
      <c r="T14" s="752"/>
      <c r="U14" s="752"/>
      <c r="V14" s="752"/>
      <c r="W14" s="752"/>
      <c r="X14" s="752"/>
      <c r="Y14" s="752"/>
      <c r="Z14" s="752"/>
      <c r="AA14" s="752"/>
      <c r="AB14" s="752"/>
      <c r="AC14" s="752"/>
      <c r="AD14" s="752"/>
      <c r="AE14" s="752"/>
      <c r="AF14" s="752"/>
      <c r="AG14" s="752"/>
      <c r="AH14" s="752"/>
      <c r="AI14" s="752"/>
      <c r="AJ14" s="752"/>
      <c r="AK14" s="753">
        <f t="shared" si="0"/>
        <v>0</v>
      </c>
      <c r="AL14" s="754">
        <f>IF($AK$3="４週",AK14/4,AK14/(DAY(EOMONTH($F$9,0))/7))</f>
        <v>0</v>
      </c>
      <c r="AM14" s="1135"/>
      <c r="AN14" s="1135"/>
    </row>
    <row r="15" spans="1:40" ht="18" customHeight="1">
      <c r="A15" s="485">
        <v>5</v>
      </c>
      <c r="B15" s="748"/>
      <c r="C15" s="749"/>
      <c r="D15" s="750"/>
      <c r="E15" s="751"/>
      <c r="F15" s="752"/>
      <c r="G15" s="752"/>
      <c r="H15" s="752"/>
      <c r="I15" s="752"/>
      <c r="J15" s="752"/>
      <c r="K15" s="752"/>
      <c r="L15" s="752"/>
      <c r="M15" s="752"/>
      <c r="N15" s="752"/>
      <c r="O15" s="752"/>
      <c r="P15" s="752"/>
      <c r="Q15" s="752"/>
      <c r="R15" s="752"/>
      <c r="S15" s="752"/>
      <c r="T15" s="752"/>
      <c r="U15" s="752"/>
      <c r="V15" s="752"/>
      <c r="W15" s="752"/>
      <c r="X15" s="752"/>
      <c r="Y15" s="752"/>
      <c r="Z15" s="752"/>
      <c r="AA15" s="752"/>
      <c r="AB15" s="752"/>
      <c r="AC15" s="752"/>
      <c r="AD15" s="752"/>
      <c r="AE15" s="752"/>
      <c r="AF15" s="752"/>
      <c r="AG15" s="752"/>
      <c r="AH15" s="752"/>
      <c r="AI15" s="752"/>
      <c r="AJ15" s="752"/>
      <c r="AK15" s="753">
        <f t="shared" si="0"/>
        <v>0</v>
      </c>
      <c r="AL15" s="754">
        <f t="shared" ref="AL15:AL30" si="1">IF($AK$3="４週",AK15/4,AK15/(DAY(EOMONTH($F$9,0))/7))</f>
        <v>0</v>
      </c>
      <c r="AM15" s="1135"/>
      <c r="AN15" s="1135"/>
    </row>
    <row r="16" spans="1:40" ht="18" customHeight="1">
      <c r="A16" s="485">
        <v>6</v>
      </c>
      <c r="B16" s="748"/>
      <c r="C16" s="749"/>
      <c r="D16" s="750"/>
      <c r="E16" s="751"/>
      <c r="F16" s="752"/>
      <c r="G16" s="752"/>
      <c r="H16" s="752"/>
      <c r="I16" s="752"/>
      <c r="J16" s="752"/>
      <c r="K16" s="752"/>
      <c r="L16" s="752"/>
      <c r="M16" s="752"/>
      <c r="N16" s="752"/>
      <c r="O16" s="752"/>
      <c r="P16" s="752"/>
      <c r="Q16" s="752"/>
      <c r="R16" s="752"/>
      <c r="S16" s="752"/>
      <c r="T16" s="752"/>
      <c r="U16" s="752"/>
      <c r="V16" s="752"/>
      <c r="W16" s="752"/>
      <c r="X16" s="752"/>
      <c r="Y16" s="752"/>
      <c r="Z16" s="752"/>
      <c r="AA16" s="752"/>
      <c r="AB16" s="752"/>
      <c r="AC16" s="752"/>
      <c r="AD16" s="752"/>
      <c r="AE16" s="752"/>
      <c r="AF16" s="752"/>
      <c r="AG16" s="752"/>
      <c r="AH16" s="752"/>
      <c r="AI16" s="752"/>
      <c r="AJ16" s="752"/>
      <c r="AK16" s="753">
        <f t="shared" si="0"/>
        <v>0</v>
      </c>
      <c r="AL16" s="754">
        <f t="shared" si="1"/>
        <v>0</v>
      </c>
      <c r="AM16" s="1135"/>
      <c r="AN16" s="1135"/>
    </row>
    <row r="17" spans="1:40" ht="18" customHeight="1">
      <c r="A17" s="485">
        <v>7</v>
      </c>
      <c r="B17" s="748"/>
      <c r="C17" s="749"/>
      <c r="D17" s="750"/>
      <c r="E17" s="751"/>
      <c r="F17" s="752"/>
      <c r="G17" s="752"/>
      <c r="H17" s="752"/>
      <c r="I17" s="752"/>
      <c r="J17" s="752"/>
      <c r="K17" s="752"/>
      <c r="L17" s="752"/>
      <c r="M17" s="752"/>
      <c r="N17" s="752"/>
      <c r="O17" s="752"/>
      <c r="P17" s="752"/>
      <c r="Q17" s="752"/>
      <c r="R17" s="752"/>
      <c r="S17" s="752"/>
      <c r="T17" s="752"/>
      <c r="U17" s="752"/>
      <c r="V17" s="752"/>
      <c r="W17" s="752"/>
      <c r="X17" s="752"/>
      <c r="Y17" s="752"/>
      <c r="Z17" s="752"/>
      <c r="AA17" s="752"/>
      <c r="AB17" s="752"/>
      <c r="AC17" s="752"/>
      <c r="AD17" s="752"/>
      <c r="AE17" s="752"/>
      <c r="AF17" s="752"/>
      <c r="AG17" s="752"/>
      <c r="AH17" s="752"/>
      <c r="AI17" s="752"/>
      <c r="AJ17" s="752"/>
      <c r="AK17" s="753">
        <f t="shared" si="0"/>
        <v>0</v>
      </c>
      <c r="AL17" s="754">
        <f t="shared" si="1"/>
        <v>0</v>
      </c>
      <c r="AM17" s="1135"/>
      <c r="AN17" s="1135"/>
    </row>
    <row r="18" spans="1:40" ht="18" customHeight="1">
      <c r="A18" s="485">
        <v>8</v>
      </c>
      <c r="B18" s="748"/>
      <c r="C18" s="749"/>
      <c r="D18" s="750"/>
      <c r="E18" s="751"/>
      <c r="F18" s="752"/>
      <c r="G18" s="752"/>
      <c r="H18" s="752"/>
      <c r="I18" s="752"/>
      <c r="J18" s="752"/>
      <c r="K18" s="752"/>
      <c r="L18" s="752"/>
      <c r="M18" s="752"/>
      <c r="N18" s="752"/>
      <c r="O18" s="752"/>
      <c r="P18" s="752"/>
      <c r="Q18" s="752"/>
      <c r="R18" s="752"/>
      <c r="S18" s="752"/>
      <c r="T18" s="752"/>
      <c r="U18" s="752"/>
      <c r="V18" s="752"/>
      <c r="W18" s="752"/>
      <c r="X18" s="752"/>
      <c r="Y18" s="752"/>
      <c r="Z18" s="752"/>
      <c r="AA18" s="752"/>
      <c r="AB18" s="752"/>
      <c r="AC18" s="752"/>
      <c r="AD18" s="752"/>
      <c r="AE18" s="752"/>
      <c r="AF18" s="752"/>
      <c r="AG18" s="752"/>
      <c r="AH18" s="752"/>
      <c r="AI18" s="752"/>
      <c r="AJ18" s="752"/>
      <c r="AK18" s="753">
        <f t="shared" si="0"/>
        <v>0</v>
      </c>
      <c r="AL18" s="754">
        <f t="shared" si="1"/>
        <v>0</v>
      </c>
      <c r="AM18" s="1135"/>
      <c r="AN18" s="1135"/>
    </row>
    <row r="19" spans="1:40" ht="18" customHeight="1">
      <c r="A19" s="485">
        <v>9</v>
      </c>
      <c r="B19" s="748"/>
      <c r="C19" s="749"/>
      <c r="D19" s="750"/>
      <c r="E19" s="751"/>
      <c r="F19" s="752"/>
      <c r="G19" s="752"/>
      <c r="H19" s="752"/>
      <c r="I19" s="752"/>
      <c r="J19" s="752"/>
      <c r="K19" s="752"/>
      <c r="L19" s="752"/>
      <c r="M19" s="752"/>
      <c r="N19" s="752"/>
      <c r="O19" s="752"/>
      <c r="P19" s="752"/>
      <c r="Q19" s="752"/>
      <c r="R19" s="752"/>
      <c r="S19" s="752"/>
      <c r="T19" s="752"/>
      <c r="U19" s="752"/>
      <c r="V19" s="752"/>
      <c r="W19" s="752"/>
      <c r="X19" s="752"/>
      <c r="Y19" s="752"/>
      <c r="Z19" s="752"/>
      <c r="AA19" s="752"/>
      <c r="AB19" s="752"/>
      <c r="AC19" s="752"/>
      <c r="AD19" s="752"/>
      <c r="AE19" s="752"/>
      <c r="AF19" s="752"/>
      <c r="AG19" s="752"/>
      <c r="AH19" s="752"/>
      <c r="AI19" s="752"/>
      <c r="AJ19" s="752"/>
      <c r="AK19" s="753">
        <f t="shared" si="0"/>
        <v>0</v>
      </c>
      <c r="AL19" s="754">
        <f t="shared" si="1"/>
        <v>0</v>
      </c>
      <c r="AM19" s="1135"/>
      <c r="AN19" s="1135"/>
    </row>
    <row r="20" spans="1:40" ht="18" customHeight="1">
      <c r="A20" s="485">
        <v>10</v>
      </c>
      <c r="B20" s="748"/>
      <c r="C20" s="749"/>
      <c r="D20" s="750"/>
      <c r="E20" s="751"/>
      <c r="F20" s="752"/>
      <c r="G20" s="752"/>
      <c r="H20" s="752"/>
      <c r="I20" s="752"/>
      <c r="J20" s="752"/>
      <c r="K20" s="752"/>
      <c r="L20" s="752"/>
      <c r="M20" s="752"/>
      <c r="N20" s="752"/>
      <c r="O20" s="752"/>
      <c r="P20" s="752"/>
      <c r="Q20" s="752"/>
      <c r="R20" s="752"/>
      <c r="S20" s="752"/>
      <c r="T20" s="752"/>
      <c r="U20" s="752"/>
      <c r="V20" s="752"/>
      <c r="W20" s="752"/>
      <c r="X20" s="752"/>
      <c r="Y20" s="752"/>
      <c r="Z20" s="752"/>
      <c r="AA20" s="752"/>
      <c r="AB20" s="752"/>
      <c r="AC20" s="752"/>
      <c r="AD20" s="752"/>
      <c r="AE20" s="752"/>
      <c r="AF20" s="752"/>
      <c r="AG20" s="752"/>
      <c r="AH20" s="752"/>
      <c r="AI20" s="752"/>
      <c r="AJ20" s="752"/>
      <c r="AK20" s="753">
        <f t="shared" si="0"/>
        <v>0</v>
      </c>
      <c r="AL20" s="754">
        <f t="shared" si="1"/>
        <v>0</v>
      </c>
      <c r="AM20" s="1135"/>
      <c r="AN20" s="1135"/>
    </row>
    <row r="21" spans="1:40" ht="18" customHeight="1">
      <c r="A21" s="485">
        <v>11</v>
      </c>
      <c r="B21" s="748"/>
      <c r="C21" s="749"/>
      <c r="D21" s="750"/>
      <c r="E21" s="751"/>
      <c r="F21" s="752"/>
      <c r="G21" s="752"/>
      <c r="H21" s="752"/>
      <c r="I21" s="752"/>
      <c r="J21" s="752"/>
      <c r="K21" s="752"/>
      <c r="L21" s="752"/>
      <c r="M21" s="752"/>
      <c r="N21" s="752"/>
      <c r="O21" s="752"/>
      <c r="P21" s="752"/>
      <c r="Q21" s="752"/>
      <c r="R21" s="752"/>
      <c r="S21" s="752"/>
      <c r="T21" s="752"/>
      <c r="U21" s="752"/>
      <c r="V21" s="752"/>
      <c r="W21" s="752"/>
      <c r="X21" s="752"/>
      <c r="Y21" s="752"/>
      <c r="Z21" s="752"/>
      <c r="AA21" s="752"/>
      <c r="AB21" s="752"/>
      <c r="AC21" s="752"/>
      <c r="AD21" s="752"/>
      <c r="AE21" s="752"/>
      <c r="AF21" s="752"/>
      <c r="AG21" s="752"/>
      <c r="AH21" s="752"/>
      <c r="AI21" s="752"/>
      <c r="AJ21" s="752"/>
      <c r="AK21" s="753">
        <f t="shared" si="0"/>
        <v>0</v>
      </c>
      <c r="AL21" s="754">
        <f t="shared" si="1"/>
        <v>0</v>
      </c>
      <c r="AM21" s="1135"/>
      <c r="AN21" s="1135"/>
    </row>
    <row r="22" spans="1:40" ht="18" customHeight="1">
      <c r="A22" s="485">
        <v>12</v>
      </c>
      <c r="B22" s="748"/>
      <c r="C22" s="749"/>
      <c r="D22" s="750"/>
      <c r="E22" s="751"/>
      <c r="F22" s="752"/>
      <c r="G22" s="752"/>
      <c r="H22" s="752"/>
      <c r="I22" s="752"/>
      <c r="J22" s="752"/>
      <c r="K22" s="752"/>
      <c r="L22" s="752"/>
      <c r="M22" s="752"/>
      <c r="N22" s="752"/>
      <c r="O22" s="752"/>
      <c r="P22" s="752"/>
      <c r="Q22" s="752"/>
      <c r="R22" s="752"/>
      <c r="S22" s="752"/>
      <c r="T22" s="752"/>
      <c r="U22" s="752"/>
      <c r="V22" s="752"/>
      <c r="W22" s="752"/>
      <c r="X22" s="752"/>
      <c r="Y22" s="752"/>
      <c r="Z22" s="752"/>
      <c r="AA22" s="752"/>
      <c r="AB22" s="752"/>
      <c r="AC22" s="752"/>
      <c r="AD22" s="752"/>
      <c r="AE22" s="752"/>
      <c r="AF22" s="752"/>
      <c r="AG22" s="752"/>
      <c r="AH22" s="752"/>
      <c r="AI22" s="752"/>
      <c r="AJ22" s="752"/>
      <c r="AK22" s="753">
        <f t="shared" si="0"/>
        <v>0</v>
      </c>
      <c r="AL22" s="754">
        <f t="shared" si="1"/>
        <v>0</v>
      </c>
      <c r="AM22" s="1135"/>
      <c r="AN22" s="1135"/>
    </row>
    <row r="23" spans="1:40" ht="18" customHeight="1">
      <c r="A23" s="485">
        <v>13</v>
      </c>
      <c r="B23" s="748"/>
      <c r="C23" s="749"/>
      <c r="D23" s="750"/>
      <c r="E23" s="751"/>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2"/>
      <c r="AF23" s="752"/>
      <c r="AG23" s="752"/>
      <c r="AH23" s="752"/>
      <c r="AI23" s="752"/>
      <c r="AJ23" s="752"/>
      <c r="AK23" s="753">
        <f t="shared" si="0"/>
        <v>0</v>
      </c>
      <c r="AL23" s="754">
        <f t="shared" si="1"/>
        <v>0</v>
      </c>
      <c r="AM23" s="1135"/>
      <c r="AN23" s="1135"/>
    </row>
    <row r="24" spans="1:40" ht="18" customHeight="1">
      <c r="A24" s="485">
        <v>14</v>
      </c>
      <c r="B24" s="748"/>
      <c r="C24" s="749"/>
      <c r="D24" s="750"/>
      <c r="E24" s="751"/>
      <c r="F24" s="752"/>
      <c r="G24" s="752"/>
      <c r="H24" s="752"/>
      <c r="I24" s="752"/>
      <c r="J24" s="752"/>
      <c r="K24" s="752"/>
      <c r="L24" s="752"/>
      <c r="M24" s="752"/>
      <c r="N24" s="752"/>
      <c r="O24" s="752"/>
      <c r="P24" s="752"/>
      <c r="Q24" s="752"/>
      <c r="R24" s="752"/>
      <c r="S24" s="752"/>
      <c r="T24" s="752"/>
      <c r="U24" s="752"/>
      <c r="V24" s="752"/>
      <c r="W24" s="752"/>
      <c r="X24" s="752"/>
      <c r="Y24" s="752"/>
      <c r="Z24" s="752"/>
      <c r="AA24" s="752"/>
      <c r="AB24" s="752"/>
      <c r="AC24" s="752"/>
      <c r="AD24" s="752"/>
      <c r="AE24" s="752"/>
      <c r="AF24" s="752"/>
      <c r="AG24" s="752"/>
      <c r="AH24" s="752"/>
      <c r="AI24" s="752"/>
      <c r="AJ24" s="752"/>
      <c r="AK24" s="753">
        <f t="shared" si="0"/>
        <v>0</v>
      </c>
      <c r="AL24" s="754">
        <f t="shared" si="1"/>
        <v>0</v>
      </c>
      <c r="AM24" s="1135"/>
      <c r="AN24" s="1135"/>
    </row>
    <row r="25" spans="1:40" ht="18" customHeight="1">
      <c r="A25" s="485">
        <v>15</v>
      </c>
      <c r="B25" s="748"/>
      <c r="C25" s="749"/>
      <c r="D25" s="750"/>
      <c r="E25" s="751"/>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752"/>
      <c r="AK25" s="753">
        <f t="shared" si="0"/>
        <v>0</v>
      </c>
      <c r="AL25" s="754">
        <f t="shared" si="1"/>
        <v>0</v>
      </c>
      <c r="AM25" s="1135"/>
      <c r="AN25" s="1135"/>
    </row>
    <row r="26" spans="1:40" ht="18" customHeight="1">
      <c r="A26" s="485">
        <v>16</v>
      </c>
      <c r="B26" s="748"/>
      <c r="C26" s="749"/>
      <c r="D26" s="750"/>
      <c r="E26" s="751"/>
      <c r="F26" s="752"/>
      <c r="G26" s="752"/>
      <c r="H26" s="752"/>
      <c r="I26" s="752"/>
      <c r="J26" s="752"/>
      <c r="K26" s="752"/>
      <c r="L26" s="752"/>
      <c r="M26" s="752"/>
      <c r="N26" s="752"/>
      <c r="O26" s="752"/>
      <c r="P26" s="752"/>
      <c r="Q26" s="752"/>
      <c r="R26" s="752"/>
      <c r="S26" s="752"/>
      <c r="T26" s="752"/>
      <c r="U26" s="752"/>
      <c r="V26" s="752"/>
      <c r="W26" s="752"/>
      <c r="X26" s="752"/>
      <c r="Y26" s="752"/>
      <c r="Z26" s="752"/>
      <c r="AA26" s="752"/>
      <c r="AB26" s="752"/>
      <c r="AC26" s="752"/>
      <c r="AD26" s="752"/>
      <c r="AE26" s="752"/>
      <c r="AF26" s="752"/>
      <c r="AG26" s="752"/>
      <c r="AH26" s="752"/>
      <c r="AI26" s="752"/>
      <c r="AJ26" s="752"/>
      <c r="AK26" s="753">
        <f t="shared" si="0"/>
        <v>0</v>
      </c>
      <c r="AL26" s="754">
        <f t="shared" si="1"/>
        <v>0</v>
      </c>
      <c r="AM26" s="1135"/>
      <c r="AN26" s="1135"/>
    </row>
    <row r="27" spans="1:40" ht="18" customHeight="1">
      <c r="A27" s="485">
        <v>17</v>
      </c>
      <c r="B27" s="748"/>
      <c r="C27" s="749"/>
      <c r="D27" s="750"/>
      <c r="E27" s="751"/>
      <c r="F27" s="752"/>
      <c r="G27" s="752"/>
      <c r="H27" s="752"/>
      <c r="I27" s="752"/>
      <c r="J27" s="752"/>
      <c r="K27" s="752"/>
      <c r="L27" s="752"/>
      <c r="M27" s="752"/>
      <c r="N27" s="752"/>
      <c r="O27" s="752"/>
      <c r="P27" s="752"/>
      <c r="Q27" s="752"/>
      <c r="R27" s="752"/>
      <c r="S27" s="752"/>
      <c r="T27" s="752"/>
      <c r="U27" s="752"/>
      <c r="V27" s="752"/>
      <c r="W27" s="752"/>
      <c r="X27" s="752"/>
      <c r="Y27" s="752"/>
      <c r="Z27" s="752"/>
      <c r="AA27" s="752"/>
      <c r="AB27" s="752"/>
      <c r="AC27" s="752"/>
      <c r="AD27" s="752"/>
      <c r="AE27" s="752"/>
      <c r="AF27" s="752"/>
      <c r="AG27" s="752"/>
      <c r="AH27" s="752"/>
      <c r="AI27" s="752"/>
      <c r="AJ27" s="752"/>
      <c r="AK27" s="753">
        <f t="shared" si="0"/>
        <v>0</v>
      </c>
      <c r="AL27" s="754">
        <f t="shared" si="1"/>
        <v>0</v>
      </c>
      <c r="AM27" s="1135"/>
      <c r="AN27" s="1135"/>
    </row>
    <row r="28" spans="1:40" ht="18" customHeight="1">
      <c r="A28" s="485">
        <v>18</v>
      </c>
      <c r="B28" s="748"/>
      <c r="C28" s="749"/>
      <c r="D28" s="750"/>
      <c r="E28" s="751"/>
      <c r="F28" s="752"/>
      <c r="G28" s="752"/>
      <c r="H28" s="752"/>
      <c r="I28" s="752"/>
      <c r="J28" s="752"/>
      <c r="K28" s="752"/>
      <c r="L28" s="752"/>
      <c r="M28" s="752"/>
      <c r="N28" s="752"/>
      <c r="O28" s="752"/>
      <c r="P28" s="752"/>
      <c r="Q28" s="752"/>
      <c r="R28" s="752"/>
      <c r="S28" s="752"/>
      <c r="T28" s="752"/>
      <c r="U28" s="752"/>
      <c r="V28" s="752"/>
      <c r="W28" s="752"/>
      <c r="X28" s="752"/>
      <c r="Y28" s="752"/>
      <c r="Z28" s="752"/>
      <c r="AA28" s="752"/>
      <c r="AB28" s="752"/>
      <c r="AC28" s="752"/>
      <c r="AD28" s="752"/>
      <c r="AE28" s="752"/>
      <c r="AF28" s="752"/>
      <c r="AG28" s="752"/>
      <c r="AH28" s="752"/>
      <c r="AI28" s="752"/>
      <c r="AJ28" s="752"/>
      <c r="AK28" s="753">
        <f t="shared" si="0"/>
        <v>0</v>
      </c>
      <c r="AL28" s="754">
        <f t="shared" si="1"/>
        <v>0</v>
      </c>
      <c r="AM28" s="1135"/>
      <c r="AN28" s="1135"/>
    </row>
    <row r="29" spans="1:40" ht="18" customHeight="1">
      <c r="A29" s="485">
        <v>19</v>
      </c>
      <c r="B29" s="748"/>
      <c r="C29" s="749"/>
      <c r="D29" s="750"/>
      <c r="E29" s="751"/>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2"/>
      <c r="AD29" s="752"/>
      <c r="AE29" s="752"/>
      <c r="AF29" s="752"/>
      <c r="AG29" s="752"/>
      <c r="AH29" s="752"/>
      <c r="AI29" s="752"/>
      <c r="AJ29" s="752"/>
      <c r="AK29" s="753">
        <f t="shared" si="0"/>
        <v>0</v>
      </c>
      <c r="AL29" s="754">
        <f t="shared" si="1"/>
        <v>0</v>
      </c>
      <c r="AM29" s="1135"/>
      <c r="AN29" s="1135"/>
    </row>
    <row r="30" spans="1:40" ht="18" customHeight="1">
      <c r="A30" s="485">
        <v>20</v>
      </c>
      <c r="B30" s="748"/>
      <c r="C30" s="749"/>
      <c r="D30" s="750"/>
      <c r="E30" s="751"/>
      <c r="F30" s="752"/>
      <c r="G30" s="752"/>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3">
        <f t="shared" si="0"/>
        <v>0</v>
      </c>
      <c r="AL30" s="754">
        <f t="shared" si="1"/>
        <v>0</v>
      </c>
      <c r="AM30" s="1135"/>
      <c r="AN30" s="1135"/>
    </row>
    <row r="31" spans="1:40" ht="18" customHeight="1">
      <c r="A31" s="1136" t="s">
        <v>370</v>
      </c>
      <c r="B31" s="1137"/>
      <c r="C31" s="1137"/>
      <c r="D31" s="1137"/>
      <c r="E31" s="1137"/>
      <c r="F31" s="755">
        <f>+SUM(F11:F30)</f>
        <v>0</v>
      </c>
      <c r="G31" s="755">
        <f t="shared" ref="G31:AJ31" si="2">+SUM(G11:G30)</f>
        <v>0</v>
      </c>
      <c r="H31" s="755">
        <f t="shared" si="2"/>
        <v>0</v>
      </c>
      <c r="I31" s="755">
        <f t="shared" si="2"/>
        <v>0</v>
      </c>
      <c r="J31" s="755">
        <f t="shared" si="2"/>
        <v>0</v>
      </c>
      <c r="K31" s="755">
        <f t="shared" si="2"/>
        <v>0</v>
      </c>
      <c r="L31" s="755">
        <f t="shared" si="2"/>
        <v>0</v>
      </c>
      <c r="M31" s="755">
        <f t="shared" si="2"/>
        <v>0</v>
      </c>
      <c r="N31" s="755">
        <f t="shared" si="2"/>
        <v>0</v>
      </c>
      <c r="O31" s="755">
        <f t="shared" si="2"/>
        <v>0</v>
      </c>
      <c r="P31" s="755">
        <f t="shared" si="2"/>
        <v>0</v>
      </c>
      <c r="Q31" s="755">
        <f t="shared" si="2"/>
        <v>0</v>
      </c>
      <c r="R31" s="755">
        <f t="shared" si="2"/>
        <v>0</v>
      </c>
      <c r="S31" s="755">
        <f t="shared" si="2"/>
        <v>0</v>
      </c>
      <c r="T31" s="755">
        <f t="shared" si="2"/>
        <v>0</v>
      </c>
      <c r="U31" s="755">
        <f t="shared" si="2"/>
        <v>0</v>
      </c>
      <c r="V31" s="755">
        <f t="shared" si="2"/>
        <v>0</v>
      </c>
      <c r="W31" s="755">
        <f t="shared" si="2"/>
        <v>0</v>
      </c>
      <c r="X31" s="755">
        <f t="shared" si="2"/>
        <v>0</v>
      </c>
      <c r="Y31" s="755">
        <f t="shared" si="2"/>
        <v>0</v>
      </c>
      <c r="Z31" s="755">
        <f t="shared" si="2"/>
        <v>0</v>
      </c>
      <c r="AA31" s="755">
        <f t="shared" si="2"/>
        <v>0</v>
      </c>
      <c r="AB31" s="755">
        <f t="shared" si="2"/>
        <v>0</v>
      </c>
      <c r="AC31" s="755">
        <f t="shared" si="2"/>
        <v>0</v>
      </c>
      <c r="AD31" s="755">
        <f t="shared" si="2"/>
        <v>0</v>
      </c>
      <c r="AE31" s="755">
        <f t="shared" si="2"/>
        <v>0</v>
      </c>
      <c r="AF31" s="755">
        <f t="shared" si="2"/>
        <v>0</v>
      </c>
      <c r="AG31" s="755">
        <f t="shared" si="2"/>
        <v>0</v>
      </c>
      <c r="AH31" s="755">
        <f t="shared" si="2"/>
        <v>0</v>
      </c>
      <c r="AI31" s="755">
        <f t="shared" si="2"/>
        <v>0</v>
      </c>
      <c r="AJ31" s="755">
        <f t="shared" si="2"/>
        <v>0</v>
      </c>
      <c r="AK31" s="753">
        <f t="shared" si="0"/>
        <v>0</v>
      </c>
      <c r="AL31" s="754">
        <f>IF($AK$3="４週",AK31/4,AK31/(DAY(EOMONTH($F$9,0))/7))</f>
        <v>0</v>
      </c>
      <c r="AM31" s="1138"/>
      <c r="AN31" s="1138"/>
    </row>
    <row r="32" spans="1:40" ht="18" customHeight="1">
      <c r="A32" s="1137" t="s">
        <v>738</v>
      </c>
      <c r="B32" s="1137"/>
      <c r="C32" s="1137"/>
      <c r="D32" s="1137"/>
      <c r="E32" s="1139"/>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5"/>
      <c r="AL32" s="757"/>
      <c r="AM32" s="1138"/>
      <c r="AN32" s="1138"/>
    </row>
    <row r="33" spans="1:43" ht="15" customHeight="1">
      <c r="A33" s="745"/>
      <c r="B33" s="745"/>
      <c r="C33" s="745"/>
      <c r="D33" s="745"/>
      <c r="E33" s="745"/>
      <c r="F33" s="20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745"/>
      <c r="AL33" s="745"/>
      <c r="AM33" s="150"/>
    </row>
    <row r="34" spans="1:43" ht="15" customHeight="1">
      <c r="A34" s="745"/>
      <c r="B34" s="745"/>
      <c r="C34" s="745"/>
      <c r="D34" s="745"/>
      <c r="E34" s="745"/>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745"/>
      <c r="AL34" s="745"/>
      <c r="AM34" s="150"/>
    </row>
    <row r="35" spans="1:43" ht="21" customHeight="1">
      <c r="A35" s="725" t="s">
        <v>1080</v>
      </c>
      <c r="B35" s="745"/>
      <c r="C35" s="745"/>
      <c r="D35" s="745"/>
      <c r="E35" s="745"/>
      <c r="F35" s="745"/>
      <c r="G35" s="201"/>
      <c r="H35" s="201"/>
      <c r="I35" s="201"/>
      <c r="J35" s="201"/>
      <c r="K35" s="201"/>
      <c r="L35" s="201"/>
      <c r="M35" s="201"/>
      <c r="N35" s="201"/>
      <c r="O35" s="201"/>
      <c r="AM35" s="745"/>
      <c r="AN35" s="150"/>
    </row>
    <row r="36" spans="1:43" ht="32.25" customHeight="1">
      <c r="A36" s="1106"/>
      <c r="B36" s="1106"/>
      <c r="C36" s="1106"/>
      <c r="D36" s="758">
        <v>4</v>
      </c>
      <c r="E36" s="758">
        <v>5</v>
      </c>
      <c r="F36" s="1134">
        <v>6</v>
      </c>
      <c r="G36" s="1134"/>
      <c r="H36" s="1134"/>
      <c r="I36" s="1134">
        <v>7</v>
      </c>
      <c r="J36" s="1134"/>
      <c r="K36" s="1134"/>
      <c r="L36" s="1134">
        <v>8</v>
      </c>
      <c r="M36" s="1134"/>
      <c r="N36" s="1134"/>
      <c r="O36" s="1134">
        <v>9</v>
      </c>
      <c r="P36" s="1134"/>
      <c r="Q36" s="1134"/>
      <c r="R36" s="1134">
        <v>10</v>
      </c>
      <c r="S36" s="1134"/>
      <c r="T36" s="1134"/>
      <c r="U36" s="1134">
        <v>11</v>
      </c>
      <c r="V36" s="1134"/>
      <c r="W36" s="1134"/>
      <c r="X36" s="1134">
        <v>12</v>
      </c>
      <c r="Y36" s="1134"/>
      <c r="Z36" s="1134"/>
      <c r="AA36" s="1134">
        <v>1</v>
      </c>
      <c r="AB36" s="1134"/>
      <c r="AC36" s="1134"/>
      <c r="AD36" s="1134">
        <v>2</v>
      </c>
      <c r="AE36" s="1134"/>
      <c r="AF36" s="1134"/>
      <c r="AG36" s="1134">
        <v>3</v>
      </c>
      <c r="AH36" s="1134"/>
      <c r="AI36" s="1134"/>
      <c r="AJ36" s="1106" t="s">
        <v>387</v>
      </c>
      <c r="AK36" s="1106"/>
      <c r="AL36" s="759" t="s">
        <v>1081</v>
      </c>
      <c r="AM36" s="1132" t="s">
        <v>1082</v>
      </c>
      <c r="AN36" s="1133"/>
      <c r="AO36" s="760"/>
      <c r="AP36" s="760"/>
      <c r="AQ36" s="760"/>
    </row>
    <row r="37" spans="1:43" ht="20.100000000000001" customHeight="1">
      <c r="A37" s="1122" t="s">
        <v>1083</v>
      </c>
      <c r="B37" s="1122"/>
      <c r="C37" s="1122"/>
      <c r="D37" s="761">
        <f>SUM(D38,D39,D40,D41,D43,D45)</f>
        <v>0</v>
      </c>
      <c r="E37" s="761">
        <f>SUM(E38,E39,E40,E41,E43,E45)</f>
        <v>0</v>
      </c>
      <c r="F37" s="1129">
        <f>SUM(F38,F39,F40,F41,F43,F45)</f>
        <v>0</v>
      </c>
      <c r="G37" s="1130"/>
      <c r="H37" s="1131"/>
      <c r="I37" s="1129">
        <f>SUM(I38,I39,I40,I41,I43,I45)</f>
        <v>0</v>
      </c>
      <c r="J37" s="1130">
        <f t="shared" ref="J37:AI37" si="3">SUM(J38,J39,J40,J41,J43,J45)</f>
        <v>0</v>
      </c>
      <c r="K37" s="1131">
        <f t="shared" si="3"/>
        <v>0</v>
      </c>
      <c r="L37" s="1129">
        <f>SUM(L38,L39,L40,L41,L43,L45)</f>
        <v>0</v>
      </c>
      <c r="M37" s="1130"/>
      <c r="N37" s="1131"/>
      <c r="O37" s="1129">
        <f>SUM(O38,O39,O40,O41,O43,O45)</f>
        <v>0</v>
      </c>
      <c r="P37" s="1130"/>
      <c r="Q37" s="1131"/>
      <c r="R37" s="1129">
        <f>SUM(R38,R39,R40,R41,R43,R45)</f>
        <v>0</v>
      </c>
      <c r="S37" s="1130"/>
      <c r="T37" s="1131"/>
      <c r="U37" s="1129">
        <f>SUM(U38,U39,U40,U41,U43,U45)</f>
        <v>0</v>
      </c>
      <c r="V37" s="1130">
        <f t="shared" si="3"/>
        <v>0</v>
      </c>
      <c r="W37" s="1131">
        <f t="shared" si="3"/>
        <v>0</v>
      </c>
      <c r="X37" s="1129">
        <f>SUM(X38,X39,X40,X41,X43,X45)</f>
        <v>0</v>
      </c>
      <c r="Y37" s="1130">
        <f t="shared" si="3"/>
        <v>0</v>
      </c>
      <c r="Z37" s="1131">
        <f t="shared" si="3"/>
        <v>0</v>
      </c>
      <c r="AA37" s="1129">
        <f>SUM(AA38,AA39,AA40,AA41,AA43,AA45)</f>
        <v>0</v>
      </c>
      <c r="AB37" s="1130">
        <f t="shared" si="3"/>
        <v>0</v>
      </c>
      <c r="AC37" s="1131">
        <f t="shared" si="3"/>
        <v>0</v>
      </c>
      <c r="AD37" s="1129">
        <f>SUM(AD38,AD39,AD40,AD41,AD43,AD45)</f>
        <v>0</v>
      </c>
      <c r="AE37" s="1130">
        <f t="shared" si="3"/>
        <v>0</v>
      </c>
      <c r="AF37" s="1131">
        <f t="shared" si="3"/>
        <v>0</v>
      </c>
      <c r="AG37" s="1129">
        <f>SUM(AG38,AG39,AG40,AG41,AG43,AG45)</f>
        <v>0</v>
      </c>
      <c r="AH37" s="1130">
        <f t="shared" si="3"/>
        <v>0</v>
      </c>
      <c r="AI37" s="1131">
        <f t="shared" si="3"/>
        <v>0</v>
      </c>
      <c r="AJ37" s="1102">
        <f>SUM(D37:AI37)</f>
        <v>0</v>
      </c>
      <c r="AK37" s="1102"/>
      <c r="AL37" s="785" t="e">
        <f>ROUNDUP(AJ37/AJ47,1)</f>
        <v>#DIV/0!</v>
      </c>
      <c r="AM37" s="1118"/>
      <c r="AN37" s="1119"/>
      <c r="AO37" s="760"/>
      <c r="AP37" s="760"/>
      <c r="AQ37" s="760"/>
    </row>
    <row r="38" spans="1:43" s="300" customFormat="1" ht="20.100000000000001" customHeight="1">
      <c r="A38" s="782" t="s">
        <v>1084</v>
      </c>
      <c r="B38" s="783"/>
      <c r="C38" s="784"/>
      <c r="D38" s="752"/>
      <c r="E38" s="752"/>
      <c r="F38" s="1157"/>
      <c r="G38" s="1158"/>
      <c r="H38" s="1159"/>
      <c r="I38" s="1157"/>
      <c r="J38" s="1158"/>
      <c r="K38" s="1159"/>
      <c r="L38" s="1157"/>
      <c r="M38" s="1158"/>
      <c r="N38" s="1159"/>
      <c r="O38" s="1157"/>
      <c r="P38" s="1158"/>
      <c r="Q38" s="1159"/>
      <c r="R38" s="1157"/>
      <c r="S38" s="1158"/>
      <c r="T38" s="1159"/>
      <c r="U38" s="1157"/>
      <c r="V38" s="1158"/>
      <c r="W38" s="1159"/>
      <c r="X38" s="1157"/>
      <c r="Y38" s="1158"/>
      <c r="Z38" s="1159"/>
      <c r="AA38" s="1157"/>
      <c r="AB38" s="1158"/>
      <c r="AC38" s="1159"/>
      <c r="AD38" s="1157"/>
      <c r="AE38" s="1158"/>
      <c r="AF38" s="1159"/>
      <c r="AG38" s="1157"/>
      <c r="AH38" s="1158"/>
      <c r="AI38" s="1159"/>
      <c r="AJ38" s="1102">
        <f t="shared" ref="AJ38:AJ46" si="4">SUM(D38:AI38)</f>
        <v>0</v>
      </c>
      <c r="AK38" s="1102"/>
      <c r="AL38" s="785" t="e">
        <f>ROUNDUP(AJ38/$AJ$47,1)</f>
        <v>#DIV/0!</v>
      </c>
      <c r="AM38" s="1118"/>
      <c r="AN38" s="1119"/>
      <c r="AO38" s="764"/>
      <c r="AP38" s="764"/>
      <c r="AQ38" s="764"/>
    </row>
    <row r="39" spans="1:43" s="300" customFormat="1" ht="20.100000000000001" customHeight="1">
      <c r="A39" s="782" t="s">
        <v>1085</v>
      </c>
      <c r="B39" s="783"/>
      <c r="C39" s="784"/>
      <c r="D39" s="752"/>
      <c r="E39" s="752"/>
      <c r="F39" s="1157"/>
      <c r="G39" s="1158"/>
      <c r="H39" s="1159"/>
      <c r="I39" s="1157"/>
      <c r="J39" s="1158"/>
      <c r="K39" s="1159"/>
      <c r="L39" s="1157"/>
      <c r="M39" s="1158"/>
      <c r="N39" s="1159"/>
      <c r="O39" s="1157"/>
      <c r="P39" s="1158"/>
      <c r="Q39" s="1159"/>
      <c r="R39" s="1157"/>
      <c r="S39" s="1158"/>
      <c r="T39" s="1159"/>
      <c r="U39" s="1157"/>
      <c r="V39" s="1158"/>
      <c r="W39" s="1159"/>
      <c r="X39" s="1157"/>
      <c r="Y39" s="1158"/>
      <c r="Z39" s="1159"/>
      <c r="AA39" s="1157"/>
      <c r="AB39" s="1158"/>
      <c r="AC39" s="1159"/>
      <c r="AD39" s="1157"/>
      <c r="AE39" s="1158"/>
      <c r="AF39" s="1159"/>
      <c r="AG39" s="1157"/>
      <c r="AH39" s="1158"/>
      <c r="AI39" s="1159"/>
      <c r="AJ39" s="1102">
        <f t="shared" si="4"/>
        <v>0</v>
      </c>
      <c r="AK39" s="1102"/>
      <c r="AL39" s="785" t="e">
        <f>ROUNDUP(AJ39/$AJ$47,1)</f>
        <v>#DIV/0!</v>
      </c>
      <c r="AM39" s="1118"/>
      <c r="AN39" s="1119"/>
      <c r="AO39" s="764"/>
      <c r="AP39" s="764"/>
      <c r="AQ39" s="764"/>
    </row>
    <row r="40" spans="1:43" ht="20.100000000000001" customHeight="1">
      <c r="A40" s="782" t="s">
        <v>1086</v>
      </c>
      <c r="B40" s="783"/>
      <c r="C40" s="784"/>
      <c r="D40" s="752"/>
      <c r="E40" s="752"/>
      <c r="F40" s="1157"/>
      <c r="G40" s="1158"/>
      <c r="H40" s="1159"/>
      <c r="I40" s="1157"/>
      <c r="J40" s="1158"/>
      <c r="K40" s="1159"/>
      <c r="L40" s="1157"/>
      <c r="M40" s="1158"/>
      <c r="N40" s="1159"/>
      <c r="O40" s="1157"/>
      <c r="P40" s="1158"/>
      <c r="Q40" s="1159"/>
      <c r="R40" s="1157"/>
      <c r="S40" s="1158"/>
      <c r="T40" s="1159"/>
      <c r="U40" s="1157"/>
      <c r="V40" s="1158"/>
      <c r="W40" s="1159"/>
      <c r="X40" s="1157"/>
      <c r="Y40" s="1158"/>
      <c r="Z40" s="1159"/>
      <c r="AA40" s="1157"/>
      <c r="AB40" s="1158"/>
      <c r="AC40" s="1159"/>
      <c r="AD40" s="1157"/>
      <c r="AE40" s="1158"/>
      <c r="AF40" s="1159"/>
      <c r="AG40" s="1157"/>
      <c r="AH40" s="1158"/>
      <c r="AI40" s="1159"/>
      <c r="AJ40" s="1102">
        <f t="shared" si="4"/>
        <v>0</v>
      </c>
      <c r="AK40" s="1102"/>
      <c r="AL40" s="785" t="e">
        <f>ROUNDUP(AJ40/$AJ$47,1)</f>
        <v>#DIV/0!</v>
      </c>
      <c r="AM40" s="1118"/>
      <c r="AN40" s="1119"/>
      <c r="AO40" s="760"/>
      <c r="AP40" s="760"/>
      <c r="AQ40" s="760"/>
    </row>
    <row r="41" spans="1:43" ht="20.100000000000001" customHeight="1">
      <c r="A41" s="1125" t="s">
        <v>1087</v>
      </c>
      <c r="B41" s="1126"/>
      <c r="C41" s="1127"/>
      <c r="D41" s="752"/>
      <c r="E41" s="752"/>
      <c r="F41" s="1157"/>
      <c r="G41" s="1158"/>
      <c r="H41" s="1159"/>
      <c r="I41" s="1157"/>
      <c r="J41" s="1158"/>
      <c r="K41" s="1159"/>
      <c r="L41" s="1157"/>
      <c r="M41" s="1158"/>
      <c r="N41" s="1159"/>
      <c r="O41" s="1157"/>
      <c r="P41" s="1158"/>
      <c r="Q41" s="1159"/>
      <c r="R41" s="1157"/>
      <c r="S41" s="1158"/>
      <c r="T41" s="1159"/>
      <c r="U41" s="1157"/>
      <c r="V41" s="1158"/>
      <c r="W41" s="1159"/>
      <c r="X41" s="1157"/>
      <c r="Y41" s="1158"/>
      <c r="Z41" s="1159"/>
      <c r="AA41" s="1157"/>
      <c r="AB41" s="1158"/>
      <c r="AC41" s="1159"/>
      <c r="AD41" s="1157"/>
      <c r="AE41" s="1158"/>
      <c r="AF41" s="1159"/>
      <c r="AG41" s="1157"/>
      <c r="AH41" s="1158"/>
      <c r="AI41" s="1159"/>
      <c r="AJ41" s="1102">
        <f t="shared" si="4"/>
        <v>0</v>
      </c>
      <c r="AK41" s="1102"/>
      <c r="AL41" s="1160" t="e">
        <f>ROUNDUP(AJ41/$AJ$47,1)</f>
        <v>#DIV/0!</v>
      </c>
      <c r="AM41" s="1118"/>
      <c r="AN41" s="1119"/>
      <c r="AO41" s="760"/>
      <c r="AP41" s="760"/>
      <c r="AQ41" s="760"/>
    </row>
    <row r="42" spans="1:43" s="300" customFormat="1" ht="20.100000000000001" customHeight="1">
      <c r="A42" s="763"/>
      <c r="B42" s="1123" t="s">
        <v>1088</v>
      </c>
      <c r="C42" s="1124"/>
      <c r="D42" s="752"/>
      <c r="E42" s="752"/>
      <c r="F42" s="1157"/>
      <c r="G42" s="1158"/>
      <c r="H42" s="1159"/>
      <c r="I42" s="1157"/>
      <c r="J42" s="1158"/>
      <c r="K42" s="1159"/>
      <c r="L42" s="1157"/>
      <c r="M42" s="1158"/>
      <c r="N42" s="1159"/>
      <c r="O42" s="1157"/>
      <c r="P42" s="1158"/>
      <c r="Q42" s="1159"/>
      <c r="R42" s="1157"/>
      <c r="S42" s="1158"/>
      <c r="T42" s="1159"/>
      <c r="U42" s="1157"/>
      <c r="V42" s="1158"/>
      <c r="W42" s="1159"/>
      <c r="X42" s="1157"/>
      <c r="Y42" s="1158"/>
      <c r="Z42" s="1159"/>
      <c r="AA42" s="1157"/>
      <c r="AB42" s="1158"/>
      <c r="AC42" s="1159"/>
      <c r="AD42" s="1157"/>
      <c r="AE42" s="1158"/>
      <c r="AF42" s="1159"/>
      <c r="AG42" s="1157"/>
      <c r="AH42" s="1158"/>
      <c r="AI42" s="1159"/>
      <c r="AJ42" s="1102">
        <f t="shared" si="4"/>
        <v>0</v>
      </c>
      <c r="AK42" s="1102"/>
      <c r="AL42" s="1161"/>
      <c r="AM42" s="1120" t="e">
        <f>ROUNDUP($AJ$42/$AJ$47,1)</f>
        <v>#DIV/0!</v>
      </c>
      <c r="AN42" s="1121"/>
      <c r="AO42" s="764"/>
      <c r="AP42" s="764"/>
      <c r="AQ42" s="764"/>
    </row>
    <row r="43" spans="1:43" ht="20.100000000000001" customHeight="1">
      <c r="A43" s="1125" t="s">
        <v>1089</v>
      </c>
      <c r="B43" s="1126"/>
      <c r="C43" s="1127"/>
      <c r="D43" s="752"/>
      <c r="E43" s="752"/>
      <c r="F43" s="1157"/>
      <c r="G43" s="1158"/>
      <c r="H43" s="1159"/>
      <c r="I43" s="1157"/>
      <c r="J43" s="1158"/>
      <c r="K43" s="1159"/>
      <c r="L43" s="1157"/>
      <c r="M43" s="1158"/>
      <c r="N43" s="1159"/>
      <c r="O43" s="1157"/>
      <c r="P43" s="1158"/>
      <c r="Q43" s="1159"/>
      <c r="R43" s="1157"/>
      <c r="S43" s="1158"/>
      <c r="T43" s="1159"/>
      <c r="U43" s="1157"/>
      <c r="V43" s="1158"/>
      <c r="W43" s="1159"/>
      <c r="X43" s="1157"/>
      <c r="Y43" s="1158"/>
      <c r="Z43" s="1159"/>
      <c r="AA43" s="1157"/>
      <c r="AB43" s="1158"/>
      <c r="AC43" s="1159"/>
      <c r="AD43" s="1157"/>
      <c r="AE43" s="1158"/>
      <c r="AF43" s="1159"/>
      <c r="AG43" s="1157"/>
      <c r="AH43" s="1158"/>
      <c r="AI43" s="1159"/>
      <c r="AJ43" s="1102">
        <f t="shared" si="4"/>
        <v>0</v>
      </c>
      <c r="AK43" s="1102"/>
      <c r="AL43" s="1160" t="e">
        <f>ROUNDUP(AJ43/$AJ$47,1)</f>
        <v>#DIV/0!</v>
      </c>
      <c r="AM43" s="1118"/>
      <c r="AN43" s="1119"/>
      <c r="AO43" s="760"/>
      <c r="AP43" s="760"/>
      <c r="AQ43" s="760"/>
    </row>
    <row r="44" spans="1:43" s="300" customFormat="1" ht="20.100000000000001" customHeight="1">
      <c r="A44" s="765"/>
      <c r="B44" s="1123" t="s">
        <v>1088</v>
      </c>
      <c r="C44" s="1124"/>
      <c r="D44" s="752"/>
      <c r="E44" s="752"/>
      <c r="F44" s="1157"/>
      <c r="G44" s="1158"/>
      <c r="H44" s="1159"/>
      <c r="I44" s="1157"/>
      <c r="J44" s="1158"/>
      <c r="K44" s="1159"/>
      <c r="L44" s="1157"/>
      <c r="M44" s="1158"/>
      <c r="N44" s="1159"/>
      <c r="O44" s="1157"/>
      <c r="P44" s="1158"/>
      <c r="Q44" s="1159"/>
      <c r="R44" s="1157"/>
      <c r="S44" s="1158"/>
      <c r="T44" s="1159"/>
      <c r="U44" s="1157"/>
      <c r="V44" s="1158"/>
      <c r="W44" s="1159"/>
      <c r="X44" s="1157"/>
      <c r="Y44" s="1158"/>
      <c r="Z44" s="1159"/>
      <c r="AA44" s="1157"/>
      <c r="AB44" s="1158"/>
      <c r="AC44" s="1159"/>
      <c r="AD44" s="1157"/>
      <c r="AE44" s="1158"/>
      <c r="AF44" s="1159"/>
      <c r="AG44" s="1157"/>
      <c r="AH44" s="1158"/>
      <c r="AI44" s="1159"/>
      <c r="AJ44" s="1102">
        <f t="shared" si="4"/>
        <v>0</v>
      </c>
      <c r="AK44" s="1102"/>
      <c r="AL44" s="1161"/>
      <c r="AM44" s="1120" t="e">
        <f>ROUNDUP($AJ$44/$AJ$47,1)</f>
        <v>#DIV/0!</v>
      </c>
      <c r="AN44" s="1121"/>
      <c r="AO44" s="764"/>
      <c r="AP44" s="764"/>
      <c r="AQ44" s="764"/>
    </row>
    <row r="45" spans="1:43" ht="20.100000000000001" customHeight="1">
      <c r="A45" s="1125" t="s">
        <v>1091</v>
      </c>
      <c r="B45" s="1126"/>
      <c r="C45" s="1127"/>
      <c r="D45" s="752"/>
      <c r="E45" s="752"/>
      <c r="F45" s="1157"/>
      <c r="G45" s="1158"/>
      <c r="H45" s="1159"/>
      <c r="I45" s="1157"/>
      <c r="J45" s="1158"/>
      <c r="K45" s="1159"/>
      <c r="L45" s="1157"/>
      <c r="M45" s="1158"/>
      <c r="N45" s="1159"/>
      <c r="O45" s="1157"/>
      <c r="P45" s="1158"/>
      <c r="Q45" s="1159"/>
      <c r="R45" s="1157"/>
      <c r="S45" s="1158"/>
      <c r="T45" s="1159"/>
      <c r="U45" s="1157"/>
      <c r="V45" s="1158"/>
      <c r="W45" s="1159"/>
      <c r="X45" s="1157"/>
      <c r="Y45" s="1158"/>
      <c r="Z45" s="1159"/>
      <c r="AA45" s="1157"/>
      <c r="AB45" s="1158"/>
      <c r="AC45" s="1159"/>
      <c r="AD45" s="1157"/>
      <c r="AE45" s="1158"/>
      <c r="AF45" s="1159"/>
      <c r="AG45" s="1157"/>
      <c r="AH45" s="1158"/>
      <c r="AI45" s="1159"/>
      <c r="AJ45" s="1102">
        <f t="shared" si="4"/>
        <v>0</v>
      </c>
      <c r="AK45" s="1102"/>
      <c r="AL45" s="1160" t="e">
        <f>ROUNDUP(AJ45/$AJ$47,1)</f>
        <v>#DIV/0!</v>
      </c>
      <c r="AM45" s="1118"/>
      <c r="AN45" s="1119"/>
      <c r="AO45" s="760"/>
      <c r="AP45" s="760"/>
      <c r="AQ45" s="760"/>
    </row>
    <row r="46" spans="1:43" s="300" customFormat="1" ht="20.100000000000001" customHeight="1">
      <c r="A46" s="763"/>
      <c r="B46" s="1123" t="s">
        <v>1088</v>
      </c>
      <c r="C46" s="1124"/>
      <c r="D46" s="752"/>
      <c r="E46" s="752"/>
      <c r="F46" s="1157"/>
      <c r="G46" s="1158"/>
      <c r="H46" s="1159"/>
      <c r="I46" s="1157"/>
      <c r="J46" s="1158"/>
      <c r="K46" s="1159"/>
      <c r="L46" s="1157"/>
      <c r="M46" s="1158"/>
      <c r="N46" s="1159"/>
      <c r="O46" s="1157"/>
      <c r="P46" s="1158"/>
      <c r="Q46" s="1159"/>
      <c r="R46" s="1157"/>
      <c r="S46" s="1158"/>
      <c r="T46" s="1159"/>
      <c r="U46" s="1157"/>
      <c r="V46" s="1158"/>
      <c r="W46" s="1159"/>
      <c r="X46" s="1157"/>
      <c r="Y46" s="1158"/>
      <c r="Z46" s="1159"/>
      <c r="AA46" s="1157"/>
      <c r="AB46" s="1158"/>
      <c r="AC46" s="1159"/>
      <c r="AD46" s="1157"/>
      <c r="AE46" s="1158"/>
      <c r="AF46" s="1159"/>
      <c r="AG46" s="1157"/>
      <c r="AH46" s="1158"/>
      <c r="AI46" s="1159"/>
      <c r="AJ46" s="1102">
        <f t="shared" si="4"/>
        <v>0</v>
      </c>
      <c r="AK46" s="1102"/>
      <c r="AL46" s="1161"/>
      <c r="AM46" s="1120" t="e">
        <f>ROUNDUP($AJ$46/$AJ$47,1)</f>
        <v>#DIV/0!</v>
      </c>
      <c r="AN46" s="1121"/>
      <c r="AO46" s="764"/>
      <c r="AP46" s="764"/>
      <c r="AQ46" s="764"/>
    </row>
    <row r="47" spans="1:43" ht="20.100000000000001" customHeight="1">
      <c r="A47" s="1122" t="s">
        <v>1092</v>
      </c>
      <c r="B47" s="1122"/>
      <c r="C47" s="1122"/>
      <c r="D47" s="752"/>
      <c r="E47" s="752"/>
      <c r="F47" s="1117"/>
      <c r="G47" s="1117"/>
      <c r="H47" s="1117"/>
      <c r="I47" s="1117"/>
      <c r="J47" s="1117"/>
      <c r="K47" s="1117"/>
      <c r="L47" s="1117"/>
      <c r="M47" s="1117"/>
      <c r="N47" s="1117"/>
      <c r="O47" s="1117"/>
      <c r="P47" s="1117"/>
      <c r="Q47" s="1117"/>
      <c r="R47" s="1117"/>
      <c r="S47" s="1117"/>
      <c r="T47" s="1117"/>
      <c r="U47" s="1117"/>
      <c r="V47" s="1117"/>
      <c r="W47" s="1117"/>
      <c r="X47" s="1117"/>
      <c r="Y47" s="1117"/>
      <c r="Z47" s="1117"/>
      <c r="AA47" s="1117"/>
      <c r="AB47" s="1117"/>
      <c r="AC47" s="1117"/>
      <c r="AD47" s="1117"/>
      <c r="AE47" s="1117"/>
      <c r="AF47" s="1117"/>
      <c r="AG47" s="1117"/>
      <c r="AH47" s="1117"/>
      <c r="AI47" s="1117"/>
      <c r="AJ47" s="1102">
        <f>+SUM(D47:AI47)</f>
        <v>0</v>
      </c>
      <c r="AK47" s="1102"/>
      <c r="AL47" s="766"/>
      <c r="AM47" s="1118"/>
      <c r="AN47" s="1119"/>
      <c r="AO47" s="760"/>
      <c r="AP47" s="760"/>
      <c r="AQ47" s="760"/>
    </row>
    <row r="48" spans="1:43" ht="5.0999999999999996" customHeight="1">
      <c r="A48" s="767"/>
      <c r="B48" s="767"/>
      <c r="C48" s="767"/>
      <c r="D48" s="786"/>
      <c r="E48" s="786"/>
      <c r="F48" s="786"/>
      <c r="G48" s="786"/>
      <c r="H48" s="786"/>
      <c r="I48" s="201"/>
      <c r="J48" s="201"/>
      <c r="K48" s="201"/>
      <c r="L48" s="201"/>
      <c r="M48" s="201"/>
      <c r="N48" s="201"/>
      <c r="O48" s="201"/>
      <c r="P48" s="201"/>
      <c r="Q48" s="201"/>
      <c r="R48" s="201"/>
      <c r="S48" s="201"/>
      <c r="T48" s="201"/>
      <c r="U48" s="201"/>
      <c r="V48" s="201"/>
      <c r="W48" s="201"/>
      <c r="X48" s="201"/>
      <c r="Y48" s="201"/>
      <c r="Z48" s="201"/>
      <c r="AA48" s="201"/>
      <c r="AB48" s="201"/>
      <c r="AC48" s="201"/>
      <c r="AD48" s="201"/>
      <c r="AE48" s="201"/>
      <c r="AF48" s="201"/>
      <c r="AG48" s="201"/>
      <c r="AH48" s="201"/>
      <c r="AI48" s="201"/>
      <c r="AJ48" s="768"/>
      <c r="AK48" s="201"/>
      <c r="AL48" s="745"/>
      <c r="AM48" s="745"/>
      <c r="AN48" s="150"/>
    </row>
    <row r="49" spans="1:40" ht="18" customHeight="1">
      <c r="A49" s="725" t="s">
        <v>1093</v>
      </c>
      <c r="B49" s="201"/>
      <c r="D49" s="201"/>
      <c r="E49" s="201"/>
      <c r="F49" s="201"/>
      <c r="G49" s="201"/>
      <c r="H49" s="201"/>
      <c r="I49" s="201"/>
      <c r="J49" s="201"/>
      <c r="K49" s="201"/>
      <c r="L49" s="201"/>
      <c r="M49" s="201"/>
      <c r="N49" s="201"/>
      <c r="O49" s="201"/>
      <c r="P49" s="201"/>
      <c r="Q49" s="201"/>
      <c r="R49" s="201"/>
      <c r="S49" s="201"/>
      <c r="T49" s="201"/>
      <c r="U49" s="201"/>
      <c r="V49" s="201"/>
      <c r="W49" s="745"/>
      <c r="X49" s="201"/>
      <c r="Y49" s="201"/>
      <c r="Z49" s="201"/>
      <c r="AA49" s="201"/>
      <c r="AB49" s="201"/>
      <c r="AC49" s="201"/>
      <c r="AD49" s="201"/>
      <c r="AE49" s="201"/>
      <c r="AF49" s="201"/>
      <c r="AG49" s="201"/>
      <c r="AH49" s="201"/>
      <c r="AI49" s="201"/>
      <c r="AJ49" s="768"/>
      <c r="AK49" s="201"/>
      <c r="AL49" s="745"/>
      <c r="AM49" s="745"/>
      <c r="AN49" s="150"/>
    </row>
    <row r="50" spans="1:40" ht="45" customHeight="1">
      <c r="A50" s="1106" t="s">
        <v>1094</v>
      </c>
      <c r="B50" s="1106"/>
      <c r="C50" s="1106" t="s">
        <v>1095</v>
      </c>
      <c r="D50" s="1106"/>
      <c r="E50" s="1114" t="s">
        <v>1096</v>
      </c>
      <c r="F50" s="1114"/>
      <c r="G50" s="1114"/>
      <c r="H50" s="1114"/>
      <c r="I50" s="1103" t="s">
        <v>1097</v>
      </c>
      <c r="J50" s="1104"/>
      <c r="K50" s="1104"/>
      <c r="L50" s="1104"/>
      <c r="M50" s="1104"/>
      <c r="N50" s="1105"/>
      <c r="O50" s="1103" t="s">
        <v>1141</v>
      </c>
      <c r="P50" s="1104"/>
      <c r="Q50" s="1104"/>
      <c r="R50" s="1104"/>
      <c r="S50" s="1104"/>
      <c r="T50" s="1105"/>
      <c r="U50" s="760"/>
      <c r="W50" s="745"/>
      <c r="X50" s="201"/>
      <c r="Y50" s="201"/>
      <c r="Z50" s="201"/>
      <c r="AA50" s="201"/>
      <c r="AB50" s="201"/>
      <c r="AC50" s="201"/>
      <c r="AD50" s="201"/>
      <c r="AE50" s="201"/>
      <c r="AF50" s="201"/>
      <c r="AG50" s="201"/>
      <c r="AH50" s="201"/>
      <c r="AI50" s="201"/>
      <c r="AJ50" s="768"/>
      <c r="AK50" s="201"/>
      <c r="AL50" s="745"/>
      <c r="AM50" s="745"/>
      <c r="AN50" s="150"/>
    </row>
    <row r="51" spans="1:40" ht="18" customHeight="1">
      <c r="A51" s="1114" t="s">
        <v>1098</v>
      </c>
      <c r="B51" s="1114"/>
      <c r="C51" s="1115" t="e">
        <f>ROUNDDOWN(IF(AL37&lt;=30,1,1+ROUNDUP((AL37-30)/30,0)),1)</f>
        <v>#DIV/0!</v>
      </c>
      <c r="D51" s="1115"/>
      <c r="E51" s="1115" t="e">
        <f>ROUNDDOWN(AL37/5,1)</f>
        <v>#DIV/0!</v>
      </c>
      <c r="F51" s="1115"/>
      <c r="G51" s="1115"/>
      <c r="H51" s="1115"/>
      <c r="I51" s="1155" t="e">
        <f>ROUNDDOWN($AL$40/9,1)+ROUNDDOWN(($AL$41-$AM$42)/6,1)+ROUNDDOWN($AM$42/12,1)+ROUNDDOWN(($AL$43-$AM$44)/4,1)+ROUNDDOWN($AM$44/8,1)+ROUNDDOWN(($AL$45-$AM$46)/2.5,1)+ROUNDDOWN($AM$46/5,1)</f>
        <v>#DIV/0!</v>
      </c>
      <c r="J51" s="1116"/>
      <c r="K51" s="1116"/>
      <c r="L51" s="1116"/>
      <c r="M51" s="1116"/>
      <c r="N51" s="1116"/>
      <c r="O51" s="1156">
        <v>1</v>
      </c>
      <c r="P51" s="1156"/>
      <c r="Q51" s="1156"/>
      <c r="R51" s="1156"/>
      <c r="S51" s="1156"/>
      <c r="T51" s="1156"/>
      <c r="U51" s="760"/>
      <c r="W51" s="745"/>
      <c r="X51" s="201"/>
      <c r="Y51" s="201"/>
      <c r="Z51" s="201"/>
      <c r="AA51" s="201"/>
      <c r="AB51" s="201"/>
      <c r="AC51" s="201"/>
      <c r="AD51" s="201"/>
      <c r="AE51" s="201"/>
      <c r="AF51" s="201"/>
      <c r="AG51" s="201"/>
      <c r="AH51" s="201"/>
      <c r="AI51" s="201"/>
      <c r="AJ51" s="768"/>
      <c r="AK51" s="201"/>
      <c r="AL51" s="745"/>
      <c r="AM51" s="745"/>
      <c r="AN51" s="150"/>
    </row>
    <row r="52" spans="1:40" ht="5.0999999999999996" customHeight="1">
      <c r="A52" s="767"/>
      <c r="B52" s="767"/>
      <c r="C52" s="767"/>
      <c r="D52" s="767"/>
      <c r="E52" s="767"/>
      <c r="F52" s="767"/>
      <c r="G52" s="767"/>
      <c r="H52" s="767"/>
      <c r="I52" s="767"/>
      <c r="J52" s="201"/>
      <c r="K52" s="201"/>
      <c r="L52" s="201"/>
      <c r="M52" s="768"/>
      <c r="N52" s="201"/>
      <c r="O52" s="201"/>
      <c r="P52" s="201"/>
      <c r="Q52" s="760"/>
      <c r="W52" s="745"/>
      <c r="X52" s="201"/>
      <c r="Y52" s="201"/>
      <c r="Z52" s="201"/>
      <c r="AA52" s="201"/>
      <c r="AB52" s="201"/>
      <c r="AC52" s="201"/>
      <c r="AD52" s="201"/>
      <c r="AE52" s="201"/>
      <c r="AF52" s="201"/>
      <c r="AG52" s="201"/>
      <c r="AH52" s="201"/>
      <c r="AI52" s="201"/>
      <c r="AJ52" s="768"/>
      <c r="AK52" s="201"/>
      <c r="AL52" s="745"/>
      <c r="AM52" s="745"/>
      <c r="AN52" s="150"/>
    </row>
    <row r="53" spans="1:40" ht="21" customHeight="1">
      <c r="A53" s="725" t="s">
        <v>1099</v>
      </c>
      <c r="B53" s="15"/>
      <c r="C53" s="726"/>
      <c r="D53" s="726"/>
      <c r="E53" s="726"/>
      <c r="F53" s="726"/>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150"/>
      <c r="AM53" s="150"/>
      <c r="AN53" s="150"/>
    </row>
    <row r="54" spans="1:40" ht="24.95" customHeight="1">
      <c r="A54" s="150"/>
      <c r="B54" s="745"/>
      <c r="C54" s="1103" t="str">
        <f>IF(VLOOKUP($AK$1,[5]選択肢!$A$1:$J$31,C59,FALSE)=0,"-",VLOOKUP($AK$1,[5]選択肢!$A$1:$J$31,C59,FALSE))</f>
        <v>管理者</v>
      </c>
      <c r="D54" s="1104"/>
      <c r="E54" s="1112" t="str">
        <f>IF(VLOOKUP($AK$1,[5]選択肢!$A$1:$J$31,E59,FALSE)=0,"-",VLOOKUP($AK$1,[5]選択肢!$A$1:$J$31,E59,FALSE))</f>
        <v>サービス管理責任者</v>
      </c>
      <c r="F54" s="1112"/>
      <c r="G54" s="1112"/>
      <c r="H54" s="1112"/>
      <c r="I54" s="1103" t="str">
        <f>IF(VLOOKUP($AK$1,[5]選択肢!$A$1:$J$31,I59,FALSE)=0,"-",VLOOKUP($AK$1,[5]選択肢!$A$1:$J$31,I59,FALSE))</f>
        <v>世話人</v>
      </c>
      <c r="J54" s="1104"/>
      <c r="K54" s="1104"/>
      <c r="L54" s="1104"/>
      <c r="M54" s="1104"/>
      <c r="N54" s="1105"/>
      <c r="O54" s="1103" t="str">
        <f>IF(VLOOKUP($AK$1,[5]選択肢!$A$1:$J$31,O59,FALSE)=0,"-",VLOOKUP($AK$1,[5]選択肢!$A$1:$J$31,O59,FALSE))</f>
        <v>生活支援員</v>
      </c>
      <c r="P54" s="1104"/>
      <c r="Q54" s="1104"/>
      <c r="R54" s="1104"/>
      <c r="S54" s="1104"/>
      <c r="T54" s="1105"/>
      <c r="U54" s="1103" t="str">
        <f>IF(VLOOKUP($AK$1,[5]選択肢!$A$1:$J$31,U59,FALSE)=0,"-",VLOOKUP($AK$1,[5]選択肢!$A$1:$J$31,U59,FALSE))</f>
        <v>夜間支援従事者</v>
      </c>
      <c r="V54" s="1104"/>
      <c r="W54" s="1104"/>
      <c r="X54" s="1104"/>
      <c r="Y54" s="1104"/>
      <c r="Z54" s="1105"/>
      <c r="AA54" s="1103" t="str">
        <f>IF(VLOOKUP($AK$1,[5]選択肢!$A$1:$J$31,AA59,FALSE)=0,"-",VLOOKUP($AK$1,[5]選択肢!$A$1:$J$31,AA59,FALSE))</f>
        <v>その他職員</v>
      </c>
      <c r="AB54" s="1104"/>
      <c r="AC54" s="1104"/>
      <c r="AD54" s="1104"/>
      <c r="AE54" s="1104"/>
      <c r="AF54" s="1105"/>
      <c r="AG54" s="1112" t="str">
        <f>IF(VLOOKUP($AK$1,[5]選択肢!$A$1:$J$31,AG59,FALSE)=0,"-",VLOOKUP($AK$1,[5]選択肢!$A$1:$J$31,AG59,FALSE))</f>
        <v>-</v>
      </c>
      <c r="AH54" s="1112"/>
      <c r="AI54" s="1112"/>
      <c r="AJ54" s="1112"/>
      <c r="AK54" s="1112"/>
      <c r="AL54" s="1112" t="str">
        <f>IF(VLOOKUP($AK$1,[5]選択肢!$A$1:$J$31,AL59,FALSE)=0,"-",VLOOKUP($AK$1,[5]選択肢!$A$1:$J$31,AL59,FALSE))</f>
        <v>-</v>
      </c>
      <c r="AM54" s="1112"/>
      <c r="AN54" s="150"/>
    </row>
    <row r="55" spans="1:40" ht="18" customHeight="1">
      <c r="A55" s="150"/>
      <c r="B55" s="745"/>
      <c r="C55" s="769" t="s">
        <v>1100</v>
      </c>
      <c r="D55" s="769" t="s">
        <v>1101</v>
      </c>
      <c r="E55" s="770" t="s">
        <v>1100</v>
      </c>
      <c r="F55" s="1113" t="s">
        <v>1101</v>
      </c>
      <c r="G55" s="1113"/>
      <c r="H55" s="1113"/>
      <c r="I55" s="1109" t="s">
        <v>1100</v>
      </c>
      <c r="J55" s="1110"/>
      <c r="K55" s="1111"/>
      <c r="L55" s="1109" t="s">
        <v>1101</v>
      </c>
      <c r="M55" s="1110"/>
      <c r="N55" s="1111"/>
      <c r="O55" s="1109" t="s">
        <v>1100</v>
      </c>
      <c r="P55" s="1110"/>
      <c r="Q55" s="1111"/>
      <c r="R55" s="1109" t="s">
        <v>1101</v>
      </c>
      <c r="S55" s="1110"/>
      <c r="T55" s="1111"/>
      <c r="U55" s="1109" t="s">
        <v>1100</v>
      </c>
      <c r="V55" s="1110"/>
      <c r="W55" s="1111"/>
      <c r="X55" s="1109" t="s">
        <v>1101</v>
      </c>
      <c r="Y55" s="1110"/>
      <c r="Z55" s="1111"/>
      <c r="AA55" s="1109" t="s">
        <v>1100</v>
      </c>
      <c r="AB55" s="1110"/>
      <c r="AC55" s="1111"/>
      <c r="AD55" s="1109" t="s">
        <v>1101</v>
      </c>
      <c r="AE55" s="1110"/>
      <c r="AF55" s="1111"/>
      <c r="AG55" s="1109" t="s">
        <v>1100</v>
      </c>
      <c r="AH55" s="1110"/>
      <c r="AI55" s="1111"/>
      <c r="AJ55" s="1109" t="s">
        <v>1101</v>
      </c>
      <c r="AK55" s="1111"/>
      <c r="AL55" s="770" t="s">
        <v>1102</v>
      </c>
      <c r="AM55" s="770" t="s">
        <v>1103</v>
      </c>
      <c r="AN55" s="150"/>
    </row>
    <row r="56" spans="1:40" ht="18" customHeight="1">
      <c r="A56" s="150"/>
      <c r="B56" s="771" t="s">
        <v>621</v>
      </c>
      <c r="C56" s="770">
        <f>COUNTIFS($B$11:$B$30,C$54,$C$11:$C$30,"A",$E$11:$E$30,"*")</f>
        <v>0</v>
      </c>
      <c r="D56" s="770">
        <f>COUNTIFS($B$11:$B$30,C$54,$C$11:$C$30,"B",$E$11:$E$30,"*")</f>
        <v>0</v>
      </c>
      <c r="E56" s="770">
        <f>COUNTIFS($B$11:$B$30,E$54,$C$11:$C$30,"A",$E$11:$E$30,"*")</f>
        <v>0</v>
      </c>
      <c r="F56" s="1109">
        <f>COUNTIFS($B$11:$B$30,E$54,$C$11:$C$30,"B",$E$11:$E$30,"*")</f>
        <v>0</v>
      </c>
      <c r="G56" s="1110"/>
      <c r="H56" s="1111"/>
      <c r="I56" s="1109">
        <f>COUNTIFS($B$11:$B$30,I$54,$C$11:$C$30,"A",$E$11:$E$30,"*")</f>
        <v>0</v>
      </c>
      <c r="J56" s="1110"/>
      <c r="K56" s="1111"/>
      <c r="L56" s="1109">
        <f>COUNTIFS($B$11:$B$30,I$54,$C$11:$C$30,"B",$E$11:$E$30,"*")</f>
        <v>0</v>
      </c>
      <c r="M56" s="1110"/>
      <c r="N56" s="1111"/>
      <c r="O56" s="1109">
        <f>COUNTIFS($B$11:$B$30,O$54,$C$11:$C$30,"A",$E$11:$E$30,"*")</f>
        <v>0</v>
      </c>
      <c r="P56" s="1110"/>
      <c r="Q56" s="1111"/>
      <c r="R56" s="1109">
        <f>COUNTIFS($B$11:$B$30,O$54,$C$11:$C$30,"B",$E$11:$E$30,"*")</f>
        <v>0</v>
      </c>
      <c r="S56" s="1110"/>
      <c r="T56" s="1111"/>
      <c r="U56" s="1109">
        <f>COUNTIFS($B$11:$B$30,U$54,$C$11:$C$30,"A",$E$11:$E$30,"*")</f>
        <v>0</v>
      </c>
      <c r="V56" s="1110"/>
      <c r="W56" s="1111"/>
      <c r="X56" s="1109">
        <f>COUNTIFS($B$11:$B$30,U$54,$C$11:$C$30,"B",$E$11:$E$30,"*")</f>
        <v>0</v>
      </c>
      <c r="Y56" s="1110"/>
      <c r="Z56" s="1111"/>
      <c r="AA56" s="1109">
        <f>COUNTIFS($B$11:$B$30,AA$54,$C$11:$C$30,"A",$E$11:$E$30,"*")</f>
        <v>0</v>
      </c>
      <c r="AB56" s="1110"/>
      <c r="AC56" s="1111"/>
      <c r="AD56" s="1109">
        <f>COUNTIFS($B$11:$B$30,AA$54,$C$11:$C$30,"B",$E$11:$E$30,"*")</f>
        <v>0</v>
      </c>
      <c r="AE56" s="1110"/>
      <c r="AF56" s="1111"/>
      <c r="AG56" s="1109">
        <f>COUNTIFS($B$11:$B$30,AG$54,$C$11:$C$30,"A",$E$11:$E$30,"*")</f>
        <v>0</v>
      </c>
      <c r="AH56" s="1110"/>
      <c r="AI56" s="1111"/>
      <c r="AJ56" s="1109">
        <f>COUNTIFS($B$11:$B$30,AG$54,$C$11:$C$30,"B",$E$11:$E$30,"*")</f>
        <v>0</v>
      </c>
      <c r="AK56" s="1111"/>
      <c r="AL56" s="770">
        <f>COUNTIFS($B$11:$B$30,AL$54,$C$11:$C$30,"A",$E$11:$E$30,"*")</f>
        <v>0</v>
      </c>
      <c r="AM56" s="770">
        <f>COUNTIFS($B$11:$B$30,AL$54,$C$11:$C$30,"B",$E$11:$E$30,"*")</f>
        <v>0</v>
      </c>
      <c r="AN56" s="150"/>
    </row>
    <row r="57" spans="1:40" ht="18" customHeight="1">
      <c r="A57" s="150"/>
      <c r="B57" s="759" t="s">
        <v>622</v>
      </c>
      <c r="C57" s="772"/>
      <c r="D57" s="772"/>
      <c r="E57" s="770">
        <f>COUNTIFS($B$11:$B$30,E$54,$C$11:$C$30,"C",$E$11:$E$30,"*")</f>
        <v>0</v>
      </c>
      <c r="F57" s="1109">
        <f>COUNTIFS($B$11:$B$30,E$54,$C$11:$C$30,"D",$E$11:$E$30,"*")</f>
        <v>0</v>
      </c>
      <c r="G57" s="1110"/>
      <c r="H57" s="1111"/>
      <c r="I57" s="1109">
        <f>COUNTIFS($B$11:$B$30,I$54,$C$11:$C$30,"C",$E$11:$E$30,"*")</f>
        <v>0</v>
      </c>
      <c r="J57" s="1110"/>
      <c r="K57" s="1111"/>
      <c r="L57" s="1109">
        <f>COUNTIFS($B$11:$B$30,I$54,$C$11:$C$30,"D",$E$11:$E$30,"*")</f>
        <v>0</v>
      </c>
      <c r="M57" s="1110"/>
      <c r="N57" s="1111"/>
      <c r="O57" s="1109">
        <f>COUNTIFS($B$11:$B$30,O$54,$C$11:$C$30,"C",$E$11:$E$30,"*")</f>
        <v>0</v>
      </c>
      <c r="P57" s="1110"/>
      <c r="Q57" s="1111"/>
      <c r="R57" s="1109">
        <f>COUNTIFS($B$11:$B$30,O$54,$C$11:$C$30,"D",$E$11:$E$30,"*")</f>
        <v>0</v>
      </c>
      <c r="S57" s="1110"/>
      <c r="T57" s="1111"/>
      <c r="U57" s="1109">
        <f>COUNTIFS($B$11:$B$30,U$54,$C$11:$C$30,"C",$E$11:$E$30,"*")</f>
        <v>0</v>
      </c>
      <c r="V57" s="1110"/>
      <c r="W57" s="1111"/>
      <c r="X57" s="1109">
        <f>COUNTIFS($B$11:$B$30,U$54,$C$11:$C$30,"D",$E$11:$E$30,"*")</f>
        <v>0</v>
      </c>
      <c r="Y57" s="1110"/>
      <c r="Z57" s="1111"/>
      <c r="AA57" s="1109">
        <f>COUNTIFS($B$11:$B$30,AA$54,$C$11:$C$30,"C",$E$11:$E$30,"*")</f>
        <v>0</v>
      </c>
      <c r="AB57" s="1110"/>
      <c r="AC57" s="1111"/>
      <c r="AD57" s="1109">
        <f>COUNTIFS($B$11:$B$30,AA$54,$C$11:$C$30,"D",$E$11:$E$30,"*")</f>
        <v>0</v>
      </c>
      <c r="AE57" s="1110"/>
      <c r="AF57" s="1111"/>
      <c r="AG57" s="1109">
        <f>COUNTIFS($B$11:$B$30,AG$54,$C$11:$C$30,"C",$E$11:$E$30,"*")</f>
        <v>0</v>
      </c>
      <c r="AH57" s="1110"/>
      <c r="AI57" s="1111"/>
      <c r="AJ57" s="1109">
        <f>COUNTIFS($B$11:$B$30,AG$54,$C$11:$C$30,"D",$E$11:$E$30,"*")</f>
        <v>0</v>
      </c>
      <c r="AK57" s="1111"/>
      <c r="AL57" s="770">
        <f>COUNTIFS($B$11:$B$30,AL$54,$C$11:$C$30,"C",$E$11:$E$30,"*")</f>
        <v>0</v>
      </c>
      <c r="AM57" s="770">
        <f>COUNTIFS($B$11:$B$30,AL$54,$C$11:$C$30,"D",$E$11:$E$30,"*")</f>
        <v>0</v>
      </c>
      <c r="AN57" s="150"/>
    </row>
    <row r="58" spans="1:40" ht="24.95" customHeight="1">
      <c r="A58" s="150"/>
      <c r="B58" s="759" t="s">
        <v>1104</v>
      </c>
      <c r="C58" s="1107"/>
      <c r="D58" s="1108"/>
      <c r="E58" s="1103" t="e">
        <f>IF($AK$3="４週",SUMIFS($AK$11:$AK$30,$B$11:$B$30,E54)/4/$AH$5,IF($AK$3="歴月",SUMIFS($AK$11:$AK$30,$B$11:$B$30,E54)/$AL$5,"記載する期間を選択してください"))</f>
        <v>#DIV/0!</v>
      </c>
      <c r="F58" s="1104"/>
      <c r="G58" s="1104"/>
      <c r="H58" s="1105"/>
      <c r="I58" s="1103" t="e">
        <f>IF($AK$3="４週",SUMIFS($AK$11:$AK$30,$B$11:$B$30,I54)/4/$AH$5,IF($AK$3="歴月",SUMIFS($AK$11:$AK$30,$B$11:$B$30,I54)/$AL$5,"記載する期間を選択してください"))</f>
        <v>#DIV/0!</v>
      </c>
      <c r="J58" s="1104"/>
      <c r="K58" s="1104"/>
      <c r="L58" s="1104"/>
      <c r="M58" s="1104"/>
      <c r="N58" s="1105"/>
      <c r="O58" s="1103" t="e">
        <f>IF($AK$3="４週",SUMIFS($AK$11:$AK$30,$B$11:$B$30,O54)/4/$AH$5,IF($AK$3="歴月",SUMIFS($AK$11:$AK$30,$B$11:$B$30,O54)/$AL$5,"記載する期間を選択してください"))</f>
        <v>#DIV/0!</v>
      </c>
      <c r="P58" s="1104"/>
      <c r="Q58" s="1104"/>
      <c r="R58" s="1104"/>
      <c r="S58" s="1104"/>
      <c r="T58" s="1105"/>
      <c r="U58" s="1152"/>
      <c r="V58" s="1153"/>
      <c r="W58" s="1153"/>
      <c r="X58" s="1153"/>
      <c r="Y58" s="1153"/>
      <c r="Z58" s="1154"/>
      <c r="AA58" s="1103" t="e">
        <f>IF($AK$3="４週",SUMIFS($AK$11:$AK$30,$B$11:$B$30,AA54)/4/$AH$5,IF($AK$3="歴月",SUMIFS($AK$11:$AK$30,$B$11:$B$30,AA54)/$AL$5,"記載する期間を選択してください"))</f>
        <v>#DIV/0!</v>
      </c>
      <c r="AB58" s="1104"/>
      <c r="AC58" s="1104"/>
      <c r="AD58" s="1104"/>
      <c r="AE58" s="1104"/>
      <c r="AF58" s="1105"/>
      <c r="AG58" s="1103" t="e">
        <f>IF($AK$3="４週",SUMIFS($AK$11:$AK$30,$B$11:$B$30,AG54)/4/$AH$5,IF($AK$3="歴月",SUMIFS($AK$11:$AK$30,$B$11:$B$30,AG54)/$AL$5,"記載する期間を選択してください"))</f>
        <v>#DIV/0!</v>
      </c>
      <c r="AH58" s="1104"/>
      <c r="AI58" s="1104"/>
      <c r="AJ58" s="1104"/>
      <c r="AK58" s="1105"/>
      <c r="AL58" s="1103" t="e">
        <f>IF($AK$3="４週",SUMIFS($AK$11:$AK$30,$B$11:$B$30,AL54)/4/$AH$5,IF($AK$3="歴月",SUMIFS($AK$11:$AK$30,$B$11:$B$30,AL54)/$AL$5,"記載する期間を選択してください"))</f>
        <v>#DIV/0!</v>
      </c>
      <c r="AM58" s="1105"/>
      <c r="AN58" s="150"/>
    </row>
    <row r="59" spans="1:40" ht="5.0999999999999996" customHeight="1">
      <c r="A59" s="150"/>
      <c r="B59" s="15"/>
      <c r="C59" s="773">
        <v>2</v>
      </c>
      <c r="D59" s="773"/>
      <c r="E59" s="773">
        <v>3</v>
      </c>
      <c r="F59" s="773"/>
      <c r="G59" s="773"/>
      <c r="H59" s="773"/>
      <c r="I59" s="773">
        <v>4</v>
      </c>
      <c r="J59" s="773"/>
      <c r="K59" s="773"/>
      <c r="L59" s="773"/>
      <c r="M59" s="773"/>
      <c r="N59" s="773"/>
      <c r="O59" s="773">
        <v>5</v>
      </c>
      <c r="P59" s="773"/>
      <c r="Q59" s="773"/>
      <c r="R59" s="773"/>
      <c r="S59" s="773"/>
      <c r="T59" s="773"/>
      <c r="U59" s="773">
        <v>6</v>
      </c>
      <c r="V59" s="773"/>
      <c r="W59" s="773"/>
      <c r="X59" s="773"/>
      <c r="Y59" s="773"/>
      <c r="Z59" s="773"/>
      <c r="AA59" s="773">
        <v>7</v>
      </c>
      <c r="AB59" s="773"/>
      <c r="AC59" s="773"/>
      <c r="AD59" s="773"/>
      <c r="AE59" s="773"/>
      <c r="AF59" s="773"/>
      <c r="AG59" s="773">
        <v>8</v>
      </c>
      <c r="AH59" s="773"/>
      <c r="AI59" s="773"/>
      <c r="AJ59" s="773"/>
      <c r="AK59" s="773"/>
      <c r="AL59" s="773">
        <v>9</v>
      </c>
      <c r="AM59" s="774"/>
      <c r="AN59" s="150"/>
    </row>
    <row r="60" spans="1:40" ht="15" customHeight="1">
      <c r="A60" s="201" t="s">
        <v>1105</v>
      </c>
      <c r="B60" s="775"/>
      <c r="C60" s="776"/>
      <c r="D60" s="776"/>
      <c r="E60" s="776"/>
      <c r="F60" s="777"/>
      <c r="G60" s="776"/>
      <c r="H60" s="773"/>
      <c r="I60" s="773"/>
      <c r="J60" s="773"/>
      <c r="K60" s="773"/>
      <c r="L60" s="773"/>
      <c r="M60" s="773"/>
      <c r="N60" s="773"/>
      <c r="O60" s="773"/>
      <c r="P60" s="773"/>
      <c r="Q60" s="773"/>
      <c r="R60" s="773">
        <v>6</v>
      </c>
      <c r="S60" s="773"/>
      <c r="T60" s="773"/>
      <c r="U60" s="773"/>
      <c r="V60" s="773"/>
      <c r="W60" s="773"/>
      <c r="X60" s="773">
        <v>7</v>
      </c>
      <c r="Y60" s="773"/>
      <c r="Z60" s="773"/>
      <c r="AA60" s="773"/>
      <c r="AB60" s="773"/>
      <c r="AC60" s="773"/>
      <c r="AD60" s="773">
        <v>8</v>
      </c>
      <c r="AE60" s="773"/>
      <c r="AF60" s="773"/>
      <c r="AG60" s="778"/>
      <c r="AH60" s="778"/>
      <c r="AI60" s="778"/>
      <c r="AJ60" s="778">
        <v>9</v>
      </c>
      <c r="AK60" s="779"/>
      <c r="AL60" s="779"/>
      <c r="AM60" s="150"/>
    </row>
    <row r="61" spans="1:40" s="201" customFormat="1" ht="15" customHeight="1">
      <c r="A61" s="201" t="s">
        <v>1106</v>
      </c>
      <c r="B61" s="767"/>
      <c r="C61" s="767"/>
      <c r="D61" s="767"/>
      <c r="E61" s="767"/>
      <c r="F61" s="767"/>
      <c r="G61" s="767"/>
      <c r="H61" s="725"/>
      <c r="I61" s="725"/>
      <c r="J61" s="725"/>
      <c r="K61" s="725"/>
      <c r="L61" s="725"/>
      <c r="M61" s="725"/>
      <c r="N61" s="725"/>
      <c r="O61" s="725"/>
      <c r="P61" s="725"/>
      <c r="Q61" s="725"/>
      <c r="R61" s="725"/>
      <c r="S61" s="725"/>
      <c r="T61" s="725"/>
      <c r="U61" s="725"/>
      <c r="V61" s="725"/>
      <c r="W61" s="725"/>
      <c r="X61" s="725"/>
      <c r="Y61" s="725"/>
      <c r="Z61" s="725"/>
      <c r="AA61" s="725"/>
      <c r="AB61" s="725"/>
      <c r="AC61" s="725"/>
      <c r="AD61" s="725"/>
      <c r="AE61" s="725"/>
      <c r="AF61" s="725"/>
      <c r="AG61" s="725"/>
      <c r="AH61" s="725"/>
      <c r="AI61" s="725"/>
      <c r="AJ61" s="725"/>
      <c r="AK61" s="725"/>
      <c r="AL61" s="725"/>
      <c r="AM61" s="725"/>
    </row>
    <row r="62" spans="1:40" s="201" customFormat="1" ht="15" customHeight="1">
      <c r="A62" s="201" t="s">
        <v>1107</v>
      </c>
      <c r="B62" s="767"/>
      <c r="C62" s="767"/>
      <c r="D62" s="767"/>
      <c r="E62" s="767"/>
      <c r="F62" s="767"/>
      <c r="G62" s="767"/>
      <c r="H62" s="725"/>
      <c r="I62" s="725"/>
      <c r="J62" s="725"/>
      <c r="K62" s="725"/>
      <c r="L62" s="725"/>
      <c r="M62" s="725"/>
      <c r="N62" s="725"/>
      <c r="O62" s="725"/>
      <c r="P62" s="725"/>
      <c r="Q62" s="725"/>
      <c r="R62" s="725"/>
      <c r="S62" s="725"/>
      <c r="T62" s="725"/>
      <c r="U62" s="725"/>
      <c r="V62" s="725"/>
      <c r="W62" s="725"/>
      <c r="X62" s="725"/>
      <c r="Y62" s="725"/>
      <c r="Z62" s="725"/>
      <c r="AA62" s="725"/>
      <c r="AB62" s="725"/>
      <c r="AC62" s="725"/>
      <c r="AD62" s="725"/>
      <c r="AE62" s="725"/>
      <c r="AF62" s="725"/>
      <c r="AG62" s="725"/>
      <c r="AH62" s="725"/>
      <c r="AI62" s="725"/>
      <c r="AJ62" s="725"/>
      <c r="AK62" s="725"/>
      <c r="AL62" s="725"/>
      <c r="AM62" s="725"/>
    </row>
    <row r="63" spans="1:40" s="201" customFormat="1" ht="15" customHeight="1">
      <c r="A63" s="201" t="s">
        <v>1108</v>
      </c>
      <c r="B63" s="767"/>
      <c r="C63" s="767"/>
      <c r="D63" s="767"/>
      <c r="E63" s="767"/>
      <c r="F63" s="767"/>
      <c r="G63" s="767"/>
      <c r="H63" s="725"/>
      <c r="I63" s="725"/>
      <c r="J63" s="725"/>
      <c r="K63" s="725"/>
      <c r="L63" s="725"/>
      <c r="M63" s="725"/>
      <c r="N63" s="725"/>
      <c r="O63" s="725"/>
      <c r="P63" s="725"/>
      <c r="Q63" s="725"/>
      <c r="R63" s="725"/>
      <c r="S63" s="725"/>
      <c r="T63" s="725"/>
      <c r="U63" s="725"/>
      <c r="V63" s="725"/>
      <c r="W63" s="725"/>
      <c r="X63" s="725"/>
      <c r="Y63" s="725"/>
      <c r="Z63" s="725"/>
      <c r="AA63" s="725"/>
      <c r="AB63" s="725"/>
      <c r="AC63" s="725"/>
      <c r="AD63" s="725"/>
      <c r="AE63" s="725"/>
      <c r="AF63" s="725"/>
      <c r="AG63" s="725"/>
      <c r="AH63" s="725"/>
      <c r="AI63" s="725"/>
      <c r="AJ63" s="725"/>
      <c r="AK63" s="725"/>
      <c r="AL63" s="725"/>
      <c r="AM63" s="725"/>
    </row>
    <row r="64" spans="1:40" s="201" customFormat="1" ht="15" customHeight="1">
      <c r="A64" s="201" t="s">
        <v>1109</v>
      </c>
      <c r="B64" s="767"/>
      <c r="C64" s="767"/>
      <c r="D64" s="767"/>
      <c r="E64" s="767"/>
      <c r="F64" s="767"/>
      <c r="G64" s="767"/>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row>
    <row r="65" spans="1:7" ht="15" customHeight="1">
      <c r="A65" s="201" t="s">
        <v>1110</v>
      </c>
      <c r="B65" s="780"/>
      <c r="C65" s="201"/>
      <c r="D65" s="201"/>
      <c r="E65" s="201"/>
      <c r="F65" s="201"/>
      <c r="G65" s="201"/>
    </row>
    <row r="66" spans="1:7" ht="15" customHeight="1">
      <c r="A66" s="201" t="s">
        <v>1111</v>
      </c>
      <c r="B66" s="780"/>
      <c r="C66" s="201"/>
      <c r="D66" s="201"/>
      <c r="E66" s="201"/>
      <c r="F66" s="201"/>
      <c r="G66" s="201"/>
    </row>
    <row r="67" spans="1:7" ht="15" customHeight="1">
      <c r="A67" s="201"/>
      <c r="B67" s="771" t="s">
        <v>1112</v>
      </c>
      <c r="C67" s="1106" t="s">
        <v>1113</v>
      </c>
      <c r="D67" s="1106"/>
      <c r="E67" s="1106"/>
      <c r="F67" s="201"/>
      <c r="G67" s="201"/>
    </row>
    <row r="68" spans="1:7" ht="15" customHeight="1">
      <c r="A68" s="201"/>
      <c r="B68" s="781" t="s">
        <v>1114</v>
      </c>
      <c r="C68" s="1102" t="s">
        <v>1115</v>
      </c>
      <c r="D68" s="1102"/>
      <c r="E68" s="1102"/>
      <c r="F68" s="201"/>
      <c r="G68" s="201"/>
    </row>
    <row r="69" spans="1:7" ht="15" customHeight="1">
      <c r="A69" s="201"/>
      <c r="B69" s="781" t="s">
        <v>1116</v>
      </c>
      <c r="C69" s="1102" t="s">
        <v>1117</v>
      </c>
      <c r="D69" s="1102"/>
      <c r="E69" s="1102"/>
      <c r="F69" s="201"/>
      <c r="G69" s="201"/>
    </row>
    <row r="70" spans="1:7" ht="15" customHeight="1">
      <c r="A70" s="201"/>
      <c r="B70" s="781" t="s">
        <v>1118</v>
      </c>
      <c r="C70" s="1102" t="s">
        <v>1119</v>
      </c>
      <c r="D70" s="1102"/>
      <c r="E70" s="1102"/>
      <c r="F70" s="201"/>
      <c r="G70" s="201"/>
    </row>
    <row r="71" spans="1:7" ht="15" customHeight="1">
      <c r="A71" s="201"/>
      <c r="B71" s="781" t="s">
        <v>1120</v>
      </c>
      <c r="C71" s="1102" t="s">
        <v>1121</v>
      </c>
      <c r="D71" s="1102"/>
      <c r="E71" s="1102"/>
      <c r="F71" s="201"/>
      <c r="G71" s="201"/>
    </row>
    <row r="72" spans="1:7" ht="15" customHeight="1">
      <c r="A72" s="201"/>
      <c r="B72" s="201" t="s">
        <v>1122</v>
      </c>
      <c r="C72" s="201"/>
      <c r="D72" s="201"/>
      <c r="E72" s="201"/>
      <c r="F72" s="201"/>
      <c r="G72" s="201"/>
    </row>
    <row r="73" spans="1:7" ht="15" customHeight="1">
      <c r="A73" s="201"/>
      <c r="B73" s="201" t="s">
        <v>1123</v>
      </c>
      <c r="C73" s="201"/>
      <c r="D73" s="201"/>
      <c r="E73" s="201"/>
      <c r="F73" s="201"/>
      <c r="G73" s="201"/>
    </row>
    <row r="74" spans="1:7" ht="15" customHeight="1">
      <c r="A74" s="201"/>
      <c r="B74" s="201" t="s">
        <v>1124</v>
      </c>
      <c r="C74" s="201"/>
      <c r="D74" s="201"/>
      <c r="E74" s="201"/>
      <c r="F74" s="201"/>
      <c r="G74" s="201"/>
    </row>
    <row r="75" spans="1:7" ht="15" customHeight="1">
      <c r="A75" s="201" t="s">
        <v>1125</v>
      </c>
      <c r="B75" s="780"/>
      <c r="C75" s="201"/>
      <c r="D75" s="201"/>
      <c r="E75" s="201"/>
      <c r="F75" s="201"/>
      <c r="G75" s="201"/>
    </row>
    <row r="76" spans="1:7" ht="15" customHeight="1">
      <c r="A76" s="201" t="s">
        <v>1126</v>
      </c>
      <c r="B76" s="780"/>
      <c r="C76" s="201"/>
      <c r="D76" s="201"/>
      <c r="E76" s="201"/>
      <c r="F76" s="201"/>
      <c r="G76" s="201"/>
    </row>
    <row r="77" spans="1:7" ht="15" customHeight="1">
      <c r="A77" s="201" t="s">
        <v>1127</v>
      </c>
      <c r="B77" s="780"/>
      <c r="C77" s="201"/>
      <c r="D77" s="201"/>
      <c r="E77" s="201"/>
      <c r="F77" s="201"/>
      <c r="G77" s="201"/>
    </row>
    <row r="78" spans="1:7" ht="15" customHeight="1">
      <c r="A78" s="201" t="s">
        <v>1128</v>
      </c>
      <c r="B78" s="780"/>
      <c r="C78" s="201"/>
      <c r="D78" s="201"/>
      <c r="E78" s="201"/>
      <c r="F78" s="201"/>
      <c r="G78" s="201"/>
    </row>
    <row r="79" spans="1:7" ht="15" customHeight="1">
      <c r="A79" s="201" t="s">
        <v>1129</v>
      </c>
      <c r="B79" s="780"/>
      <c r="C79" s="201"/>
      <c r="D79" s="201"/>
      <c r="E79" s="201"/>
      <c r="F79" s="201"/>
      <c r="G79" s="201"/>
    </row>
    <row r="80" spans="1:7" ht="15" customHeight="1">
      <c r="A80" s="201" t="s">
        <v>1130</v>
      </c>
      <c r="B80" s="780"/>
      <c r="C80" s="201"/>
      <c r="D80" s="201"/>
      <c r="E80" s="201"/>
      <c r="F80" s="201"/>
      <c r="G80" s="201"/>
    </row>
    <row r="81" spans="1:7" ht="15" customHeight="1">
      <c r="A81" s="201" t="s">
        <v>1131</v>
      </c>
      <c r="B81" s="780"/>
      <c r="C81" s="201"/>
      <c r="D81" s="201"/>
      <c r="E81" s="201"/>
      <c r="F81" s="201"/>
      <c r="G81" s="201"/>
    </row>
    <row r="82" spans="1:7" ht="15" customHeight="1">
      <c r="A82" s="201" t="s">
        <v>1132</v>
      </c>
      <c r="B82" s="780"/>
      <c r="C82" s="201"/>
      <c r="D82" s="201"/>
      <c r="E82" s="201"/>
      <c r="F82" s="201"/>
      <c r="G82" s="201"/>
    </row>
    <row r="83" spans="1:7" ht="15" customHeight="1">
      <c r="A83" s="201" t="s">
        <v>1133</v>
      </c>
      <c r="B83" s="780"/>
      <c r="C83" s="201"/>
      <c r="D83" s="201"/>
      <c r="E83" s="201"/>
      <c r="F83" s="201"/>
      <c r="G83" s="201"/>
    </row>
    <row r="84" spans="1:7" ht="15" customHeight="1">
      <c r="A84" s="201" t="s">
        <v>1134</v>
      </c>
      <c r="B84" s="780"/>
      <c r="C84" s="201"/>
      <c r="D84" s="201"/>
      <c r="E84" s="201"/>
      <c r="F84" s="201"/>
      <c r="G84" s="201"/>
    </row>
    <row r="85" spans="1:7" ht="15" customHeight="1">
      <c r="A85" s="201" t="s">
        <v>1135</v>
      </c>
      <c r="B85" s="780"/>
      <c r="C85" s="201"/>
      <c r="D85" s="201"/>
      <c r="E85" s="201"/>
      <c r="F85" s="201"/>
      <c r="G85" s="201"/>
    </row>
    <row r="86" spans="1:7" ht="15" customHeight="1">
      <c r="A86" s="201" t="s">
        <v>1136</v>
      </c>
      <c r="B86" s="780"/>
      <c r="C86" s="201"/>
      <c r="D86" s="201"/>
      <c r="E86" s="201"/>
      <c r="F86" s="201"/>
      <c r="G86" s="201"/>
    </row>
    <row r="87" spans="1:7" ht="15" customHeight="1">
      <c r="A87" s="201" t="s">
        <v>1137</v>
      </c>
      <c r="B87" s="780"/>
      <c r="C87" s="201"/>
      <c r="D87" s="201"/>
      <c r="E87" s="201"/>
      <c r="F87" s="201"/>
      <c r="G87" s="201"/>
    </row>
  </sheetData>
  <mergeCells count="266">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6:C36"/>
    <mergeCell ref="F36:H36"/>
    <mergeCell ref="I36:K36"/>
    <mergeCell ref="L36:N36"/>
    <mergeCell ref="O36:Q36"/>
    <mergeCell ref="AJ36:AK36"/>
    <mergeCell ref="AM36:AN36"/>
    <mergeCell ref="A37:C37"/>
    <mergeCell ref="F37:H37"/>
    <mergeCell ref="I37:K37"/>
    <mergeCell ref="L37:N37"/>
    <mergeCell ref="O37:Q37"/>
    <mergeCell ref="R37:T37"/>
    <mergeCell ref="U37:W37"/>
    <mergeCell ref="X37:Z37"/>
    <mergeCell ref="R36:T36"/>
    <mergeCell ref="U36:W36"/>
    <mergeCell ref="X36:Z36"/>
    <mergeCell ref="AA36:AC36"/>
    <mergeCell ref="AD36:AF36"/>
    <mergeCell ref="AG36:AI36"/>
    <mergeCell ref="AA37:AC37"/>
    <mergeCell ref="AD37:AF37"/>
    <mergeCell ref="AG37:AI37"/>
    <mergeCell ref="AJ37:AK37"/>
    <mergeCell ref="AM37:AN37"/>
    <mergeCell ref="F38:H38"/>
    <mergeCell ref="I38:K38"/>
    <mergeCell ref="L38:N38"/>
    <mergeCell ref="O38:Q38"/>
    <mergeCell ref="R38:T38"/>
    <mergeCell ref="AM38:AN38"/>
    <mergeCell ref="F39:H39"/>
    <mergeCell ref="I39:K39"/>
    <mergeCell ref="L39:N39"/>
    <mergeCell ref="O39:Q39"/>
    <mergeCell ref="R39:T39"/>
    <mergeCell ref="U39:W39"/>
    <mergeCell ref="X39:Z39"/>
    <mergeCell ref="AA39:AC39"/>
    <mergeCell ref="AD39:AF39"/>
    <mergeCell ref="U38:W38"/>
    <mergeCell ref="X38:Z38"/>
    <mergeCell ref="AA38:AC38"/>
    <mergeCell ref="AD38:AF38"/>
    <mergeCell ref="AG38:AI38"/>
    <mergeCell ref="AJ38:AK38"/>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AM42:AN42"/>
    <mergeCell ref="AJ41:AK41"/>
    <mergeCell ref="AL41:AL42"/>
    <mergeCell ref="AM41:AN41"/>
    <mergeCell ref="B42:C42"/>
    <mergeCell ref="F42:H42"/>
    <mergeCell ref="I42:K42"/>
    <mergeCell ref="L42:N42"/>
    <mergeCell ref="O42:Q42"/>
    <mergeCell ref="R42:T42"/>
    <mergeCell ref="U42:W42"/>
    <mergeCell ref="R41:T41"/>
    <mergeCell ref="U41:W41"/>
    <mergeCell ref="X41:Z41"/>
    <mergeCell ref="AA41:AC41"/>
    <mergeCell ref="AD41:AF41"/>
    <mergeCell ref="AG41:AI41"/>
    <mergeCell ref="AG43:AI43"/>
    <mergeCell ref="AJ43:AK43"/>
    <mergeCell ref="A43:C43"/>
    <mergeCell ref="F43:H43"/>
    <mergeCell ref="I43:K43"/>
    <mergeCell ref="L43:N43"/>
    <mergeCell ref="O43:Q43"/>
    <mergeCell ref="R43:T43"/>
    <mergeCell ref="X42:Z42"/>
    <mergeCell ref="AA42:AC42"/>
    <mergeCell ref="AD42:AF42"/>
    <mergeCell ref="AG42:AI42"/>
    <mergeCell ref="AJ42:AK42"/>
    <mergeCell ref="AA44:AC44"/>
    <mergeCell ref="AD44:AF44"/>
    <mergeCell ref="AG44:AI44"/>
    <mergeCell ref="AJ44:AK44"/>
    <mergeCell ref="AM44:AN44"/>
    <mergeCell ref="A45:C45"/>
    <mergeCell ref="F45:H45"/>
    <mergeCell ref="I45:K45"/>
    <mergeCell ref="L45:N45"/>
    <mergeCell ref="O45:Q45"/>
    <mergeCell ref="AL43:AL44"/>
    <mergeCell ref="AM43:AN43"/>
    <mergeCell ref="B44:C44"/>
    <mergeCell ref="F44:H44"/>
    <mergeCell ref="I44:K44"/>
    <mergeCell ref="L44:N44"/>
    <mergeCell ref="O44:Q44"/>
    <mergeCell ref="R44:T44"/>
    <mergeCell ref="U44:W44"/>
    <mergeCell ref="X44:Z44"/>
    <mergeCell ref="U43:W43"/>
    <mergeCell ref="X43:Z43"/>
    <mergeCell ref="AA43:AC43"/>
    <mergeCell ref="AD43:AF43"/>
    <mergeCell ref="B46:C46"/>
    <mergeCell ref="F46:H46"/>
    <mergeCell ref="I46:K46"/>
    <mergeCell ref="L46:N46"/>
    <mergeCell ref="O46:Q46"/>
    <mergeCell ref="R46:T46"/>
    <mergeCell ref="U46:W46"/>
    <mergeCell ref="R45:T45"/>
    <mergeCell ref="U45:W45"/>
    <mergeCell ref="X46:Z46"/>
    <mergeCell ref="AA46:AC46"/>
    <mergeCell ref="AD46:AF46"/>
    <mergeCell ref="AG46:AI46"/>
    <mergeCell ref="AJ46:AK46"/>
    <mergeCell ref="AM46:AN46"/>
    <mergeCell ref="AJ45:AK45"/>
    <mergeCell ref="AL45:AL46"/>
    <mergeCell ref="AM45:AN45"/>
    <mergeCell ref="X45:Z45"/>
    <mergeCell ref="AA45:AC45"/>
    <mergeCell ref="AD45:AF45"/>
    <mergeCell ref="AG45:AI45"/>
    <mergeCell ref="AM47:AN47"/>
    <mergeCell ref="A50:B50"/>
    <mergeCell ref="C50:D50"/>
    <mergeCell ref="E50:H50"/>
    <mergeCell ref="I50:N50"/>
    <mergeCell ref="O50:T50"/>
    <mergeCell ref="U47:W47"/>
    <mergeCell ref="X47:Z47"/>
    <mergeCell ref="AA47:AC47"/>
    <mergeCell ref="AD47:AF47"/>
    <mergeCell ref="AG47:AI47"/>
    <mergeCell ref="AJ47:AK47"/>
    <mergeCell ref="A47:C47"/>
    <mergeCell ref="F47:H47"/>
    <mergeCell ref="I47:K47"/>
    <mergeCell ref="L47:N47"/>
    <mergeCell ref="O47:Q47"/>
    <mergeCell ref="R47:T47"/>
    <mergeCell ref="A51:B51"/>
    <mergeCell ref="C51:D51"/>
    <mergeCell ref="E51:H51"/>
    <mergeCell ref="I51:N51"/>
    <mergeCell ref="O51:T51"/>
    <mergeCell ref="C54:D54"/>
    <mergeCell ref="E54:H54"/>
    <mergeCell ref="I54:N54"/>
    <mergeCell ref="O54:T54"/>
    <mergeCell ref="F56:H56"/>
    <mergeCell ref="I56:K56"/>
    <mergeCell ref="L56:N56"/>
    <mergeCell ref="O56:Q56"/>
    <mergeCell ref="R56:T56"/>
    <mergeCell ref="U54:Z54"/>
    <mergeCell ref="AA54:AF54"/>
    <mergeCell ref="AG54:AK54"/>
    <mergeCell ref="AL54:AM54"/>
    <mergeCell ref="F55:H55"/>
    <mergeCell ref="I55:K55"/>
    <mergeCell ref="L55:N55"/>
    <mergeCell ref="O55:Q55"/>
    <mergeCell ref="R55:T55"/>
    <mergeCell ref="U55:W55"/>
    <mergeCell ref="U56:W56"/>
    <mergeCell ref="X56:Z56"/>
    <mergeCell ref="AA56:AC56"/>
    <mergeCell ref="AD56:AF56"/>
    <mergeCell ref="AG56:AI56"/>
    <mergeCell ref="AJ56:AK56"/>
    <mergeCell ref="X55:Z55"/>
    <mergeCell ref="AA55:AC55"/>
    <mergeCell ref="AD55:AF55"/>
    <mergeCell ref="AG55:AI55"/>
    <mergeCell ref="AJ55:AK55"/>
    <mergeCell ref="C70:E70"/>
    <mergeCell ref="C71:E71"/>
    <mergeCell ref="AA58:AF58"/>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 ref="L57:N57"/>
    <mergeCell ref="O57:Q57"/>
    <mergeCell ref="R57:T57"/>
    <mergeCell ref="U57:W57"/>
  </mergeCells>
  <phoneticPr fontId="2"/>
  <dataValidations count="6">
    <dataValidation type="list" allowBlank="1" showInputMessage="1" showErrorMessage="1" sqref="B11:B30" xr:uid="{29744DB2-79D9-4EDE-933F-A8E278CAD01C}">
      <formula1>INDIRECT($AK$1)</formula1>
    </dataValidation>
    <dataValidation type="list" allowBlank="1" showInputMessage="1" showErrorMessage="1" sqref="AK3:AN3" xr:uid="{75530CBD-E9ED-4C5C-B73C-85CF480F355E}">
      <formula1>"４週,歴月"</formula1>
    </dataValidation>
    <dataValidation type="list" allowBlank="1" showInputMessage="1" showErrorMessage="1" sqref="AK4:AN4" xr:uid="{B46D0601-CB48-4D1A-AD82-B3886C9E74F7}">
      <formula1>"予定,実績"</formula1>
    </dataValidation>
    <dataValidation operator="greaterThanOrEqual" allowBlank="1" showInputMessage="1" showErrorMessage="1" sqref="I48:I49 I52 L48:L49 L52 AL37:AL41 AJ37:AJ47 AM36 AM42 AM44 AL43 AM46 AL45" xr:uid="{F03F93E1-2707-4658-88EF-A2A427789867}"/>
    <dataValidation type="list" allowBlank="1" showInputMessage="1" showErrorMessage="1" sqref="C11:C30" xr:uid="{115400A1-D587-4B30-912A-CA8E910C17F6}">
      <formula1>"A,B,C,D"</formula1>
    </dataValidation>
    <dataValidation type="whole" operator="greaterThanOrEqual" allowBlank="1" showInputMessage="1" showErrorMessage="1" sqref="AG37:AG47 L37:L47 O37:O47 R37:R47 U37:U47 X37:X47 AA37:AA47 AD37:AD47 I37:I47 D37:F47" xr:uid="{5248AD35-B959-4C01-9DD4-E2DA09766FC1}">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79CB9-CE76-4302-8CB1-BDE4DF000F41}">
  <sheetPr>
    <tabColor theme="8" tint="0.59999389629810485"/>
  </sheetPr>
  <dimension ref="A1:AQ87"/>
  <sheetViews>
    <sheetView showGridLines="0" view="pageBreakPreview" zoomScaleNormal="100" zoomScaleSheetLayoutView="100" workbookViewId="0"/>
  </sheetViews>
  <sheetFormatPr defaultColWidth="8.25" defaultRowHeight="21" customHeight="1"/>
  <cols>
    <col min="1" max="1" width="2.625" style="15" customWidth="1"/>
    <col min="2" max="2" width="14.875" style="138" customWidth="1"/>
    <col min="3" max="3" width="6.625" style="15" customWidth="1"/>
    <col min="4" max="5" width="7.625" style="15" customWidth="1"/>
    <col min="6" max="36" width="2.625" style="15" customWidth="1"/>
    <col min="37" max="37" width="6.625" style="15" customWidth="1"/>
    <col min="38" max="39" width="7.625" style="15" customWidth="1"/>
    <col min="40" max="40" width="5.625" style="15" customWidth="1"/>
    <col min="41" max="16384" width="8.25" style="15"/>
  </cols>
  <sheetData>
    <row r="1" spans="1:40" ht="24.95" customHeight="1">
      <c r="A1" s="738" t="s">
        <v>1061</v>
      </c>
      <c r="C1" s="724"/>
      <c r="D1" s="724"/>
      <c r="E1" s="724"/>
      <c r="F1" s="724"/>
      <c r="G1" s="724"/>
      <c r="H1" s="724"/>
      <c r="I1" s="724"/>
      <c r="J1" s="724"/>
      <c r="K1" s="724"/>
      <c r="L1" s="724"/>
      <c r="M1" s="724"/>
      <c r="N1" s="724"/>
      <c r="O1" s="724"/>
      <c r="P1" s="724"/>
      <c r="Q1" s="724"/>
      <c r="R1" s="724"/>
      <c r="S1" s="724"/>
      <c r="T1" s="724"/>
      <c r="U1" s="724"/>
      <c r="V1" s="724"/>
      <c r="W1" s="724"/>
      <c r="X1" s="725"/>
      <c r="Y1" s="725"/>
      <c r="Z1" s="150"/>
      <c r="AA1" s="150"/>
      <c r="AB1" s="150"/>
      <c r="AC1" s="150"/>
      <c r="AD1" s="739"/>
      <c r="AE1" s="739"/>
      <c r="AF1" s="739"/>
      <c r="AG1" s="739"/>
      <c r="AH1" s="739"/>
      <c r="AI1" s="740" t="s">
        <v>1062</v>
      </c>
      <c r="AJ1" s="740"/>
      <c r="AK1" s="1148" t="s">
        <v>1139</v>
      </c>
      <c r="AL1" s="1148"/>
      <c r="AM1" s="1148"/>
      <c r="AN1" s="1148"/>
    </row>
    <row r="2" spans="1:40" ht="18" customHeight="1">
      <c r="A2" s="150"/>
      <c r="B2" s="726"/>
      <c r="C2" s="726"/>
      <c r="D2" s="726"/>
      <c r="E2" s="726"/>
      <c r="F2" s="726"/>
      <c r="G2" s="726"/>
      <c r="H2" s="726"/>
      <c r="I2" s="726"/>
      <c r="J2" s="726"/>
      <c r="K2" s="726"/>
      <c r="L2" s="726"/>
      <c r="M2" s="1149">
        <v>2024</v>
      </c>
      <c r="N2" s="1149"/>
      <c r="O2" s="1149"/>
      <c r="P2" s="1149"/>
      <c r="Q2" s="1150" t="s">
        <v>58</v>
      </c>
      <c r="R2" s="1150"/>
      <c r="S2" s="1149">
        <v>5</v>
      </c>
      <c r="T2" s="1149"/>
      <c r="U2" s="1150" t="s">
        <v>444</v>
      </c>
      <c r="V2" s="1150"/>
      <c r="W2" s="726"/>
      <c r="X2" s="726"/>
      <c r="Y2" s="726"/>
      <c r="Z2" s="150"/>
      <c r="AA2" s="150"/>
      <c r="AC2" s="740"/>
      <c r="AD2" s="726"/>
      <c r="AE2" s="726"/>
      <c r="AF2" s="726"/>
      <c r="AG2" s="726"/>
      <c r="AH2" s="726"/>
      <c r="AI2" s="740" t="s">
        <v>1064</v>
      </c>
      <c r="AJ2" s="740"/>
      <c r="AK2" s="1151"/>
      <c r="AL2" s="1151"/>
      <c r="AM2" s="1151"/>
      <c r="AN2" s="1151"/>
    </row>
    <row r="3" spans="1:40" ht="18" customHeight="1">
      <c r="A3" s="741"/>
      <c r="B3" s="741"/>
      <c r="C3" s="741"/>
      <c r="D3" s="741"/>
      <c r="E3" s="741"/>
      <c r="F3" s="741"/>
      <c r="G3" s="741"/>
      <c r="H3" s="741"/>
      <c r="I3" s="741"/>
      <c r="J3" s="741"/>
      <c r="K3" s="741"/>
      <c r="L3" s="741"/>
      <c r="M3" s="741"/>
      <c r="N3" s="741"/>
      <c r="O3" s="741"/>
      <c r="P3" s="741"/>
      <c r="Q3" s="741"/>
      <c r="R3" s="741"/>
      <c r="S3" s="741"/>
      <c r="T3" s="741"/>
      <c r="U3" s="741"/>
      <c r="V3" s="741"/>
      <c r="W3" s="741"/>
      <c r="Y3" s="742"/>
      <c r="Z3" s="742"/>
      <c r="AA3" s="742"/>
      <c r="AB3" s="150"/>
      <c r="AC3" s="742"/>
      <c r="AD3" s="742"/>
      <c r="AE3" s="742"/>
      <c r="AF3" s="742"/>
      <c r="AG3" s="742"/>
      <c r="AH3" s="742"/>
      <c r="AI3" s="743" t="s">
        <v>1065</v>
      </c>
      <c r="AJ3" s="740"/>
      <c r="AK3" s="1141" t="s">
        <v>1140</v>
      </c>
      <c r="AL3" s="1141"/>
      <c r="AM3" s="1141"/>
      <c r="AN3" s="1141"/>
    </row>
    <row r="4" spans="1:40" ht="18" customHeight="1">
      <c r="A4" s="741"/>
      <c r="B4" s="741"/>
      <c r="C4" s="741"/>
      <c r="D4" s="741"/>
      <c r="E4" s="741"/>
      <c r="F4" s="741"/>
      <c r="G4" s="741"/>
      <c r="H4" s="741"/>
      <c r="I4" s="741"/>
      <c r="J4" s="741"/>
      <c r="K4" s="741"/>
      <c r="L4" s="741"/>
      <c r="M4" s="741"/>
      <c r="N4" s="741"/>
      <c r="O4" s="741"/>
      <c r="P4" s="741"/>
      <c r="Q4" s="741"/>
      <c r="R4" s="741"/>
      <c r="S4" s="741"/>
      <c r="T4" s="741"/>
      <c r="U4" s="741"/>
      <c r="V4" s="741"/>
      <c r="W4" s="741"/>
      <c r="Y4" s="742"/>
      <c r="Z4" s="742"/>
      <c r="AA4" s="742"/>
      <c r="AB4" s="150"/>
      <c r="AC4" s="742"/>
      <c r="AD4" s="742"/>
      <c r="AE4" s="742"/>
      <c r="AF4" s="742"/>
      <c r="AG4" s="742"/>
      <c r="AH4" s="742"/>
      <c r="AI4" s="743" t="s">
        <v>1066</v>
      </c>
      <c r="AJ4" s="740"/>
      <c r="AK4" s="1141"/>
      <c r="AL4" s="1141"/>
      <c r="AM4" s="1141"/>
      <c r="AN4" s="1141"/>
    </row>
    <row r="5" spans="1:40" ht="18" customHeight="1">
      <c r="A5" s="741"/>
      <c r="B5" s="741"/>
      <c r="C5" s="741"/>
      <c r="D5" s="741"/>
      <c r="E5" s="741"/>
      <c r="F5" s="741"/>
      <c r="G5" s="741"/>
      <c r="H5" s="741"/>
      <c r="I5" s="741"/>
      <c r="J5" s="741"/>
      <c r="K5" s="741"/>
      <c r="L5" s="741"/>
      <c r="M5" s="741"/>
      <c r="N5" s="741"/>
      <c r="O5" s="741"/>
      <c r="P5" s="741"/>
      <c r="Q5" s="741"/>
      <c r="R5" s="741"/>
      <c r="S5" s="741"/>
      <c r="U5" s="741"/>
      <c r="V5" s="741"/>
      <c r="W5" s="741"/>
      <c r="Y5" s="742"/>
      <c r="Z5" s="742"/>
      <c r="AA5" s="742"/>
      <c r="AB5" s="150"/>
      <c r="AC5" s="742"/>
      <c r="AD5" s="742"/>
      <c r="AE5" s="742"/>
      <c r="AF5" s="742"/>
      <c r="AG5" s="743" t="s">
        <v>1067</v>
      </c>
      <c r="AH5" s="1142">
        <v>40</v>
      </c>
      <c r="AI5" s="1142"/>
      <c r="AJ5" s="1142"/>
      <c r="AK5" s="742" t="s">
        <v>1068</v>
      </c>
      <c r="AL5" s="744">
        <v>160</v>
      </c>
      <c r="AM5" s="742" t="s">
        <v>1069</v>
      </c>
      <c r="AN5" s="150"/>
    </row>
    <row r="6" spans="1:40" ht="9.9499999999999993" customHeight="1">
      <c r="A6" s="150"/>
      <c r="B6" s="745"/>
      <c r="C6" s="745"/>
      <c r="D6" s="745"/>
      <c r="E6" s="745"/>
      <c r="F6" s="745"/>
      <c r="G6" s="745"/>
      <c r="H6" s="745"/>
      <c r="I6" s="745"/>
      <c r="J6" s="745"/>
      <c r="K6" s="745"/>
      <c r="L6" s="745"/>
      <c r="M6" s="745"/>
      <c r="N6" s="745"/>
      <c r="O6" s="745"/>
      <c r="P6" s="745"/>
      <c r="Q6" s="745"/>
      <c r="R6" s="745"/>
      <c r="S6" s="745"/>
      <c r="T6" s="745"/>
      <c r="U6" s="745"/>
      <c r="V6" s="745"/>
      <c r="W6" s="745"/>
      <c r="X6" s="726"/>
      <c r="Y6" s="726"/>
      <c r="Z6" s="726"/>
      <c r="AA6" s="726"/>
      <c r="AB6" s="726"/>
      <c r="AC6" s="726"/>
      <c r="AD6" s="726"/>
      <c r="AE6" s="726"/>
      <c r="AF6" s="726"/>
      <c r="AG6" s="726"/>
      <c r="AH6" s="726"/>
      <c r="AI6" s="726"/>
      <c r="AJ6" s="726"/>
      <c r="AK6" s="726"/>
      <c r="AL6" s="726"/>
      <c r="AM6" s="150"/>
      <c r="AN6" s="150"/>
    </row>
    <row r="7" spans="1:40" ht="15" customHeight="1">
      <c r="A7" s="1138" t="s">
        <v>1070</v>
      </c>
      <c r="B7" s="1106" t="s">
        <v>1071</v>
      </c>
      <c r="C7" s="1143" t="s">
        <v>1072</v>
      </c>
      <c r="D7" s="1106" t="s">
        <v>1073</v>
      </c>
      <c r="E7" s="1136" t="s">
        <v>1074</v>
      </c>
      <c r="F7" s="1146" t="s">
        <v>1075</v>
      </c>
      <c r="G7" s="1146"/>
      <c r="H7" s="1146"/>
      <c r="I7" s="1146"/>
      <c r="J7" s="1146"/>
      <c r="K7" s="1146"/>
      <c r="L7" s="1146"/>
      <c r="M7" s="1146"/>
      <c r="N7" s="1146"/>
      <c r="O7" s="1146"/>
      <c r="P7" s="1146"/>
      <c r="Q7" s="1146"/>
      <c r="R7" s="1146"/>
      <c r="S7" s="1146"/>
      <c r="T7" s="1146"/>
      <c r="U7" s="1146"/>
      <c r="V7" s="1146"/>
      <c r="W7" s="1146"/>
      <c r="X7" s="1146"/>
      <c r="Y7" s="1146"/>
      <c r="Z7" s="1146"/>
      <c r="AA7" s="1146"/>
      <c r="AB7" s="1146"/>
      <c r="AC7" s="1146"/>
      <c r="AD7" s="1146"/>
      <c r="AE7" s="1146"/>
      <c r="AF7" s="1146"/>
      <c r="AG7" s="1146"/>
      <c r="AH7" s="1146"/>
      <c r="AI7" s="1146"/>
      <c r="AJ7" s="1146"/>
      <c r="AK7" s="1147" t="s">
        <v>1076</v>
      </c>
      <c r="AL7" s="1114" t="s">
        <v>1077</v>
      </c>
      <c r="AM7" s="1140" t="s">
        <v>1078</v>
      </c>
      <c r="AN7" s="1140"/>
    </row>
    <row r="8" spans="1:40" ht="15" customHeight="1">
      <c r="A8" s="1138"/>
      <c r="B8" s="1106"/>
      <c r="C8" s="1144"/>
      <c r="D8" s="1106"/>
      <c r="E8" s="1136"/>
      <c r="F8" s="1106" t="s">
        <v>435</v>
      </c>
      <c r="G8" s="1106"/>
      <c r="H8" s="1106"/>
      <c r="I8" s="1106"/>
      <c r="J8" s="1106"/>
      <c r="K8" s="1106"/>
      <c r="L8" s="1106"/>
      <c r="M8" s="1106" t="s">
        <v>436</v>
      </c>
      <c r="N8" s="1106"/>
      <c r="O8" s="1106"/>
      <c r="P8" s="1106"/>
      <c r="Q8" s="1106"/>
      <c r="R8" s="1106"/>
      <c r="S8" s="1106"/>
      <c r="T8" s="1106" t="s">
        <v>437</v>
      </c>
      <c r="U8" s="1106"/>
      <c r="V8" s="1106"/>
      <c r="W8" s="1106"/>
      <c r="X8" s="1106"/>
      <c r="Y8" s="1106"/>
      <c r="Z8" s="1106"/>
      <c r="AA8" s="1106" t="s">
        <v>438</v>
      </c>
      <c r="AB8" s="1106"/>
      <c r="AC8" s="1106"/>
      <c r="AD8" s="1106"/>
      <c r="AE8" s="1106"/>
      <c r="AF8" s="1106"/>
      <c r="AG8" s="1106"/>
      <c r="AH8" s="1106" t="s">
        <v>1079</v>
      </c>
      <c r="AI8" s="1106"/>
      <c r="AJ8" s="1106"/>
      <c r="AK8" s="1147"/>
      <c r="AL8" s="1114"/>
      <c r="AM8" s="1140"/>
      <c r="AN8" s="1140"/>
    </row>
    <row r="9" spans="1:40" ht="15" customHeight="1">
      <c r="A9" s="1138"/>
      <c r="B9" s="1106"/>
      <c r="C9" s="1144"/>
      <c r="D9" s="1106"/>
      <c r="E9" s="1136"/>
      <c r="F9" s="746">
        <f>DATE($M$2,$S$2,1)</f>
        <v>45413</v>
      </c>
      <c r="G9" s="746">
        <f>DATE($M$2,$S$2,2)</f>
        <v>45414</v>
      </c>
      <c r="H9" s="746">
        <f>DATE($M$2,$S$2,3)</f>
        <v>45415</v>
      </c>
      <c r="I9" s="746">
        <f>DATE($M$2,$S$2,4)</f>
        <v>45416</v>
      </c>
      <c r="J9" s="746">
        <f>DATE($M$2,$S$2,5)</f>
        <v>45417</v>
      </c>
      <c r="K9" s="746">
        <f>DATE($M$2,$S$2,6)</f>
        <v>45418</v>
      </c>
      <c r="L9" s="746">
        <f>DATE($M$2,$S$2,7)</f>
        <v>45419</v>
      </c>
      <c r="M9" s="746">
        <f>DATE($M$2,$S$2,8)</f>
        <v>45420</v>
      </c>
      <c r="N9" s="746">
        <f>DATE($M$2,$S$2,9)</f>
        <v>45421</v>
      </c>
      <c r="O9" s="746">
        <f>DATE($M$2,$S$2,10)</f>
        <v>45422</v>
      </c>
      <c r="P9" s="746">
        <f>DATE($M$2,$S$2,11)</f>
        <v>45423</v>
      </c>
      <c r="Q9" s="746">
        <f>DATE($M$2,$S$2,12)</f>
        <v>45424</v>
      </c>
      <c r="R9" s="746">
        <f>DATE($M$2,$S$2,13)</f>
        <v>45425</v>
      </c>
      <c r="S9" s="746">
        <f>DATE($M$2,$S$2,14)</f>
        <v>45426</v>
      </c>
      <c r="T9" s="746">
        <f>DATE($M$2,$S$2,15)</f>
        <v>45427</v>
      </c>
      <c r="U9" s="746">
        <f>DATE($M$2,$S$2,16)</f>
        <v>45428</v>
      </c>
      <c r="V9" s="746">
        <f>DATE($M$2,$S$2,17)</f>
        <v>45429</v>
      </c>
      <c r="W9" s="746">
        <f>DATE($M$2,$S$2,18)</f>
        <v>45430</v>
      </c>
      <c r="X9" s="746">
        <f>DATE($M$2,$S$2,19)</f>
        <v>45431</v>
      </c>
      <c r="Y9" s="746">
        <f>DATE($M$2,$S$2,20)</f>
        <v>45432</v>
      </c>
      <c r="Z9" s="746">
        <f>DATE($M$2,$S$2,21)</f>
        <v>45433</v>
      </c>
      <c r="AA9" s="746">
        <f>DATE($M$2,$S$2,22)</f>
        <v>45434</v>
      </c>
      <c r="AB9" s="746">
        <f>DATE($M$2,$S$2,23)</f>
        <v>45435</v>
      </c>
      <c r="AC9" s="746">
        <f>DATE($M$2,$S$2,24)</f>
        <v>45436</v>
      </c>
      <c r="AD9" s="746">
        <f>DATE($M$2,$S$2,25)</f>
        <v>45437</v>
      </c>
      <c r="AE9" s="746">
        <f>DATE($M$2,$S$2,26)</f>
        <v>45438</v>
      </c>
      <c r="AF9" s="746">
        <f>DATE($M$2,$S$2,27)</f>
        <v>45439</v>
      </c>
      <c r="AG9" s="746">
        <f>DATE($M$2,$S$2,28)</f>
        <v>45440</v>
      </c>
      <c r="AH9" s="746">
        <f>IF(DAY(EOMONTH(F9,0))&lt;29,"",DATE($M$2,$S$2,29))</f>
        <v>45441</v>
      </c>
      <c r="AI9" s="746">
        <f>IF(DAY(EOMONTH(F9,0))&lt;30,"",DATE($M$2,$S$2,30))</f>
        <v>45442</v>
      </c>
      <c r="AJ9" s="746">
        <f>IF(DAY(EOMONTH(F9,0))&lt;31,"",DATE($M$2,$S$2,31))</f>
        <v>45443</v>
      </c>
      <c r="AK9" s="1147"/>
      <c r="AL9" s="1114"/>
      <c r="AM9" s="1140"/>
      <c r="AN9" s="1140"/>
    </row>
    <row r="10" spans="1:40" ht="15" customHeight="1">
      <c r="A10" s="1138"/>
      <c r="B10" s="1106"/>
      <c r="C10" s="1145"/>
      <c r="D10" s="1106"/>
      <c r="E10" s="1136"/>
      <c r="F10" s="747">
        <f>DATE($M$2,$S$2,1)</f>
        <v>45413</v>
      </c>
      <c r="G10" s="747">
        <f>DATE($M$2,$S$2,2)</f>
        <v>45414</v>
      </c>
      <c r="H10" s="747">
        <f>DATE($M$2,$S$2,3)</f>
        <v>45415</v>
      </c>
      <c r="I10" s="747">
        <f>DATE($M$2,$S$2,4)</f>
        <v>45416</v>
      </c>
      <c r="J10" s="747">
        <f>DATE($M$2,$S$2,5)</f>
        <v>45417</v>
      </c>
      <c r="K10" s="747">
        <f>DATE($M$2,$S$2,6)</f>
        <v>45418</v>
      </c>
      <c r="L10" s="747">
        <f>DATE($M$2,$S$2,7)</f>
        <v>45419</v>
      </c>
      <c r="M10" s="747">
        <f>DATE($M$2,$S$2,8)</f>
        <v>45420</v>
      </c>
      <c r="N10" s="747">
        <f>DATE($M$2,$S$2,9)</f>
        <v>45421</v>
      </c>
      <c r="O10" s="747">
        <f>DATE($M$2,$S$2,10)</f>
        <v>45422</v>
      </c>
      <c r="P10" s="747">
        <f>DATE($M$2,$S$2,11)</f>
        <v>45423</v>
      </c>
      <c r="Q10" s="747">
        <f>DATE($M$2,$S$2,12)</f>
        <v>45424</v>
      </c>
      <c r="R10" s="747">
        <f>DATE($M$2,$S$2,13)</f>
        <v>45425</v>
      </c>
      <c r="S10" s="747">
        <f>DATE($M$2,$S$2,14)</f>
        <v>45426</v>
      </c>
      <c r="T10" s="747">
        <f>DATE($M$2,$S$2,15)</f>
        <v>45427</v>
      </c>
      <c r="U10" s="747">
        <f>DATE($M$2,$S$2,16)</f>
        <v>45428</v>
      </c>
      <c r="V10" s="747">
        <f>DATE($M$2,$S$2,17)</f>
        <v>45429</v>
      </c>
      <c r="W10" s="747">
        <f>DATE($M$2,$S$2,18)</f>
        <v>45430</v>
      </c>
      <c r="X10" s="747">
        <f>DATE($M$2,$S$2,19)</f>
        <v>45431</v>
      </c>
      <c r="Y10" s="747">
        <f>DATE($M$2,$S$2,20)</f>
        <v>45432</v>
      </c>
      <c r="Z10" s="747">
        <f>DATE($M$2,$S$2,21)</f>
        <v>45433</v>
      </c>
      <c r="AA10" s="747">
        <f>DATE($M$2,$S$2,22)</f>
        <v>45434</v>
      </c>
      <c r="AB10" s="747">
        <f>DATE($M$2,$S$2,23)</f>
        <v>45435</v>
      </c>
      <c r="AC10" s="747">
        <f>DATE($M$2,$S$2,24)</f>
        <v>45436</v>
      </c>
      <c r="AD10" s="747">
        <f>DATE($M$2,$S$2,25)</f>
        <v>45437</v>
      </c>
      <c r="AE10" s="747">
        <f>DATE($M$2,$S$2,26)</f>
        <v>45438</v>
      </c>
      <c r="AF10" s="747">
        <f>DATE($M$2,$S$2,27)</f>
        <v>45439</v>
      </c>
      <c r="AG10" s="747">
        <f>DATE($M$2,$S$2,28)</f>
        <v>45440</v>
      </c>
      <c r="AH10" s="747">
        <f>IF(DAY(EOMONTH(F10,0))&lt;29,"",DATE($M$2,$S$2,29))</f>
        <v>45441</v>
      </c>
      <c r="AI10" s="747">
        <f>IF(DAY(EOMONTH(F10,0))&lt;30,"",DATE($M$2,$S$2,30))</f>
        <v>45442</v>
      </c>
      <c r="AJ10" s="747">
        <f>IF(DAY(EOMONTH(F10,0))&lt;31,"",DATE($M$2,$S$2,31))</f>
        <v>45443</v>
      </c>
      <c r="AK10" s="1147"/>
      <c r="AL10" s="1114"/>
      <c r="AM10" s="1140"/>
      <c r="AN10" s="1140"/>
    </row>
    <row r="11" spans="1:40" ht="18" customHeight="1">
      <c r="A11" s="485">
        <v>1</v>
      </c>
      <c r="B11" s="748" t="s">
        <v>1142</v>
      </c>
      <c r="C11" s="749" t="s">
        <v>1114</v>
      </c>
      <c r="D11" s="750"/>
      <c r="E11" s="751" t="s">
        <v>1114</v>
      </c>
      <c r="F11" s="752">
        <v>8</v>
      </c>
      <c r="G11" s="752">
        <v>8</v>
      </c>
      <c r="H11" s="752">
        <v>8</v>
      </c>
      <c r="I11" s="752"/>
      <c r="J11" s="752"/>
      <c r="K11" s="752">
        <v>8</v>
      </c>
      <c r="L11" s="752">
        <v>8</v>
      </c>
      <c r="M11" s="752">
        <v>8</v>
      </c>
      <c r="N11" s="752">
        <v>8</v>
      </c>
      <c r="O11" s="752">
        <v>8</v>
      </c>
      <c r="P11" s="752"/>
      <c r="Q11" s="752"/>
      <c r="R11" s="752">
        <v>8</v>
      </c>
      <c r="S11" s="752">
        <v>8</v>
      </c>
      <c r="T11" s="752">
        <v>8</v>
      </c>
      <c r="U11" s="752">
        <v>8</v>
      </c>
      <c r="V11" s="752">
        <v>8</v>
      </c>
      <c r="W11" s="752"/>
      <c r="X11" s="752"/>
      <c r="Y11" s="752">
        <v>8</v>
      </c>
      <c r="Z11" s="752">
        <v>8</v>
      </c>
      <c r="AA11" s="752">
        <v>8</v>
      </c>
      <c r="AB11" s="752">
        <v>8</v>
      </c>
      <c r="AC11" s="752">
        <v>8</v>
      </c>
      <c r="AD11" s="752"/>
      <c r="AE11" s="752"/>
      <c r="AF11" s="752">
        <v>8</v>
      </c>
      <c r="AG11" s="752">
        <v>8</v>
      </c>
      <c r="AH11" s="752"/>
      <c r="AI11" s="752"/>
      <c r="AJ11" s="752"/>
      <c r="AK11" s="753">
        <f>+SUM(F11:AJ11)</f>
        <v>160</v>
      </c>
      <c r="AL11" s="754">
        <f>IF($AK$3="４週",AK11/4,AK11/(DAY(EOMONTH($F$9,0))/7))</f>
        <v>40</v>
      </c>
      <c r="AM11" s="1135"/>
      <c r="AN11" s="1135"/>
    </row>
    <row r="12" spans="1:40" ht="18" customHeight="1">
      <c r="A12" s="485">
        <v>2</v>
      </c>
      <c r="B12" s="748" t="s">
        <v>1095</v>
      </c>
      <c r="C12" s="749" t="s">
        <v>1116</v>
      </c>
      <c r="D12" s="750"/>
      <c r="E12" s="751" t="s">
        <v>1116</v>
      </c>
      <c r="F12" s="752"/>
      <c r="G12" s="752"/>
      <c r="H12" s="752"/>
      <c r="I12" s="752"/>
      <c r="J12" s="752"/>
      <c r="K12" s="752"/>
      <c r="L12" s="752"/>
      <c r="M12" s="752"/>
      <c r="N12" s="752"/>
      <c r="O12" s="752"/>
      <c r="P12" s="752"/>
      <c r="Q12" s="752"/>
      <c r="R12" s="752"/>
      <c r="S12" s="752"/>
      <c r="T12" s="752"/>
      <c r="U12" s="752"/>
      <c r="V12" s="752"/>
      <c r="W12" s="752"/>
      <c r="X12" s="752"/>
      <c r="Y12" s="752"/>
      <c r="Z12" s="752"/>
      <c r="AA12" s="752"/>
      <c r="AB12" s="752"/>
      <c r="AC12" s="752"/>
      <c r="AD12" s="752"/>
      <c r="AE12" s="752"/>
      <c r="AF12" s="752"/>
      <c r="AG12" s="752"/>
      <c r="AH12" s="752"/>
      <c r="AI12" s="752"/>
      <c r="AJ12" s="752"/>
      <c r="AK12" s="753">
        <f t="shared" ref="AK12:AK31" si="0">+SUM(F12:AJ12)</f>
        <v>0</v>
      </c>
      <c r="AL12" s="754">
        <f>IF($AK$3="４週",AK12/4,AK12/(DAY(EOMONTH($F$9,0))/7))</f>
        <v>0</v>
      </c>
      <c r="AM12" s="1135"/>
      <c r="AN12" s="1135"/>
    </row>
    <row r="13" spans="1:40" ht="18" customHeight="1">
      <c r="A13" s="485">
        <v>3</v>
      </c>
      <c r="B13" s="748" t="s">
        <v>1095</v>
      </c>
      <c r="C13" s="749" t="s">
        <v>1118</v>
      </c>
      <c r="D13" s="750"/>
      <c r="E13" s="751" t="s">
        <v>1118</v>
      </c>
      <c r="F13" s="752"/>
      <c r="G13" s="752"/>
      <c r="H13" s="752"/>
      <c r="I13" s="752"/>
      <c r="J13" s="752"/>
      <c r="K13" s="752"/>
      <c r="L13" s="752"/>
      <c r="M13" s="752"/>
      <c r="N13" s="752"/>
      <c r="O13" s="752"/>
      <c r="P13" s="752"/>
      <c r="Q13" s="752"/>
      <c r="R13" s="752"/>
      <c r="S13" s="752"/>
      <c r="T13" s="752"/>
      <c r="U13" s="752"/>
      <c r="V13" s="752"/>
      <c r="W13" s="752"/>
      <c r="X13" s="752"/>
      <c r="Y13" s="752"/>
      <c r="Z13" s="752"/>
      <c r="AA13" s="752"/>
      <c r="AB13" s="752"/>
      <c r="AC13" s="752"/>
      <c r="AD13" s="752"/>
      <c r="AE13" s="752"/>
      <c r="AF13" s="752"/>
      <c r="AG13" s="752"/>
      <c r="AH13" s="752"/>
      <c r="AI13" s="752"/>
      <c r="AJ13" s="752"/>
      <c r="AK13" s="753">
        <f t="shared" si="0"/>
        <v>0</v>
      </c>
      <c r="AL13" s="754">
        <f>IF($AK$3="４週",AK13/4,AK13/(DAY(EOMONTH($F$9,0))/7))</f>
        <v>0</v>
      </c>
      <c r="AM13" s="1135"/>
      <c r="AN13" s="1135"/>
    </row>
    <row r="14" spans="1:40" ht="18" customHeight="1">
      <c r="A14" s="485">
        <v>4</v>
      </c>
      <c r="B14" s="748" t="s">
        <v>1095</v>
      </c>
      <c r="C14" s="749" t="s">
        <v>1120</v>
      </c>
      <c r="D14" s="750"/>
      <c r="E14" s="751" t="s">
        <v>1120</v>
      </c>
      <c r="F14" s="752"/>
      <c r="G14" s="752"/>
      <c r="H14" s="752"/>
      <c r="I14" s="752"/>
      <c r="J14" s="752"/>
      <c r="K14" s="752"/>
      <c r="L14" s="752"/>
      <c r="M14" s="752"/>
      <c r="N14" s="752"/>
      <c r="O14" s="752"/>
      <c r="P14" s="752"/>
      <c r="Q14" s="752"/>
      <c r="R14" s="752"/>
      <c r="S14" s="752"/>
      <c r="T14" s="752"/>
      <c r="U14" s="752"/>
      <c r="V14" s="752"/>
      <c r="W14" s="752"/>
      <c r="X14" s="752"/>
      <c r="Y14" s="752"/>
      <c r="Z14" s="752"/>
      <c r="AA14" s="752"/>
      <c r="AB14" s="752"/>
      <c r="AC14" s="752"/>
      <c r="AD14" s="752"/>
      <c r="AE14" s="752"/>
      <c r="AF14" s="752"/>
      <c r="AG14" s="752"/>
      <c r="AH14" s="752"/>
      <c r="AI14" s="752"/>
      <c r="AJ14" s="752"/>
      <c r="AK14" s="753">
        <f t="shared" si="0"/>
        <v>0</v>
      </c>
      <c r="AL14" s="754">
        <f>IF($AK$3="４週",AK14/4,AK14/(DAY(EOMONTH($F$9,0))/7))</f>
        <v>0</v>
      </c>
      <c r="AM14" s="1135"/>
      <c r="AN14" s="1135"/>
    </row>
    <row r="15" spans="1:40" ht="18" customHeight="1">
      <c r="A15" s="485">
        <v>5</v>
      </c>
      <c r="B15" s="748"/>
      <c r="C15" s="749"/>
      <c r="D15" s="750"/>
      <c r="E15" s="751"/>
      <c r="F15" s="752"/>
      <c r="G15" s="752"/>
      <c r="H15" s="752"/>
      <c r="I15" s="752"/>
      <c r="J15" s="752"/>
      <c r="K15" s="752"/>
      <c r="L15" s="752"/>
      <c r="M15" s="752"/>
      <c r="N15" s="752"/>
      <c r="O15" s="752"/>
      <c r="P15" s="752"/>
      <c r="Q15" s="752"/>
      <c r="R15" s="752"/>
      <c r="S15" s="752"/>
      <c r="T15" s="752"/>
      <c r="U15" s="752"/>
      <c r="V15" s="752"/>
      <c r="W15" s="752"/>
      <c r="X15" s="752"/>
      <c r="Y15" s="752"/>
      <c r="Z15" s="752"/>
      <c r="AA15" s="752"/>
      <c r="AB15" s="752"/>
      <c r="AC15" s="752"/>
      <c r="AD15" s="752"/>
      <c r="AE15" s="752"/>
      <c r="AF15" s="752"/>
      <c r="AG15" s="752"/>
      <c r="AH15" s="752"/>
      <c r="AI15" s="752"/>
      <c r="AJ15" s="752"/>
      <c r="AK15" s="753">
        <f t="shared" si="0"/>
        <v>0</v>
      </c>
      <c r="AL15" s="754">
        <f t="shared" ref="AL15:AL30" si="1">IF($AK$3="４週",AK15/4,AK15/(DAY(EOMONTH($F$9,0))/7))</f>
        <v>0</v>
      </c>
      <c r="AM15" s="1135"/>
      <c r="AN15" s="1135"/>
    </row>
    <row r="16" spans="1:40" ht="18" customHeight="1">
      <c r="A16" s="485">
        <v>6</v>
      </c>
      <c r="B16" s="748"/>
      <c r="C16" s="749"/>
      <c r="D16" s="750"/>
      <c r="E16" s="751"/>
      <c r="F16" s="752"/>
      <c r="G16" s="752"/>
      <c r="H16" s="752"/>
      <c r="I16" s="752"/>
      <c r="J16" s="752"/>
      <c r="K16" s="752"/>
      <c r="L16" s="752"/>
      <c r="M16" s="752"/>
      <c r="N16" s="752"/>
      <c r="O16" s="752"/>
      <c r="P16" s="752"/>
      <c r="Q16" s="752"/>
      <c r="R16" s="752"/>
      <c r="S16" s="752"/>
      <c r="T16" s="752"/>
      <c r="U16" s="752"/>
      <c r="V16" s="752"/>
      <c r="W16" s="752"/>
      <c r="X16" s="752"/>
      <c r="Y16" s="752"/>
      <c r="Z16" s="752"/>
      <c r="AA16" s="752"/>
      <c r="AB16" s="752"/>
      <c r="AC16" s="752"/>
      <c r="AD16" s="752"/>
      <c r="AE16" s="752"/>
      <c r="AF16" s="752"/>
      <c r="AG16" s="752"/>
      <c r="AH16" s="752"/>
      <c r="AI16" s="752"/>
      <c r="AJ16" s="752"/>
      <c r="AK16" s="753">
        <f t="shared" si="0"/>
        <v>0</v>
      </c>
      <c r="AL16" s="754">
        <f t="shared" si="1"/>
        <v>0</v>
      </c>
      <c r="AM16" s="1135"/>
      <c r="AN16" s="1135"/>
    </row>
    <row r="17" spans="1:40" ht="18" customHeight="1">
      <c r="A17" s="485">
        <v>7</v>
      </c>
      <c r="B17" s="748"/>
      <c r="C17" s="749"/>
      <c r="D17" s="750"/>
      <c r="E17" s="751"/>
      <c r="F17" s="752"/>
      <c r="G17" s="752"/>
      <c r="H17" s="752"/>
      <c r="I17" s="752"/>
      <c r="J17" s="752"/>
      <c r="K17" s="752"/>
      <c r="L17" s="752"/>
      <c r="M17" s="752"/>
      <c r="N17" s="752"/>
      <c r="O17" s="752"/>
      <c r="P17" s="752"/>
      <c r="Q17" s="752"/>
      <c r="R17" s="752"/>
      <c r="S17" s="752"/>
      <c r="T17" s="752"/>
      <c r="U17" s="752"/>
      <c r="V17" s="752"/>
      <c r="W17" s="752"/>
      <c r="X17" s="752"/>
      <c r="Y17" s="752"/>
      <c r="Z17" s="752"/>
      <c r="AA17" s="752"/>
      <c r="AB17" s="752"/>
      <c r="AC17" s="752"/>
      <c r="AD17" s="752"/>
      <c r="AE17" s="752"/>
      <c r="AF17" s="752"/>
      <c r="AG17" s="752"/>
      <c r="AH17" s="752"/>
      <c r="AI17" s="752"/>
      <c r="AJ17" s="752"/>
      <c r="AK17" s="753">
        <f t="shared" si="0"/>
        <v>0</v>
      </c>
      <c r="AL17" s="754">
        <f t="shared" si="1"/>
        <v>0</v>
      </c>
      <c r="AM17" s="1135"/>
      <c r="AN17" s="1135"/>
    </row>
    <row r="18" spans="1:40" ht="18" customHeight="1">
      <c r="A18" s="485">
        <v>8</v>
      </c>
      <c r="B18" s="748"/>
      <c r="C18" s="749"/>
      <c r="D18" s="750"/>
      <c r="E18" s="751"/>
      <c r="F18" s="752"/>
      <c r="G18" s="752"/>
      <c r="H18" s="752"/>
      <c r="I18" s="752"/>
      <c r="J18" s="752"/>
      <c r="K18" s="752"/>
      <c r="L18" s="752"/>
      <c r="M18" s="752"/>
      <c r="N18" s="752"/>
      <c r="O18" s="752"/>
      <c r="P18" s="752"/>
      <c r="Q18" s="752"/>
      <c r="R18" s="752"/>
      <c r="S18" s="752"/>
      <c r="T18" s="752"/>
      <c r="U18" s="752"/>
      <c r="V18" s="752"/>
      <c r="W18" s="752"/>
      <c r="X18" s="752"/>
      <c r="Y18" s="752"/>
      <c r="Z18" s="752"/>
      <c r="AA18" s="752"/>
      <c r="AB18" s="752"/>
      <c r="AC18" s="752"/>
      <c r="AD18" s="752"/>
      <c r="AE18" s="752"/>
      <c r="AF18" s="752"/>
      <c r="AG18" s="752"/>
      <c r="AH18" s="752"/>
      <c r="AI18" s="752"/>
      <c r="AJ18" s="752"/>
      <c r="AK18" s="753">
        <f t="shared" si="0"/>
        <v>0</v>
      </c>
      <c r="AL18" s="754">
        <f t="shared" si="1"/>
        <v>0</v>
      </c>
      <c r="AM18" s="1135"/>
      <c r="AN18" s="1135"/>
    </row>
    <row r="19" spans="1:40" ht="18" customHeight="1">
      <c r="A19" s="485">
        <v>9</v>
      </c>
      <c r="B19" s="748"/>
      <c r="C19" s="749"/>
      <c r="D19" s="750"/>
      <c r="E19" s="751"/>
      <c r="F19" s="752"/>
      <c r="G19" s="752"/>
      <c r="H19" s="752"/>
      <c r="I19" s="752"/>
      <c r="J19" s="752"/>
      <c r="K19" s="752"/>
      <c r="L19" s="752"/>
      <c r="M19" s="752"/>
      <c r="N19" s="752"/>
      <c r="O19" s="752"/>
      <c r="P19" s="752"/>
      <c r="Q19" s="752"/>
      <c r="R19" s="752"/>
      <c r="S19" s="752"/>
      <c r="T19" s="752"/>
      <c r="U19" s="752"/>
      <c r="V19" s="752"/>
      <c r="W19" s="752"/>
      <c r="X19" s="752"/>
      <c r="Y19" s="752"/>
      <c r="Z19" s="752"/>
      <c r="AA19" s="752"/>
      <c r="AB19" s="752"/>
      <c r="AC19" s="752"/>
      <c r="AD19" s="752"/>
      <c r="AE19" s="752"/>
      <c r="AF19" s="752"/>
      <c r="AG19" s="752"/>
      <c r="AH19" s="752"/>
      <c r="AI19" s="752"/>
      <c r="AJ19" s="752"/>
      <c r="AK19" s="753">
        <f t="shared" si="0"/>
        <v>0</v>
      </c>
      <c r="AL19" s="754">
        <f t="shared" si="1"/>
        <v>0</v>
      </c>
      <c r="AM19" s="1135"/>
      <c r="AN19" s="1135"/>
    </row>
    <row r="20" spans="1:40" ht="18" customHeight="1">
      <c r="A20" s="485">
        <v>10</v>
      </c>
      <c r="B20" s="748"/>
      <c r="C20" s="749"/>
      <c r="D20" s="750"/>
      <c r="E20" s="751"/>
      <c r="F20" s="752"/>
      <c r="G20" s="752"/>
      <c r="H20" s="752"/>
      <c r="I20" s="752"/>
      <c r="J20" s="752"/>
      <c r="K20" s="752"/>
      <c r="L20" s="752"/>
      <c r="M20" s="752"/>
      <c r="N20" s="752"/>
      <c r="O20" s="752"/>
      <c r="P20" s="752"/>
      <c r="Q20" s="752"/>
      <c r="R20" s="752"/>
      <c r="S20" s="752"/>
      <c r="T20" s="752"/>
      <c r="U20" s="752"/>
      <c r="V20" s="752"/>
      <c r="W20" s="752"/>
      <c r="X20" s="752"/>
      <c r="Y20" s="752"/>
      <c r="Z20" s="752"/>
      <c r="AA20" s="752"/>
      <c r="AB20" s="752"/>
      <c r="AC20" s="752"/>
      <c r="AD20" s="752"/>
      <c r="AE20" s="752"/>
      <c r="AF20" s="752"/>
      <c r="AG20" s="752"/>
      <c r="AH20" s="752"/>
      <c r="AI20" s="752"/>
      <c r="AJ20" s="752"/>
      <c r="AK20" s="753">
        <f t="shared" si="0"/>
        <v>0</v>
      </c>
      <c r="AL20" s="754">
        <f t="shared" si="1"/>
        <v>0</v>
      </c>
      <c r="AM20" s="1135"/>
      <c r="AN20" s="1135"/>
    </row>
    <row r="21" spans="1:40" ht="18" customHeight="1">
      <c r="A21" s="485">
        <v>11</v>
      </c>
      <c r="B21" s="748"/>
      <c r="C21" s="749"/>
      <c r="D21" s="750"/>
      <c r="E21" s="751"/>
      <c r="F21" s="752"/>
      <c r="G21" s="752"/>
      <c r="H21" s="752"/>
      <c r="I21" s="752"/>
      <c r="J21" s="752"/>
      <c r="K21" s="752"/>
      <c r="L21" s="752"/>
      <c r="M21" s="752"/>
      <c r="N21" s="752"/>
      <c r="O21" s="752"/>
      <c r="P21" s="752"/>
      <c r="Q21" s="752"/>
      <c r="R21" s="752"/>
      <c r="S21" s="752"/>
      <c r="T21" s="752"/>
      <c r="U21" s="752"/>
      <c r="V21" s="752"/>
      <c r="W21" s="752"/>
      <c r="X21" s="752"/>
      <c r="Y21" s="752"/>
      <c r="Z21" s="752"/>
      <c r="AA21" s="752"/>
      <c r="AB21" s="752"/>
      <c r="AC21" s="752"/>
      <c r="AD21" s="752"/>
      <c r="AE21" s="752"/>
      <c r="AF21" s="752"/>
      <c r="AG21" s="752"/>
      <c r="AH21" s="752"/>
      <c r="AI21" s="752"/>
      <c r="AJ21" s="752"/>
      <c r="AK21" s="753">
        <f t="shared" si="0"/>
        <v>0</v>
      </c>
      <c r="AL21" s="754">
        <f t="shared" si="1"/>
        <v>0</v>
      </c>
      <c r="AM21" s="1135"/>
      <c r="AN21" s="1135"/>
    </row>
    <row r="22" spans="1:40" ht="18" customHeight="1">
      <c r="A22" s="485">
        <v>12</v>
      </c>
      <c r="B22" s="748"/>
      <c r="C22" s="749"/>
      <c r="D22" s="750"/>
      <c r="E22" s="751"/>
      <c r="F22" s="752"/>
      <c r="G22" s="752"/>
      <c r="H22" s="752"/>
      <c r="I22" s="752"/>
      <c r="J22" s="752"/>
      <c r="K22" s="752"/>
      <c r="L22" s="752"/>
      <c r="M22" s="752"/>
      <c r="N22" s="752"/>
      <c r="O22" s="752"/>
      <c r="P22" s="752"/>
      <c r="Q22" s="752"/>
      <c r="R22" s="752"/>
      <c r="S22" s="752"/>
      <c r="T22" s="752"/>
      <c r="U22" s="752"/>
      <c r="V22" s="752"/>
      <c r="W22" s="752"/>
      <c r="X22" s="752"/>
      <c r="Y22" s="752"/>
      <c r="Z22" s="752"/>
      <c r="AA22" s="752"/>
      <c r="AB22" s="752"/>
      <c r="AC22" s="752"/>
      <c r="AD22" s="752"/>
      <c r="AE22" s="752"/>
      <c r="AF22" s="752"/>
      <c r="AG22" s="752"/>
      <c r="AH22" s="752"/>
      <c r="AI22" s="752"/>
      <c r="AJ22" s="752"/>
      <c r="AK22" s="753">
        <f t="shared" si="0"/>
        <v>0</v>
      </c>
      <c r="AL22" s="754">
        <f t="shared" si="1"/>
        <v>0</v>
      </c>
      <c r="AM22" s="1135"/>
      <c r="AN22" s="1135"/>
    </row>
    <row r="23" spans="1:40" ht="18" customHeight="1">
      <c r="A23" s="485">
        <v>13</v>
      </c>
      <c r="B23" s="748"/>
      <c r="C23" s="749"/>
      <c r="D23" s="750"/>
      <c r="E23" s="751"/>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2"/>
      <c r="AF23" s="752"/>
      <c r="AG23" s="752"/>
      <c r="AH23" s="752"/>
      <c r="AI23" s="752"/>
      <c r="AJ23" s="752"/>
      <c r="AK23" s="753">
        <f t="shared" si="0"/>
        <v>0</v>
      </c>
      <c r="AL23" s="754">
        <f t="shared" si="1"/>
        <v>0</v>
      </c>
      <c r="AM23" s="1135"/>
      <c r="AN23" s="1135"/>
    </row>
    <row r="24" spans="1:40" ht="18" customHeight="1">
      <c r="A24" s="485">
        <v>14</v>
      </c>
      <c r="B24" s="748"/>
      <c r="C24" s="749"/>
      <c r="D24" s="750"/>
      <c r="E24" s="751"/>
      <c r="F24" s="752"/>
      <c r="G24" s="752"/>
      <c r="H24" s="752"/>
      <c r="I24" s="752"/>
      <c r="J24" s="752"/>
      <c r="K24" s="752"/>
      <c r="L24" s="752"/>
      <c r="M24" s="752"/>
      <c r="N24" s="752"/>
      <c r="O24" s="752"/>
      <c r="P24" s="752"/>
      <c r="Q24" s="752"/>
      <c r="R24" s="752"/>
      <c r="S24" s="752"/>
      <c r="T24" s="752"/>
      <c r="U24" s="752"/>
      <c r="V24" s="752"/>
      <c r="W24" s="752"/>
      <c r="X24" s="752"/>
      <c r="Y24" s="752"/>
      <c r="Z24" s="752"/>
      <c r="AA24" s="752"/>
      <c r="AB24" s="752"/>
      <c r="AC24" s="752"/>
      <c r="AD24" s="752"/>
      <c r="AE24" s="752"/>
      <c r="AF24" s="752"/>
      <c r="AG24" s="752"/>
      <c r="AH24" s="752"/>
      <c r="AI24" s="752"/>
      <c r="AJ24" s="752"/>
      <c r="AK24" s="753">
        <f t="shared" si="0"/>
        <v>0</v>
      </c>
      <c r="AL24" s="754">
        <f t="shared" si="1"/>
        <v>0</v>
      </c>
      <c r="AM24" s="1135"/>
      <c r="AN24" s="1135"/>
    </row>
    <row r="25" spans="1:40" ht="18" customHeight="1">
      <c r="A25" s="485">
        <v>15</v>
      </c>
      <c r="B25" s="748"/>
      <c r="C25" s="749"/>
      <c r="D25" s="750"/>
      <c r="E25" s="751"/>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752"/>
      <c r="AK25" s="753">
        <f t="shared" si="0"/>
        <v>0</v>
      </c>
      <c r="AL25" s="754">
        <f t="shared" si="1"/>
        <v>0</v>
      </c>
      <c r="AM25" s="1135"/>
      <c r="AN25" s="1135"/>
    </row>
    <row r="26" spans="1:40" ht="18" customHeight="1">
      <c r="A26" s="485">
        <v>16</v>
      </c>
      <c r="B26" s="748"/>
      <c r="C26" s="749"/>
      <c r="D26" s="750"/>
      <c r="E26" s="751"/>
      <c r="F26" s="752"/>
      <c r="G26" s="752"/>
      <c r="H26" s="752"/>
      <c r="I26" s="752"/>
      <c r="J26" s="752"/>
      <c r="K26" s="752"/>
      <c r="L26" s="752"/>
      <c r="M26" s="752"/>
      <c r="N26" s="752"/>
      <c r="O26" s="752"/>
      <c r="P26" s="752"/>
      <c r="Q26" s="752"/>
      <c r="R26" s="752"/>
      <c r="S26" s="752"/>
      <c r="T26" s="752"/>
      <c r="U26" s="752"/>
      <c r="V26" s="752"/>
      <c r="W26" s="752"/>
      <c r="X26" s="752"/>
      <c r="Y26" s="752"/>
      <c r="Z26" s="752"/>
      <c r="AA26" s="752"/>
      <c r="AB26" s="752"/>
      <c r="AC26" s="752"/>
      <c r="AD26" s="752"/>
      <c r="AE26" s="752"/>
      <c r="AF26" s="752"/>
      <c r="AG26" s="752"/>
      <c r="AH26" s="752"/>
      <c r="AI26" s="752"/>
      <c r="AJ26" s="752"/>
      <c r="AK26" s="753">
        <f t="shared" si="0"/>
        <v>0</v>
      </c>
      <c r="AL26" s="754">
        <f t="shared" si="1"/>
        <v>0</v>
      </c>
      <c r="AM26" s="1135"/>
      <c r="AN26" s="1135"/>
    </row>
    <row r="27" spans="1:40" ht="18" customHeight="1">
      <c r="A27" s="485">
        <v>17</v>
      </c>
      <c r="B27" s="748"/>
      <c r="C27" s="749"/>
      <c r="D27" s="750"/>
      <c r="E27" s="751"/>
      <c r="F27" s="752"/>
      <c r="G27" s="752"/>
      <c r="H27" s="752"/>
      <c r="I27" s="752"/>
      <c r="J27" s="752"/>
      <c r="K27" s="752"/>
      <c r="L27" s="752"/>
      <c r="M27" s="752"/>
      <c r="N27" s="752"/>
      <c r="O27" s="752"/>
      <c r="P27" s="752"/>
      <c r="Q27" s="752"/>
      <c r="R27" s="752"/>
      <c r="S27" s="752"/>
      <c r="T27" s="752"/>
      <c r="U27" s="752"/>
      <c r="V27" s="752"/>
      <c r="W27" s="752"/>
      <c r="X27" s="752"/>
      <c r="Y27" s="752"/>
      <c r="Z27" s="752"/>
      <c r="AA27" s="752"/>
      <c r="AB27" s="752"/>
      <c r="AC27" s="752"/>
      <c r="AD27" s="752"/>
      <c r="AE27" s="752"/>
      <c r="AF27" s="752"/>
      <c r="AG27" s="752"/>
      <c r="AH27" s="752"/>
      <c r="AI27" s="752"/>
      <c r="AJ27" s="752"/>
      <c r="AK27" s="753">
        <f t="shared" si="0"/>
        <v>0</v>
      </c>
      <c r="AL27" s="754">
        <f t="shared" si="1"/>
        <v>0</v>
      </c>
      <c r="AM27" s="1135"/>
      <c r="AN27" s="1135"/>
    </row>
    <row r="28" spans="1:40" ht="18" customHeight="1">
      <c r="A28" s="485">
        <v>18</v>
      </c>
      <c r="B28" s="748"/>
      <c r="C28" s="749"/>
      <c r="D28" s="750"/>
      <c r="E28" s="751"/>
      <c r="F28" s="752"/>
      <c r="G28" s="752"/>
      <c r="H28" s="752"/>
      <c r="I28" s="752"/>
      <c r="J28" s="752"/>
      <c r="K28" s="752"/>
      <c r="L28" s="752"/>
      <c r="M28" s="752"/>
      <c r="N28" s="752"/>
      <c r="O28" s="752"/>
      <c r="P28" s="752"/>
      <c r="Q28" s="752"/>
      <c r="R28" s="752"/>
      <c r="S28" s="752"/>
      <c r="T28" s="752"/>
      <c r="U28" s="752"/>
      <c r="V28" s="752"/>
      <c r="W28" s="752"/>
      <c r="X28" s="752"/>
      <c r="Y28" s="752"/>
      <c r="Z28" s="752"/>
      <c r="AA28" s="752"/>
      <c r="AB28" s="752"/>
      <c r="AC28" s="752"/>
      <c r="AD28" s="752"/>
      <c r="AE28" s="752"/>
      <c r="AF28" s="752"/>
      <c r="AG28" s="752"/>
      <c r="AH28" s="752"/>
      <c r="AI28" s="752"/>
      <c r="AJ28" s="752"/>
      <c r="AK28" s="753">
        <f t="shared" si="0"/>
        <v>0</v>
      </c>
      <c r="AL28" s="754">
        <f t="shared" si="1"/>
        <v>0</v>
      </c>
      <c r="AM28" s="1135"/>
      <c r="AN28" s="1135"/>
    </row>
    <row r="29" spans="1:40" ht="18" customHeight="1">
      <c r="A29" s="485">
        <v>19</v>
      </c>
      <c r="B29" s="748"/>
      <c r="C29" s="749"/>
      <c r="D29" s="750"/>
      <c r="E29" s="751"/>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2"/>
      <c r="AD29" s="752"/>
      <c r="AE29" s="752"/>
      <c r="AF29" s="752"/>
      <c r="AG29" s="752"/>
      <c r="AH29" s="752"/>
      <c r="AI29" s="752"/>
      <c r="AJ29" s="752"/>
      <c r="AK29" s="753">
        <f t="shared" si="0"/>
        <v>0</v>
      </c>
      <c r="AL29" s="754">
        <f t="shared" si="1"/>
        <v>0</v>
      </c>
      <c r="AM29" s="1135"/>
      <c r="AN29" s="1135"/>
    </row>
    <row r="30" spans="1:40" ht="18" customHeight="1">
      <c r="A30" s="485">
        <v>20</v>
      </c>
      <c r="B30" s="748"/>
      <c r="C30" s="749"/>
      <c r="D30" s="750"/>
      <c r="E30" s="751"/>
      <c r="F30" s="752"/>
      <c r="G30" s="752"/>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3">
        <f t="shared" si="0"/>
        <v>0</v>
      </c>
      <c r="AL30" s="754">
        <f t="shared" si="1"/>
        <v>0</v>
      </c>
      <c r="AM30" s="1135"/>
      <c r="AN30" s="1135"/>
    </row>
    <row r="31" spans="1:40" ht="18" customHeight="1">
      <c r="A31" s="1136" t="s">
        <v>370</v>
      </c>
      <c r="B31" s="1137"/>
      <c r="C31" s="1137"/>
      <c r="D31" s="1137"/>
      <c r="E31" s="1137"/>
      <c r="F31" s="755">
        <f>+SUM(F11:F30)</f>
        <v>8</v>
      </c>
      <c r="G31" s="755">
        <f t="shared" ref="G31:AJ31" si="2">+SUM(G11:G30)</f>
        <v>8</v>
      </c>
      <c r="H31" s="755">
        <f t="shared" si="2"/>
        <v>8</v>
      </c>
      <c r="I31" s="755">
        <f t="shared" si="2"/>
        <v>0</v>
      </c>
      <c r="J31" s="755">
        <f t="shared" si="2"/>
        <v>0</v>
      </c>
      <c r="K31" s="755">
        <f t="shared" si="2"/>
        <v>8</v>
      </c>
      <c r="L31" s="755">
        <f t="shared" si="2"/>
        <v>8</v>
      </c>
      <c r="M31" s="755">
        <f t="shared" si="2"/>
        <v>8</v>
      </c>
      <c r="N31" s="755">
        <f t="shared" si="2"/>
        <v>8</v>
      </c>
      <c r="O31" s="755">
        <f t="shared" si="2"/>
        <v>8</v>
      </c>
      <c r="P31" s="755">
        <f t="shared" si="2"/>
        <v>0</v>
      </c>
      <c r="Q31" s="755">
        <f t="shared" si="2"/>
        <v>0</v>
      </c>
      <c r="R31" s="755">
        <f t="shared" si="2"/>
        <v>8</v>
      </c>
      <c r="S31" s="755">
        <f t="shared" si="2"/>
        <v>8</v>
      </c>
      <c r="T31" s="755">
        <f t="shared" si="2"/>
        <v>8</v>
      </c>
      <c r="U31" s="755">
        <f t="shared" si="2"/>
        <v>8</v>
      </c>
      <c r="V31" s="755">
        <f t="shared" si="2"/>
        <v>8</v>
      </c>
      <c r="W31" s="755">
        <f t="shared" si="2"/>
        <v>0</v>
      </c>
      <c r="X31" s="755">
        <f t="shared" si="2"/>
        <v>0</v>
      </c>
      <c r="Y31" s="755">
        <f t="shared" si="2"/>
        <v>8</v>
      </c>
      <c r="Z31" s="755">
        <f t="shared" si="2"/>
        <v>8</v>
      </c>
      <c r="AA31" s="755">
        <f t="shared" si="2"/>
        <v>8</v>
      </c>
      <c r="AB31" s="755">
        <f t="shared" si="2"/>
        <v>8</v>
      </c>
      <c r="AC31" s="755">
        <f t="shared" si="2"/>
        <v>8</v>
      </c>
      <c r="AD31" s="755">
        <f t="shared" si="2"/>
        <v>0</v>
      </c>
      <c r="AE31" s="755">
        <f t="shared" si="2"/>
        <v>0</v>
      </c>
      <c r="AF31" s="755">
        <f t="shared" si="2"/>
        <v>8</v>
      </c>
      <c r="AG31" s="755">
        <f t="shared" si="2"/>
        <v>8</v>
      </c>
      <c r="AH31" s="755">
        <f t="shared" si="2"/>
        <v>0</v>
      </c>
      <c r="AI31" s="755">
        <f t="shared" si="2"/>
        <v>0</v>
      </c>
      <c r="AJ31" s="755">
        <f t="shared" si="2"/>
        <v>0</v>
      </c>
      <c r="AK31" s="753">
        <f t="shared" si="0"/>
        <v>160</v>
      </c>
      <c r="AL31" s="754">
        <f>IF($AK$3="４週",AK31/4,AK31/(DAY(EOMONTH($F$9,0))/7))</f>
        <v>40</v>
      </c>
      <c r="AM31" s="1138"/>
      <c r="AN31" s="1138"/>
    </row>
    <row r="32" spans="1:40" ht="18" customHeight="1">
      <c r="A32" s="1137" t="s">
        <v>738</v>
      </c>
      <c r="B32" s="1137"/>
      <c r="C32" s="1137"/>
      <c r="D32" s="1137"/>
      <c r="E32" s="1139"/>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5"/>
      <c r="AL32" s="757"/>
      <c r="AM32" s="1138"/>
      <c r="AN32" s="1138"/>
    </row>
    <row r="33" spans="1:43" ht="15" customHeight="1">
      <c r="A33" s="745"/>
      <c r="B33" s="745"/>
      <c r="C33" s="745"/>
      <c r="D33" s="745"/>
      <c r="E33" s="745"/>
      <c r="F33" s="20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745"/>
      <c r="AL33" s="745"/>
      <c r="AM33" s="150"/>
    </row>
    <row r="34" spans="1:43" ht="15" customHeight="1">
      <c r="A34" s="745"/>
      <c r="B34" s="745"/>
      <c r="C34" s="745"/>
      <c r="D34" s="745"/>
      <c r="E34" s="745"/>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745"/>
      <c r="AL34" s="745"/>
      <c r="AM34" s="150"/>
    </row>
    <row r="35" spans="1:43" ht="21" customHeight="1">
      <c r="A35" s="725" t="s">
        <v>1080</v>
      </c>
      <c r="B35" s="745"/>
      <c r="C35" s="745"/>
      <c r="D35" s="745"/>
      <c r="E35" s="745"/>
      <c r="F35" s="745"/>
      <c r="G35" s="201"/>
      <c r="H35" s="201"/>
      <c r="I35" s="201"/>
      <c r="J35" s="201"/>
      <c r="K35" s="201"/>
      <c r="L35" s="201"/>
      <c r="M35" s="201"/>
      <c r="N35" s="201"/>
      <c r="O35" s="201"/>
      <c r="AM35" s="745"/>
      <c r="AN35" s="150"/>
    </row>
    <row r="36" spans="1:43" ht="32.25" customHeight="1">
      <c r="A36" s="1106"/>
      <c r="B36" s="1106"/>
      <c r="C36" s="1106"/>
      <c r="D36" s="758">
        <v>4</v>
      </c>
      <c r="E36" s="758">
        <v>5</v>
      </c>
      <c r="F36" s="1134">
        <v>6</v>
      </c>
      <c r="G36" s="1134"/>
      <c r="H36" s="1134"/>
      <c r="I36" s="1134">
        <v>7</v>
      </c>
      <c r="J36" s="1134"/>
      <c r="K36" s="1134"/>
      <c r="L36" s="1134">
        <v>8</v>
      </c>
      <c r="M36" s="1134"/>
      <c r="N36" s="1134"/>
      <c r="O36" s="1134">
        <v>9</v>
      </c>
      <c r="P36" s="1134"/>
      <c r="Q36" s="1134"/>
      <c r="R36" s="1134">
        <v>10</v>
      </c>
      <c r="S36" s="1134"/>
      <c r="T36" s="1134"/>
      <c r="U36" s="1134">
        <v>11</v>
      </c>
      <c r="V36" s="1134"/>
      <c r="W36" s="1134"/>
      <c r="X36" s="1134">
        <v>12</v>
      </c>
      <c r="Y36" s="1134"/>
      <c r="Z36" s="1134"/>
      <c r="AA36" s="1134">
        <v>1</v>
      </c>
      <c r="AB36" s="1134"/>
      <c r="AC36" s="1134"/>
      <c r="AD36" s="1134">
        <v>2</v>
      </c>
      <c r="AE36" s="1134"/>
      <c r="AF36" s="1134"/>
      <c r="AG36" s="1134">
        <v>3</v>
      </c>
      <c r="AH36" s="1134"/>
      <c r="AI36" s="1134"/>
      <c r="AJ36" s="1106" t="s">
        <v>387</v>
      </c>
      <c r="AK36" s="1106"/>
      <c r="AL36" s="759" t="s">
        <v>1081</v>
      </c>
      <c r="AM36" s="1132" t="s">
        <v>1082</v>
      </c>
      <c r="AN36" s="1133"/>
      <c r="AO36" s="760"/>
      <c r="AP36" s="760"/>
      <c r="AQ36" s="760"/>
    </row>
    <row r="37" spans="1:43" ht="20.100000000000001" customHeight="1">
      <c r="A37" s="1122" t="s">
        <v>1083</v>
      </c>
      <c r="B37" s="1122"/>
      <c r="C37" s="1122"/>
      <c r="D37" s="761">
        <f>SUM(D38,D39,D40,D41,D43,D45)</f>
        <v>1840</v>
      </c>
      <c r="E37" s="761">
        <f>SUM(E38,E39,E40,E41,E43,E45)</f>
        <v>1726</v>
      </c>
      <c r="F37" s="1129">
        <f>SUM(F38,F39,F40,F41,F43,F45)</f>
        <v>1840</v>
      </c>
      <c r="G37" s="1130"/>
      <c r="H37" s="1131"/>
      <c r="I37" s="1129">
        <f>SUM(I38,I39,I40,I41,I43,I45)</f>
        <v>1932</v>
      </c>
      <c r="J37" s="1130">
        <f t="shared" ref="J37:AI37" si="3">SUM(J38,J39,J40,J41,J43,J45)</f>
        <v>0</v>
      </c>
      <c r="K37" s="1131">
        <f t="shared" si="3"/>
        <v>0</v>
      </c>
      <c r="L37" s="1129">
        <f>SUM(L38,L39,L40,L41,L43,L45)</f>
        <v>1932</v>
      </c>
      <c r="M37" s="1130"/>
      <c r="N37" s="1131"/>
      <c r="O37" s="1129">
        <f>SUM(O38,O39,O40,O41,O43,O45)</f>
        <v>1748</v>
      </c>
      <c r="P37" s="1130"/>
      <c r="Q37" s="1131"/>
      <c r="R37" s="1129">
        <f>SUM(R38,R39,R40,R41,R43,R45)</f>
        <v>1840</v>
      </c>
      <c r="S37" s="1130"/>
      <c r="T37" s="1131"/>
      <c r="U37" s="1129">
        <f>SUM(U38,U39,U40,U41,U43,U45)</f>
        <v>1840</v>
      </c>
      <c r="V37" s="1130">
        <f t="shared" si="3"/>
        <v>0</v>
      </c>
      <c r="W37" s="1131">
        <f t="shared" si="3"/>
        <v>0</v>
      </c>
      <c r="X37" s="1129">
        <f>SUM(X38,X39,X40,X41,X43,X45)</f>
        <v>1748</v>
      </c>
      <c r="Y37" s="1130">
        <f t="shared" si="3"/>
        <v>0</v>
      </c>
      <c r="Z37" s="1131">
        <f t="shared" si="3"/>
        <v>0</v>
      </c>
      <c r="AA37" s="1129">
        <f>SUM(AA38,AA39,AA40,AA41,AA43,AA45)</f>
        <v>1748</v>
      </c>
      <c r="AB37" s="1130">
        <f t="shared" si="3"/>
        <v>0</v>
      </c>
      <c r="AC37" s="1131">
        <f t="shared" si="3"/>
        <v>0</v>
      </c>
      <c r="AD37" s="1129">
        <f>SUM(AD38,AD39,AD40,AD41,AD43,AD45)</f>
        <v>1748</v>
      </c>
      <c r="AE37" s="1130">
        <f t="shared" si="3"/>
        <v>0</v>
      </c>
      <c r="AF37" s="1131">
        <f t="shared" si="3"/>
        <v>0</v>
      </c>
      <c r="AG37" s="1129">
        <f>SUM(AG38,AG39,AG40,AG41,AG43,AG45)</f>
        <v>1840</v>
      </c>
      <c r="AH37" s="1130">
        <f t="shared" si="3"/>
        <v>0</v>
      </c>
      <c r="AI37" s="1131">
        <f t="shared" si="3"/>
        <v>0</v>
      </c>
      <c r="AJ37" s="1102">
        <f>SUM(D37:AI37)</f>
        <v>21782</v>
      </c>
      <c r="AK37" s="1102"/>
      <c r="AL37" s="785">
        <f>ROUNDUP(AJ37/AJ47,1)</f>
        <v>92</v>
      </c>
      <c r="AM37" s="1118"/>
      <c r="AN37" s="1119"/>
      <c r="AO37" s="760"/>
      <c r="AP37" s="760"/>
      <c r="AQ37" s="760"/>
    </row>
    <row r="38" spans="1:43" s="300" customFormat="1" ht="20.100000000000001" customHeight="1">
      <c r="A38" s="782" t="s">
        <v>1084</v>
      </c>
      <c r="B38" s="783"/>
      <c r="C38" s="784"/>
      <c r="D38" s="752">
        <v>50</v>
      </c>
      <c r="E38" s="752">
        <v>45</v>
      </c>
      <c r="F38" s="1157">
        <v>50</v>
      </c>
      <c r="G38" s="1158"/>
      <c r="H38" s="1159"/>
      <c r="I38" s="1157">
        <v>50</v>
      </c>
      <c r="J38" s="1158"/>
      <c r="K38" s="1159"/>
      <c r="L38" s="1157">
        <v>50</v>
      </c>
      <c r="M38" s="1158"/>
      <c r="N38" s="1159"/>
      <c r="O38" s="1157">
        <v>45</v>
      </c>
      <c r="P38" s="1158"/>
      <c r="Q38" s="1159"/>
      <c r="R38" s="1157">
        <v>50</v>
      </c>
      <c r="S38" s="1158"/>
      <c r="T38" s="1159"/>
      <c r="U38" s="1157">
        <v>50</v>
      </c>
      <c r="V38" s="1158"/>
      <c r="W38" s="1159"/>
      <c r="X38" s="1157">
        <v>45</v>
      </c>
      <c r="Y38" s="1158"/>
      <c r="Z38" s="1159"/>
      <c r="AA38" s="1157">
        <v>45</v>
      </c>
      <c r="AB38" s="1158"/>
      <c r="AC38" s="1159"/>
      <c r="AD38" s="1157">
        <v>45</v>
      </c>
      <c r="AE38" s="1158"/>
      <c r="AF38" s="1159"/>
      <c r="AG38" s="1157">
        <v>50</v>
      </c>
      <c r="AH38" s="1158"/>
      <c r="AI38" s="1159"/>
      <c r="AJ38" s="1102">
        <f t="shared" ref="AJ38:AJ46" si="4">SUM(D38:AI38)</f>
        <v>575</v>
      </c>
      <c r="AK38" s="1102"/>
      <c r="AL38" s="785">
        <f>ROUNDUP(AJ38/$AJ$47,1)</f>
        <v>2.5</v>
      </c>
      <c r="AM38" s="1118"/>
      <c r="AN38" s="1119"/>
      <c r="AO38" s="764"/>
      <c r="AP38" s="764"/>
      <c r="AQ38" s="764"/>
    </row>
    <row r="39" spans="1:43" s="300" customFormat="1" ht="20.100000000000001" customHeight="1">
      <c r="A39" s="782" t="s">
        <v>1085</v>
      </c>
      <c r="B39" s="783"/>
      <c r="C39" s="784"/>
      <c r="D39" s="752">
        <v>50</v>
      </c>
      <c r="E39" s="752">
        <v>50</v>
      </c>
      <c r="F39" s="1157">
        <v>50</v>
      </c>
      <c r="G39" s="1158"/>
      <c r="H39" s="1159"/>
      <c r="I39" s="1157">
        <v>55</v>
      </c>
      <c r="J39" s="1158"/>
      <c r="K39" s="1159"/>
      <c r="L39" s="1157">
        <v>55</v>
      </c>
      <c r="M39" s="1158"/>
      <c r="N39" s="1159"/>
      <c r="O39" s="1157">
        <v>50</v>
      </c>
      <c r="P39" s="1158"/>
      <c r="Q39" s="1159"/>
      <c r="R39" s="1157">
        <v>50</v>
      </c>
      <c r="S39" s="1158"/>
      <c r="T39" s="1159"/>
      <c r="U39" s="1157">
        <v>50</v>
      </c>
      <c r="V39" s="1158"/>
      <c r="W39" s="1159"/>
      <c r="X39" s="1157">
        <v>50</v>
      </c>
      <c r="Y39" s="1158"/>
      <c r="Z39" s="1159"/>
      <c r="AA39" s="1157">
        <v>50</v>
      </c>
      <c r="AB39" s="1158"/>
      <c r="AC39" s="1159"/>
      <c r="AD39" s="1157">
        <v>50</v>
      </c>
      <c r="AE39" s="1158"/>
      <c r="AF39" s="1159"/>
      <c r="AG39" s="1157">
        <v>50</v>
      </c>
      <c r="AH39" s="1158"/>
      <c r="AI39" s="1159"/>
      <c r="AJ39" s="1102">
        <f t="shared" si="4"/>
        <v>610</v>
      </c>
      <c r="AK39" s="1102"/>
      <c r="AL39" s="785">
        <f>ROUNDUP(AJ39/$AJ$47,1)</f>
        <v>2.6</v>
      </c>
      <c r="AM39" s="1118"/>
      <c r="AN39" s="1119"/>
      <c r="AO39" s="764"/>
      <c r="AP39" s="764"/>
      <c r="AQ39" s="764"/>
    </row>
    <row r="40" spans="1:43" ht="20.100000000000001" customHeight="1">
      <c r="A40" s="782" t="s">
        <v>1086</v>
      </c>
      <c r="B40" s="783"/>
      <c r="C40" s="784"/>
      <c r="D40" s="752">
        <v>100</v>
      </c>
      <c r="E40" s="752">
        <v>95</v>
      </c>
      <c r="F40" s="1157">
        <v>100</v>
      </c>
      <c r="G40" s="1158"/>
      <c r="H40" s="1159"/>
      <c r="I40" s="1157">
        <v>105</v>
      </c>
      <c r="J40" s="1158"/>
      <c r="K40" s="1159"/>
      <c r="L40" s="1157">
        <v>105</v>
      </c>
      <c r="M40" s="1158"/>
      <c r="N40" s="1159"/>
      <c r="O40" s="1157">
        <v>95</v>
      </c>
      <c r="P40" s="1158"/>
      <c r="Q40" s="1159"/>
      <c r="R40" s="1157">
        <v>100</v>
      </c>
      <c r="S40" s="1158"/>
      <c r="T40" s="1159"/>
      <c r="U40" s="1157">
        <v>100</v>
      </c>
      <c r="V40" s="1158"/>
      <c r="W40" s="1159"/>
      <c r="X40" s="1157">
        <v>95</v>
      </c>
      <c r="Y40" s="1158"/>
      <c r="Z40" s="1159"/>
      <c r="AA40" s="1157">
        <v>95</v>
      </c>
      <c r="AB40" s="1158"/>
      <c r="AC40" s="1159"/>
      <c r="AD40" s="1157">
        <v>95</v>
      </c>
      <c r="AE40" s="1158"/>
      <c r="AF40" s="1159"/>
      <c r="AG40" s="1157">
        <v>100</v>
      </c>
      <c r="AH40" s="1158"/>
      <c r="AI40" s="1159"/>
      <c r="AJ40" s="1102">
        <f t="shared" si="4"/>
        <v>1185</v>
      </c>
      <c r="AK40" s="1102"/>
      <c r="AL40" s="785">
        <f>ROUNDUP(AJ40/$AJ$47,1)</f>
        <v>5</v>
      </c>
      <c r="AM40" s="1118"/>
      <c r="AN40" s="1119"/>
      <c r="AO40" s="760"/>
      <c r="AP40" s="760"/>
      <c r="AQ40" s="760"/>
    </row>
    <row r="41" spans="1:43" ht="20.100000000000001" customHeight="1">
      <c r="A41" s="1125" t="s">
        <v>1087</v>
      </c>
      <c r="B41" s="1126"/>
      <c r="C41" s="1127"/>
      <c r="D41" s="752">
        <v>100</v>
      </c>
      <c r="E41" s="752">
        <v>95</v>
      </c>
      <c r="F41" s="1157">
        <v>100</v>
      </c>
      <c r="G41" s="1158"/>
      <c r="H41" s="1159"/>
      <c r="I41" s="1157">
        <v>105</v>
      </c>
      <c r="J41" s="1158"/>
      <c r="K41" s="1159"/>
      <c r="L41" s="1157">
        <v>105</v>
      </c>
      <c r="M41" s="1158"/>
      <c r="N41" s="1159"/>
      <c r="O41" s="1157">
        <v>95</v>
      </c>
      <c r="P41" s="1158"/>
      <c r="Q41" s="1159"/>
      <c r="R41" s="1157">
        <v>100</v>
      </c>
      <c r="S41" s="1158"/>
      <c r="T41" s="1159"/>
      <c r="U41" s="1157">
        <v>100</v>
      </c>
      <c r="V41" s="1158"/>
      <c r="W41" s="1159"/>
      <c r="X41" s="1157">
        <v>95</v>
      </c>
      <c r="Y41" s="1158"/>
      <c r="Z41" s="1159"/>
      <c r="AA41" s="1157">
        <v>95</v>
      </c>
      <c r="AB41" s="1158"/>
      <c r="AC41" s="1159"/>
      <c r="AD41" s="1157">
        <v>95</v>
      </c>
      <c r="AE41" s="1158"/>
      <c r="AF41" s="1159"/>
      <c r="AG41" s="1157">
        <v>100</v>
      </c>
      <c r="AH41" s="1158"/>
      <c r="AI41" s="1159"/>
      <c r="AJ41" s="1102">
        <f t="shared" si="4"/>
        <v>1185</v>
      </c>
      <c r="AK41" s="1102"/>
      <c r="AL41" s="1160">
        <f>ROUNDUP(AJ41/$AJ$47,1)</f>
        <v>5</v>
      </c>
      <c r="AM41" s="1118"/>
      <c r="AN41" s="1119"/>
      <c r="AO41" s="760"/>
      <c r="AP41" s="760"/>
      <c r="AQ41" s="760"/>
    </row>
    <row r="42" spans="1:43" s="300" customFormat="1" ht="20.100000000000001" customHeight="1">
      <c r="A42" s="763"/>
      <c r="B42" s="1123" t="s">
        <v>1088</v>
      </c>
      <c r="C42" s="1124"/>
      <c r="D42" s="752">
        <v>40</v>
      </c>
      <c r="E42" s="752">
        <v>45</v>
      </c>
      <c r="F42" s="1157">
        <v>40</v>
      </c>
      <c r="G42" s="1158"/>
      <c r="H42" s="1159"/>
      <c r="I42" s="1157">
        <v>40</v>
      </c>
      <c r="J42" s="1158"/>
      <c r="K42" s="1159"/>
      <c r="L42" s="1157">
        <v>60</v>
      </c>
      <c r="M42" s="1158"/>
      <c r="N42" s="1159"/>
      <c r="O42" s="1157">
        <v>50</v>
      </c>
      <c r="P42" s="1158"/>
      <c r="Q42" s="1159"/>
      <c r="R42" s="1157">
        <v>40</v>
      </c>
      <c r="S42" s="1158"/>
      <c r="T42" s="1159"/>
      <c r="U42" s="1157">
        <v>40</v>
      </c>
      <c r="V42" s="1158"/>
      <c r="W42" s="1159"/>
      <c r="X42" s="1157">
        <v>30</v>
      </c>
      <c r="Y42" s="1158"/>
      <c r="Z42" s="1159"/>
      <c r="AA42" s="1157">
        <v>30</v>
      </c>
      <c r="AB42" s="1158"/>
      <c r="AC42" s="1159"/>
      <c r="AD42" s="1157">
        <v>30</v>
      </c>
      <c r="AE42" s="1158"/>
      <c r="AF42" s="1159"/>
      <c r="AG42" s="1157">
        <v>50</v>
      </c>
      <c r="AH42" s="1158"/>
      <c r="AI42" s="1159"/>
      <c r="AJ42" s="1102">
        <f t="shared" si="4"/>
        <v>495</v>
      </c>
      <c r="AK42" s="1102"/>
      <c r="AL42" s="1161"/>
      <c r="AM42" s="1120">
        <f>ROUNDUP($AJ$42/$AJ$47,1)</f>
        <v>2.1</v>
      </c>
      <c r="AN42" s="1121"/>
      <c r="AO42" s="764"/>
      <c r="AP42" s="764"/>
      <c r="AQ42" s="764"/>
    </row>
    <row r="43" spans="1:43" ht="20.100000000000001" customHeight="1">
      <c r="A43" s="1125" t="s">
        <v>1089</v>
      </c>
      <c r="B43" s="1126"/>
      <c r="C43" s="1127"/>
      <c r="D43" s="752">
        <v>140</v>
      </c>
      <c r="E43" s="752">
        <v>131</v>
      </c>
      <c r="F43" s="1157">
        <v>140</v>
      </c>
      <c r="G43" s="1158"/>
      <c r="H43" s="1159"/>
      <c r="I43" s="1157">
        <v>147</v>
      </c>
      <c r="J43" s="1158"/>
      <c r="K43" s="1159"/>
      <c r="L43" s="1157">
        <v>147</v>
      </c>
      <c r="M43" s="1158"/>
      <c r="N43" s="1159"/>
      <c r="O43" s="1157">
        <v>133</v>
      </c>
      <c r="P43" s="1158"/>
      <c r="Q43" s="1159"/>
      <c r="R43" s="1157">
        <v>140</v>
      </c>
      <c r="S43" s="1158"/>
      <c r="T43" s="1159"/>
      <c r="U43" s="1157">
        <v>140</v>
      </c>
      <c r="V43" s="1158"/>
      <c r="W43" s="1159"/>
      <c r="X43" s="1157">
        <v>133</v>
      </c>
      <c r="Y43" s="1158"/>
      <c r="Z43" s="1159"/>
      <c r="AA43" s="1157">
        <v>133</v>
      </c>
      <c r="AB43" s="1158"/>
      <c r="AC43" s="1159"/>
      <c r="AD43" s="1157">
        <v>133</v>
      </c>
      <c r="AE43" s="1158"/>
      <c r="AF43" s="1159"/>
      <c r="AG43" s="1157">
        <v>140</v>
      </c>
      <c r="AH43" s="1158"/>
      <c r="AI43" s="1159"/>
      <c r="AJ43" s="1102">
        <f t="shared" si="4"/>
        <v>1657</v>
      </c>
      <c r="AK43" s="1102"/>
      <c r="AL43" s="1160">
        <f>ROUNDUP(AJ43/$AJ$47,1)</f>
        <v>7</v>
      </c>
      <c r="AM43" s="1118"/>
      <c r="AN43" s="1119"/>
      <c r="AO43" s="760"/>
      <c r="AP43" s="760"/>
      <c r="AQ43" s="760"/>
    </row>
    <row r="44" spans="1:43" s="300" customFormat="1" ht="20.100000000000001" customHeight="1">
      <c r="A44" s="765"/>
      <c r="B44" s="1123" t="s">
        <v>1088</v>
      </c>
      <c r="C44" s="1124"/>
      <c r="D44" s="752">
        <v>40</v>
      </c>
      <c r="E44" s="752">
        <v>31</v>
      </c>
      <c r="F44" s="1157">
        <v>40</v>
      </c>
      <c r="G44" s="1158"/>
      <c r="H44" s="1159"/>
      <c r="I44" s="1157">
        <v>47</v>
      </c>
      <c r="J44" s="1158"/>
      <c r="K44" s="1159"/>
      <c r="L44" s="1157">
        <v>47</v>
      </c>
      <c r="M44" s="1158"/>
      <c r="N44" s="1159"/>
      <c r="O44" s="1157">
        <v>33</v>
      </c>
      <c r="P44" s="1158"/>
      <c r="Q44" s="1159"/>
      <c r="R44" s="1157">
        <v>40</v>
      </c>
      <c r="S44" s="1158"/>
      <c r="T44" s="1159"/>
      <c r="U44" s="1157">
        <v>40</v>
      </c>
      <c r="V44" s="1158"/>
      <c r="W44" s="1159"/>
      <c r="X44" s="1157">
        <v>33</v>
      </c>
      <c r="Y44" s="1158"/>
      <c r="Z44" s="1159"/>
      <c r="AA44" s="1157">
        <v>33</v>
      </c>
      <c r="AB44" s="1158"/>
      <c r="AC44" s="1159"/>
      <c r="AD44" s="1157">
        <v>33</v>
      </c>
      <c r="AE44" s="1158"/>
      <c r="AF44" s="1159"/>
      <c r="AG44" s="1157">
        <v>40</v>
      </c>
      <c r="AH44" s="1158"/>
      <c r="AI44" s="1159"/>
      <c r="AJ44" s="1102">
        <f t="shared" si="4"/>
        <v>457</v>
      </c>
      <c r="AK44" s="1102"/>
      <c r="AL44" s="1161"/>
      <c r="AM44" s="1120">
        <f>ROUNDUP($AJ$44/$AJ$47,1)</f>
        <v>2</v>
      </c>
      <c r="AN44" s="1121"/>
      <c r="AO44" s="764"/>
      <c r="AP44" s="764"/>
      <c r="AQ44" s="764"/>
    </row>
    <row r="45" spans="1:43" ht="20.100000000000001" customHeight="1">
      <c r="A45" s="1125" t="s">
        <v>1091</v>
      </c>
      <c r="B45" s="1126"/>
      <c r="C45" s="1127"/>
      <c r="D45" s="752">
        <v>1400</v>
      </c>
      <c r="E45" s="752">
        <v>1310</v>
      </c>
      <c r="F45" s="1157">
        <v>1400</v>
      </c>
      <c r="G45" s="1158"/>
      <c r="H45" s="1159"/>
      <c r="I45" s="1157">
        <v>1470</v>
      </c>
      <c r="J45" s="1158"/>
      <c r="K45" s="1159"/>
      <c r="L45" s="1157">
        <v>1470</v>
      </c>
      <c r="M45" s="1158"/>
      <c r="N45" s="1159"/>
      <c r="O45" s="1157">
        <v>1330</v>
      </c>
      <c r="P45" s="1158"/>
      <c r="Q45" s="1159"/>
      <c r="R45" s="1157">
        <v>1400</v>
      </c>
      <c r="S45" s="1158"/>
      <c r="T45" s="1159"/>
      <c r="U45" s="1157">
        <v>1400</v>
      </c>
      <c r="V45" s="1158"/>
      <c r="W45" s="1159"/>
      <c r="X45" s="1157">
        <v>1330</v>
      </c>
      <c r="Y45" s="1158"/>
      <c r="Z45" s="1159"/>
      <c r="AA45" s="1157">
        <v>1330</v>
      </c>
      <c r="AB45" s="1158"/>
      <c r="AC45" s="1159"/>
      <c r="AD45" s="1157">
        <v>1330</v>
      </c>
      <c r="AE45" s="1158"/>
      <c r="AF45" s="1159"/>
      <c r="AG45" s="1157">
        <v>1400</v>
      </c>
      <c r="AH45" s="1158"/>
      <c r="AI45" s="1159"/>
      <c r="AJ45" s="1102">
        <f t="shared" si="4"/>
        <v>16570</v>
      </c>
      <c r="AK45" s="1102"/>
      <c r="AL45" s="1160">
        <f>ROUNDUP(AJ45/$AJ$47,1)</f>
        <v>70</v>
      </c>
      <c r="AM45" s="1118"/>
      <c r="AN45" s="1119"/>
      <c r="AO45" s="760"/>
      <c r="AP45" s="760"/>
      <c r="AQ45" s="760"/>
    </row>
    <row r="46" spans="1:43" s="300" customFormat="1" ht="20.100000000000001" customHeight="1">
      <c r="A46" s="763"/>
      <c r="B46" s="1123" t="s">
        <v>1088</v>
      </c>
      <c r="C46" s="1124"/>
      <c r="D46" s="752">
        <v>400</v>
      </c>
      <c r="E46" s="752">
        <v>310</v>
      </c>
      <c r="F46" s="1157">
        <v>400</v>
      </c>
      <c r="G46" s="1158"/>
      <c r="H46" s="1159"/>
      <c r="I46" s="1157">
        <v>470</v>
      </c>
      <c r="J46" s="1158"/>
      <c r="K46" s="1159"/>
      <c r="L46" s="1157">
        <v>470</v>
      </c>
      <c r="M46" s="1158"/>
      <c r="N46" s="1159"/>
      <c r="O46" s="1157">
        <v>330</v>
      </c>
      <c r="P46" s="1158"/>
      <c r="Q46" s="1159"/>
      <c r="R46" s="1157">
        <v>400</v>
      </c>
      <c r="S46" s="1158"/>
      <c r="T46" s="1159"/>
      <c r="U46" s="1157">
        <v>400</v>
      </c>
      <c r="V46" s="1158"/>
      <c r="W46" s="1159"/>
      <c r="X46" s="1157">
        <v>330</v>
      </c>
      <c r="Y46" s="1158"/>
      <c r="Z46" s="1159"/>
      <c r="AA46" s="1157">
        <v>330</v>
      </c>
      <c r="AB46" s="1158"/>
      <c r="AC46" s="1159"/>
      <c r="AD46" s="1157">
        <v>330</v>
      </c>
      <c r="AE46" s="1158"/>
      <c r="AF46" s="1159"/>
      <c r="AG46" s="1157">
        <v>400</v>
      </c>
      <c r="AH46" s="1158"/>
      <c r="AI46" s="1159"/>
      <c r="AJ46" s="1102">
        <f t="shared" si="4"/>
        <v>4570</v>
      </c>
      <c r="AK46" s="1102"/>
      <c r="AL46" s="1161"/>
      <c r="AM46" s="1120">
        <f>ROUNDUP($AJ$46/$AJ$47,1)</f>
        <v>19.3</v>
      </c>
      <c r="AN46" s="1121"/>
      <c r="AO46" s="764"/>
      <c r="AP46" s="764"/>
      <c r="AQ46" s="764"/>
    </row>
    <row r="47" spans="1:43" ht="20.100000000000001" customHeight="1">
      <c r="A47" s="1122" t="s">
        <v>1092</v>
      </c>
      <c r="B47" s="1122"/>
      <c r="C47" s="1122"/>
      <c r="D47" s="752">
        <v>20</v>
      </c>
      <c r="E47" s="752">
        <v>19</v>
      </c>
      <c r="F47" s="1117">
        <v>20</v>
      </c>
      <c r="G47" s="1117"/>
      <c r="H47" s="1117"/>
      <c r="I47" s="1117">
        <v>21</v>
      </c>
      <c r="J47" s="1117"/>
      <c r="K47" s="1117"/>
      <c r="L47" s="1117">
        <v>21</v>
      </c>
      <c r="M47" s="1117"/>
      <c r="N47" s="1117"/>
      <c r="O47" s="1117">
        <v>19</v>
      </c>
      <c r="P47" s="1117"/>
      <c r="Q47" s="1117"/>
      <c r="R47" s="1117">
        <v>20</v>
      </c>
      <c r="S47" s="1117"/>
      <c r="T47" s="1117"/>
      <c r="U47" s="1117">
        <v>20</v>
      </c>
      <c r="V47" s="1117"/>
      <c r="W47" s="1117"/>
      <c r="X47" s="1117">
        <v>19</v>
      </c>
      <c r="Y47" s="1117"/>
      <c r="Z47" s="1117"/>
      <c r="AA47" s="1117">
        <v>19</v>
      </c>
      <c r="AB47" s="1117"/>
      <c r="AC47" s="1117"/>
      <c r="AD47" s="1117">
        <v>19</v>
      </c>
      <c r="AE47" s="1117"/>
      <c r="AF47" s="1117"/>
      <c r="AG47" s="1117">
        <v>20</v>
      </c>
      <c r="AH47" s="1117"/>
      <c r="AI47" s="1117"/>
      <c r="AJ47" s="1102">
        <f>+SUM(D47:AI47)</f>
        <v>237</v>
      </c>
      <c r="AK47" s="1102"/>
      <c r="AL47" s="766"/>
      <c r="AM47" s="1118"/>
      <c r="AN47" s="1119"/>
      <c r="AO47" s="760"/>
      <c r="AP47" s="760"/>
      <c r="AQ47" s="760"/>
    </row>
    <row r="48" spans="1:43" ht="5.0999999999999996" customHeight="1">
      <c r="A48" s="767"/>
      <c r="B48" s="767"/>
      <c r="C48" s="767"/>
      <c r="D48" s="786"/>
      <c r="E48" s="786"/>
      <c r="F48" s="786"/>
      <c r="G48" s="786"/>
      <c r="H48" s="786"/>
      <c r="I48" s="201"/>
      <c r="J48" s="201"/>
      <c r="K48" s="201"/>
      <c r="L48" s="201"/>
      <c r="M48" s="201"/>
      <c r="N48" s="201"/>
      <c r="O48" s="201"/>
      <c r="P48" s="201"/>
      <c r="Q48" s="201"/>
      <c r="R48" s="201"/>
      <c r="S48" s="201"/>
      <c r="T48" s="201"/>
      <c r="U48" s="201"/>
      <c r="V48" s="201"/>
      <c r="W48" s="201"/>
      <c r="X48" s="201"/>
      <c r="Y48" s="201"/>
      <c r="Z48" s="201"/>
      <c r="AA48" s="201"/>
      <c r="AB48" s="201"/>
      <c r="AC48" s="201"/>
      <c r="AD48" s="201"/>
      <c r="AE48" s="201"/>
      <c r="AF48" s="201"/>
      <c r="AG48" s="201"/>
      <c r="AH48" s="201"/>
      <c r="AI48" s="201"/>
      <c r="AJ48" s="768"/>
      <c r="AK48" s="201"/>
      <c r="AL48" s="745"/>
      <c r="AM48" s="745"/>
      <c r="AN48" s="150"/>
    </row>
    <row r="49" spans="1:40" ht="18" customHeight="1">
      <c r="A49" s="725" t="s">
        <v>1093</v>
      </c>
      <c r="B49" s="201"/>
      <c r="D49" s="201"/>
      <c r="E49" s="201"/>
      <c r="F49" s="201"/>
      <c r="G49" s="201"/>
      <c r="H49" s="201"/>
      <c r="I49" s="201"/>
      <c r="J49" s="201"/>
      <c r="K49" s="201"/>
      <c r="L49" s="201"/>
      <c r="M49" s="201"/>
      <c r="N49" s="201"/>
      <c r="O49" s="201"/>
      <c r="P49" s="201"/>
      <c r="Q49" s="201"/>
      <c r="R49" s="201"/>
      <c r="S49" s="201"/>
      <c r="T49" s="201"/>
      <c r="U49" s="201"/>
      <c r="V49" s="201"/>
      <c r="W49" s="745"/>
      <c r="X49" s="201"/>
      <c r="Y49" s="201"/>
      <c r="Z49" s="201"/>
      <c r="AA49" s="201"/>
      <c r="AB49" s="201"/>
      <c r="AC49" s="201"/>
      <c r="AD49" s="201"/>
      <c r="AE49" s="201"/>
      <c r="AF49" s="201"/>
      <c r="AG49" s="201"/>
      <c r="AH49" s="201"/>
      <c r="AI49" s="201"/>
      <c r="AJ49" s="768"/>
      <c r="AK49" s="201"/>
      <c r="AL49" s="745"/>
      <c r="AM49" s="745"/>
      <c r="AN49" s="150"/>
    </row>
    <row r="50" spans="1:40" ht="45" customHeight="1">
      <c r="A50" s="1106" t="s">
        <v>1094</v>
      </c>
      <c r="B50" s="1106"/>
      <c r="C50" s="1106" t="s">
        <v>1095</v>
      </c>
      <c r="D50" s="1106"/>
      <c r="E50" s="1114" t="s">
        <v>1096</v>
      </c>
      <c r="F50" s="1114"/>
      <c r="G50" s="1114"/>
      <c r="H50" s="1114"/>
      <c r="I50" s="1103" t="s">
        <v>1097</v>
      </c>
      <c r="J50" s="1104"/>
      <c r="K50" s="1104"/>
      <c r="L50" s="1104"/>
      <c r="M50" s="1104"/>
      <c r="N50" s="1105"/>
      <c r="O50" s="1103" t="s">
        <v>1141</v>
      </c>
      <c r="P50" s="1104"/>
      <c r="Q50" s="1104"/>
      <c r="R50" s="1104"/>
      <c r="S50" s="1104"/>
      <c r="T50" s="1105"/>
      <c r="U50" s="760"/>
      <c r="W50" s="745"/>
      <c r="X50" s="201"/>
      <c r="Y50" s="201"/>
      <c r="Z50" s="201"/>
      <c r="AA50" s="201"/>
      <c r="AB50" s="201"/>
      <c r="AC50" s="201"/>
      <c r="AD50" s="201"/>
      <c r="AE50" s="201"/>
      <c r="AF50" s="201"/>
      <c r="AG50" s="201"/>
      <c r="AH50" s="201"/>
      <c r="AI50" s="201"/>
      <c r="AJ50" s="768"/>
      <c r="AK50" s="201"/>
      <c r="AL50" s="745"/>
      <c r="AM50" s="745"/>
      <c r="AN50" s="150"/>
    </row>
    <row r="51" spans="1:40" ht="18" customHeight="1">
      <c r="A51" s="1114" t="s">
        <v>1098</v>
      </c>
      <c r="B51" s="1114"/>
      <c r="C51" s="1115">
        <f>ROUNDDOWN(IF(AL37&lt;=30,1,1+ROUNDUP((AL37-30)/30,0)),1)</f>
        <v>4</v>
      </c>
      <c r="D51" s="1115"/>
      <c r="E51" s="1115">
        <f>ROUNDDOWN(AL37/5,1)</f>
        <v>18.399999999999999</v>
      </c>
      <c r="F51" s="1115"/>
      <c r="G51" s="1115"/>
      <c r="H51" s="1115"/>
      <c r="I51" s="1155">
        <f>ROUNDDOWN($AL$40/9,1)+ROUNDDOWN(($AL$41-$AM$42)/6,1)+ROUNDDOWN($AM$42/12,1)+ROUNDDOWN(($AL$43-$AM$44)/4,1)+ROUNDDOWN($AM$44/8,1)+ROUNDDOWN(($AL$45-$AM$46)/2.5,1)+ROUNDDOWN($AM$46/5,1)</f>
        <v>26.400000000000002</v>
      </c>
      <c r="J51" s="1116"/>
      <c r="K51" s="1116"/>
      <c r="L51" s="1116"/>
      <c r="M51" s="1116"/>
      <c r="N51" s="1116"/>
      <c r="O51" s="1156">
        <v>1</v>
      </c>
      <c r="P51" s="1156"/>
      <c r="Q51" s="1156"/>
      <c r="R51" s="1156"/>
      <c r="S51" s="1156"/>
      <c r="T51" s="1156"/>
      <c r="U51" s="760"/>
      <c r="W51" s="745"/>
      <c r="X51" s="201"/>
      <c r="Y51" s="201"/>
      <c r="Z51" s="201"/>
      <c r="AA51" s="201"/>
      <c r="AB51" s="201"/>
      <c r="AC51" s="201"/>
      <c r="AD51" s="201"/>
      <c r="AE51" s="201"/>
      <c r="AF51" s="201"/>
      <c r="AG51" s="201"/>
      <c r="AH51" s="201"/>
      <c r="AI51" s="201"/>
      <c r="AJ51" s="768"/>
      <c r="AK51" s="201"/>
      <c r="AL51" s="745"/>
      <c r="AM51" s="745"/>
      <c r="AN51" s="150"/>
    </row>
    <row r="52" spans="1:40" ht="5.0999999999999996" customHeight="1">
      <c r="A52" s="767"/>
      <c r="B52" s="767"/>
      <c r="C52" s="767"/>
      <c r="D52" s="767"/>
      <c r="E52" s="767"/>
      <c r="F52" s="767"/>
      <c r="G52" s="767"/>
      <c r="H52" s="767"/>
      <c r="I52" s="767"/>
      <c r="J52" s="201"/>
      <c r="K52" s="201"/>
      <c r="L52" s="201"/>
      <c r="M52" s="768"/>
      <c r="N52" s="201"/>
      <c r="O52" s="201"/>
      <c r="P52" s="201"/>
      <c r="Q52" s="760"/>
      <c r="W52" s="745"/>
      <c r="X52" s="201"/>
      <c r="Y52" s="201"/>
      <c r="Z52" s="201"/>
      <c r="AA52" s="201"/>
      <c r="AB52" s="201"/>
      <c r="AC52" s="201"/>
      <c r="AD52" s="201"/>
      <c r="AE52" s="201"/>
      <c r="AF52" s="201"/>
      <c r="AG52" s="201"/>
      <c r="AH52" s="201"/>
      <c r="AI52" s="201"/>
      <c r="AJ52" s="768"/>
      <c r="AK52" s="201"/>
      <c r="AL52" s="745"/>
      <c r="AM52" s="745"/>
      <c r="AN52" s="150"/>
    </row>
    <row r="53" spans="1:40" ht="21" customHeight="1">
      <c r="A53" s="725" t="s">
        <v>1099</v>
      </c>
      <c r="B53" s="15"/>
      <c r="C53" s="726"/>
      <c r="D53" s="726"/>
      <c r="E53" s="726"/>
      <c r="F53" s="726"/>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150"/>
      <c r="AM53" s="150"/>
      <c r="AN53" s="150"/>
    </row>
    <row r="54" spans="1:40" ht="24.95" customHeight="1">
      <c r="A54" s="150"/>
      <c r="B54" s="745"/>
      <c r="C54" s="1103" t="str">
        <f>IF(VLOOKUP($AK$1,[5]選択肢!$A$1:$J$31,C59,FALSE)=0,"-",VLOOKUP($AK$1,[5]選択肢!$A$1:$J$31,C59,FALSE))</f>
        <v>管理者</v>
      </c>
      <c r="D54" s="1104"/>
      <c r="E54" s="1112" t="str">
        <f>IF(VLOOKUP($AK$1,[5]選択肢!$A$1:$J$31,E59,FALSE)=0,"-",VLOOKUP($AK$1,[5]選択肢!$A$1:$J$31,E59,FALSE))</f>
        <v>サービス管理責任者</v>
      </c>
      <c r="F54" s="1112"/>
      <c r="G54" s="1112"/>
      <c r="H54" s="1112"/>
      <c r="I54" s="1103" t="str">
        <f>IF(VLOOKUP($AK$1,[5]選択肢!$A$1:$J$31,I59,FALSE)=0,"-",VLOOKUP($AK$1,[5]選択肢!$A$1:$J$31,I59,FALSE))</f>
        <v>世話人</v>
      </c>
      <c r="J54" s="1104"/>
      <c r="K54" s="1104"/>
      <c r="L54" s="1104"/>
      <c r="M54" s="1104"/>
      <c r="N54" s="1105"/>
      <c r="O54" s="1103" t="str">
        <f>IF(VLOOKUP($AK$1,[5]選択肢!$A$1:$J$31,O59,FALSE)=0,"-",VLOOKUP($AK$1,[5]選択肢!$A$1:$J$31,O59,FALSE))</f>
        <v>生活支援員</v>
      </c>
      <c r="P54" s="1104"/>
      <c r="Q54" s="1104"/>
      <c r="R54" s="1104"/>
      <c r="S54" s="1104"/>
      <c r="T54" s="1105"/>
      <c r="U54" s="1103" t="str">
        <f>IF(VLOOKUP($AK$1,[5]選択肢!$A$1:$J$31,U59,FALSE)=0,"-",VLOOKUP($AK$1,[5]選択肢!$A$1:$J$31,U59,FALSE))</f>
        <v>夜間支援従事者</v>
      </c>
      <c r="V54" s="1104"/>
      <c r="W54" s="1104"/>
      <c r="X54" s="1104"/>
      <c r="Y54" s="1104"/>
      <c r="Z54" s="1105"/>
      <c r="AA54" s="1103" t="str">
        <f>IF(VLOOKUP($AK$1,[5]選択肢!$A$1:$J$31,AA59,FALSE)=0,"-",VLOOKUP($AK$1,[5]選択肢!$A$1:$J$31,AA59,FALSE))</f>
        <v>その他職員</v>
      </c>
      <c r="AB54" s="1104"/>
      <c r="AC54" s="1104"/>
      <c r="AD54" s="1104"/>
      <c r="AE54" s="1104"/>
      <c r="AF54" s="1105"/>
      <c r="AG54" s="1112" t="str">
        <f>IF(VLOOKUP($AK$1,[5]選択肢!$A$1:$J$31,AG59,FALSE)=0,"-",VLOOKUP($AK$1,[5]選択肢!$A$1:$J$31,AG59,FALSE))</f>
        <v>-</v>
      </c>
      <c r="AH54" s="1112"/>
      <c r="AI54" s="1112"/>
      <c r="AJ54" s="1112"/>
      <c r="AK54" s="1112"/>
      <c r="AL54" s="1112" t="str">
        <f>IF(VLOOKUP($AK$1,[5]選択肢!$A$1:$J$31,AL59,FALSE)=0,"-",VLOOKUP($AK$1,[5]選択肢!$A$1:$J$31,AL59,FALSE))</f>
        <v>-</v>
      </c>
      <c r="AM54" s="1112"/>
      <c r="AN54" s="150"/>
    </row>
    <row r="55" spans="1:40" ht="18" customHeight="1">
      <c r="A55" s="150"/>
      <c r="B55" s="745"/>
      <c r="C55" s="769" t="s">
        <v>1100</v>
      </c>
      <c r="D55" s="769" t="s">
        <v>1101</v>
      </c>
      <c r="E55" s="770" t="s">
        <v>1100</v>
      </c>
      <c r="F55" s="1113" t="s">
        <v>1101</v>
      </c>
      <c r="G55" s="1113"/>
      <c r="H55" s="1113"/>
      <c r="I55" s="1109" t="s">
        <v>1100</v>
      </c>
      <c r="J55" s="1110"/>
      <c r="K55" s="1111"/>
      <c r="L55" s="1109" t="s">
        <v>1101</v>
      </c>
      <c r="M55" s="1110"/>
      <c r="N55" s="1111"/>
      <c r="O55" s="1109" t="s">
        <v>1100</v>
      </c>
      <c r="P55" s="1110"/>
      <c r="Q55" s="1111"/>
      <c r="R55" s="1109" t="s">
        <v>1101</v>
      </c>
      <c r="S55" s="1110"/>
      <c r="T55" s="1111"/>
      <c r="U55" s="1109" t="s">
        <v>1100</v>
      </c>
      <c r="V55" s="1110"/>
      <c r="W55" s="1111"/>
      <c r="X55" s="1109" t="s">
        <v>1101</v>
      </c>
      <c r="Y55" s="1110"/>
      <c r="Z55" s="1111"/>
      <c r="AA55" s="1109" t="s">
        <v>1100</v>
      </c>
      <c r="AB55" s="1110"/>
      <c r="AC55" s="1111"/>
      <c r="AD55" s="1109" t="s">
        <v>1101</v>
      </c>
      <c r="AE55" s="1110"/>
      <c r="AF55" s="1111"/>
      <c r="AG55" s="1109" t="s">
        <v>1100</v>
      </c>
      <c r="AH55" s="1110"/>
      <c r="AI55" s="1111"/>
      <c r="AJ55" s="1109" t="s">
        <v>1101</v>
      </c>
      <c r="AK55" s="1111"/>
      <c r="AL55" s="770" t="s">
        <v>1102</v>
      </c>
      <c r="AM55" s="770" t="s">
        <v>1103</v>
      </c>
      <c r="AN55" s="150"/>
    </row>
    <row r="56" spans="1:40" ht="18" customHeight="1">
      <c r="A56" s="150"/>
      <c r="B56" s="771" t="s">
        <v>621</v>
      </c>
      <c r="C56" s="770">
        <f>COUNTIFS($B$11:$B$30,C$54,$C$11:$C$30,"A",$E$11:$E$30,"*")</f>
        <v>0</v>
      </c>
      <c r="D56" s="770">
        <f>COUNTIFS($B$11:$B$30,C$54,$C$11:$C$30,"B",$E$11:$E$30,"*")</f>
        <v>0</v>
      </c>
      <c r="E56" s="770">
        <f>COUNTIFS($B$11:$B$30,E$54,$C$11:$C$30,"A",$E$11:$E$30,"*")</f>
        <v>0</v>
      </c>
      <c r="F56" s="1109">
        <f>COUNTIFS($B$11:$B$30,E$54,$C$11:$C$30,"B",$E$11:$E$30,"*")</f>
        <v>1</v>
      </c>
      <c r="G56" s="1110"/>
      <c r="H56" s="1111"/>
      <c r="I56" s="1109">
        <f>COUNTIFS($B$11:$B$30,I$54,$C$11:$C$30,"A",$E$11:$E$30,"*")</f>
        <v>0</v>
      </c>
      <c r="J56" s="1110"/>
      <c r="K56" s="1111"/>
      <c r="L56" s="1109">
        <f>COUNTIFS($B$11:$B$30,I$54,$C$11:$C$30,"B",$E$11:$E$30,"*")</f>
        <v>0</v>
      </c>
      <c r="M56" s="1110"/>
      <c r="N56" s="1111"/>
      <c r="O56" s="1109">
        <f>COUNTIFS($B$11:$B$30,O$54,$C$11:$C$30,"A",$E$11:$E$30,"*")</f>
        <v>0</v>
      </c>
      <c r="P56" s="1110"/>
      <c r="Q56" s="1111"/>
      <c r="R56" s="1109">
        <f>COUNTIFS($B$11:$B$30,O$54,$C$11:$C$30,"B",$E$11:$E$30,"*")</f>
        <v>0</v>
      </c>
      <c r="S56" s="1110"/>
      <c r="T56" s="1111"/>
      <c r="U56" s="1109">
        <f>COUNTIFS($B$11:$B$30,U$54,$C$11:$C$30,"A",$E$11:$E$30,"*")</f>
        <v>1</v>
      </c>
      <c r="V56" s="1110"/>
      <c r="W56" s="1111"/>
      <c r="X56" s="1109">
        <f>COUNTIFS($B$11:$B$30,U$54,$C$11:$C$30,"B",$E$11:$E$30,"*")</f>
        <v>0</v>
      </c>
      <c r="Y56" s="1110"/>
      <c r="Z56" s="1111"/>
      <c r="AA56" s="1109">
        <f>COUNTIFS($B$11:$B$30,AA$54,$C$11:$C$30,"A",$E$11:$E$30,"*")</f>
        <v>0</v>
      </c>
      <c r="AB56" s="1110"/>
      <c r="AC56" s="1111"/>
      <c r="AD56" s="1109">
        <f>COUNTIFS($B$11:$B$30,AA$54,$C$11:$C$30,"B",$E$11:$E$30,"*")</f>
        <v>0</v>
      </c>
      <c r="AE56" s="1110"/>
      <c r="AF56" s="1111"/>
      <c r="AG56" s="1109">
        <f>COUNTIFS($B$11:$B$30,AG$54,$C$11:$C$30,"A",$E$11:$E$30,"*")</f>
        <v>0</v>
      </c>
      <c r="AH56" s="1110"/>
      <c r="AI56" s="1111"/>
      <c r="AJ56" s="1109">
        <f>COUNTIFS($B$11:$B$30,AG$54,$C$11:$C$30,"B",$E$11:$E$30,"*")</f>
        <v>0</v>
      </c>
      <c r="AK56" s="1111"/>
      <c r="AL56" s="770">
        <f>COUNTIFS($B$11:$B$30,AL$54,$C$11:$C$30,"A",$E$11:$E$30,"*")</f>
        <v>0</v>
      </c>
      <c r="AM56" s="770">
        <f>COUNTIFS($B$11:$B$30,AL$54,$C$11:$C$30,"B",$E$11:$E$30,"*")</f>
        <v>0</v>
      </c>
      <c r="AN56" s="150"/>
    </row>
    <row r="57" spans="1:40" ht="18" customHeight="1">
      <c r="A57" s="150"/>
      <c r="B57" s="759" t="s">
        <v>622</v>
      </c>
      <c r="C57" s="772"/>
      <c r="D57" s="772"/>
      <c r="E57" s="770">
        <f>COUNTIFS($B$11:$B$30,E$54,$C$11:$C$30,"C",$E$11:$E$30,"*")</f>
        <v>1</v>
      </c>
      <c r="F57" s="1109">
        <f>COUNTIFS($B$11:$B$30,E$54,$C$11:$C$30,"D",$E$11:$E$30,"*")</f>
        <v>1</v>
      </c>
      <c r="G57" s="1110"/>
      <c r="H57" s="1111"/>
      <c r="I57" s="1109">
        <f>COUNTIFS($B$11:$B$30,I$54,$C$11:$C$30,"C",$E$11:$E$30,"*")</f>
        <v>0</v>
      </c>
      <c r="J57" s="1110"/>
      <c r="K57" s="1111"/>
      <c r="L57" s="1109">
        <f>COUNTIFS($B$11:$B$30,I$54,$C$11:$C$30,"D",$E$11:$E$30,"*")</f>
        <v>0</v>
      </c>
      <c r="M57" s="1110"/>
      <c r="N57" s="1111"/>
      <c r="O57" s="1109">
        <f>COUNTIFS($B$11:$B$30,O$54,$C$11:$C$30,"C",$E$11:$E$30,"*")</f>
        <v>0</v>
      </c>
      <c r="P57" s="1110"/>
      <c r="Q57" s="1111"/>
      <c r="R57" s="1109">
        <f>COUNTIFS($B$11:$B$30,O$54,$C$11:$C$30,"D",$E$11:$E$30,"*")</f>
        <v>0</v>
      </c>
      <c r="S57" s="1110"/>
      <c r="T57" s="1111"/>
      <c r="U57" s="1109">
        <f>COUNTIFS($B$11:$B$30,U$54,$C$11:$C$30,"C",$E$11:$E$30,"*")</f>
        <v>0</v>
      </c>
      <c r="V57" s="1110"/>
      <c r="W57" s="1111"/>
      <c r="X57" s="1109">
        <f>COUNTIFS($B$11:$B$30,U$54,$C$11:$C$30,"D",$E$11:$E$30,"*")</f>
        <v>0</v>
      </c>
      <c r="Y57" s="1110"/>
      <c r="Z57" s="1111"/>
      <c r="AA57" s="1109">
        <f>COUNTIFS($B$11:$B$30,AA$54,$C$11:$C$30,"C",$E$11:$E$30,"*")</f>
        <v>0</v>
      </c>
      <c r="AB57" s="1110"/>
      <c r="AC57" s="1111"/>
      <c r="AD57" s="1109">
        <f>COUNTIFS($B$11:$B$30,AA$54,$C$11:$C$30,"D",$E$11:$E$30,"*")</f>
        <v>0</v>
      </c>
      <c r="AE57" s="1110"/>
      <c r="AF57" s="1111"/>
      <c r="AG57" s="1109">
        <f>COUNTIFS($B$11:$B$30,AG$54,$C$11:$C$30,"C",$E$11:$E$30,"*")</f>
        <v>0</v>
      </c>
      <c r="AH57" s="1110"/>
      <c r="AI57" s="1111"/>
      <c r="AJ57" s="1109">
        <f>COUNTIFS($B$11:$B$30,AG$54,$C$11:$C$30,"D",$E$11:$E$30,"*")</f>
        <v>0</v>
      </c>
      <c r="AK57" s="1111"/>
      <c r="AL57" s="770">
        <f>COUNTIFS($B$11:$B$30,AL$54,$C$11:$C$30,"C",$E$11:$E$30,"*")</f>
        <v>0</v>
      </c>
      <c r="AM57" s="770">
        <f>COUNTIFS($B$11:$B$30,AL$54,$C$11:$C$30,"D",$E$11:$E$30,"*")</f>
        <v>0</v>
      </c>
      <c r="AN57" s="150"/>
    </row>
    <row r="58" spans="1:40" ht="24.95" customHeight="1">
      <c r="A58" s="150"/>
      <c r="B58" s="759" t="s">
        <v>1104</v>
      </c>
      <c r="C58" s="1107"/>
      <c r="D58" s="1108"/>
      <c r="E58" s="1103">
        <f>IF($AK$3="４週",SUMIFS($AK$11:$AK$30,$B$11:$B$30,E54)/4/$AH$5,IF($AK$3="歴月",SUMIFS($AK$11:$AK$30,$B$11:$B$30,E54)/$AL$5,"記載する期間を選択してください"))</f>
        <v>0</v>
      </c>
      <c r="F58" s="1104"/>
      <c r="G58" s="1104"/>
      <c r="H58" s="1105"/>
      <c r="I58" s="1103">
        <f>IF($AK$3="４週",SUMIFS($AK$11:$AK$30,$B$11:$B$30,I54)/4/$AH$5,IF($AK$3="歴月",SUMIFS($AK$11:$AK$30,$B$11:$B$30,I54)/$AL$5,"記載する期間を選択してください"))</f>
        <v>0</v>
      </c>
      <c r="J58" s="1104"/>
      <c r="K58" s="1104"/>
      <c r="L58" s="1104"/>
      <c r="M58" s="1104"/>
      <c r="N58" s="1105"/>
      <c r="O58" s="1103">
        <f>IF($AK$3="４週",SUMIFS($AK$11:$AK$30,$B$11:$B$30,O54)/4/$AH$5,IF($AK$3="歴月",SUMIFS($AK$11:$AK$30,$B$11:$B$30,O54)/$AL$5,"記載する期間を選択してください"))</f>
        <v>0</v>
      </c>
      <c r="P58" s="1104"/>
      <c r="Q58" s="1104"/>
      <c r="R58" s="1104"/>
      <c r="S58" s="1104"/>
      <c r="T58" s="1105"/>
      <c r="U58" s="1152"/>
      <c r="V58" s="1153"/>
      <c r="W58" s="1153"/>
      <c r="X58" s="1153"/>
      <c r="Y58" s="1153"/>
      <c r="Z58" s="1154"/>
      <c r="AA58" s="1103">
        <f>IF($AK$3="４週",SUMIFS($AK$11:$AK$30,$B$11:$B$30,AA54)/4/$AH$5,IF($AK$3="歴月",SUMIFS($AK$11:$AK$30,$B$11:$B$30,AA54)/$AL$5,"記載する期間を選択してください"))</f>
        <v>0</v>
      </c>
      <c r="AB58" s="1104"/>
      <c r="AC58" s="1104"/>
      <c r="AD58" s="1104"/>
      <c r="AE58" s="1104"/>
      <c r="AF58" s="1105"/>
      <c r="AG58" s="1103">
        <f>IF($AK$3="４週",SUMIFS($AK$11:$AK$30,$B$11:$B$30,AG54)/4/$AH$5,IF($AK$3="歴月",SUMIFS($AK$11:$AK$30,$B$11:$B$30,AG54)/$AL$5,"記載する期間を選択してください"))</f>
        <v>0</v>
      </c>
      <c r="AH58" s="1104"/>
      <c r="AI58" s="1104"/>
      <c r="AJ58" s="1104"/>
      <c r="AK58" s="1105"/>
      <c r="AL58" s="1103">
        <f>IF($AK$3="４週",SUMIFS($AK$11:$AK$30,$B$11:$B$30,AL54)/4/$AH$5,IF($AK$3="歴月",SUMIFS($AK$11:$AK$30,$B$11:$B$30,AL54)/$AL$5,"記載する期間を選択してください"))</f>
        <v>0</v>
      </c>
      <c r="AM58" s="1105"/>
      <c r="AN58" s="150"/>
    </row>
    <row r="59" spans="1:40" ht="5.0999999999999996" customHeight="1">
      <c r="A59" s="150"/>
      <c r="B59" s="15"/>
      <c r="C59" s="773">
        <v>2</v>
      </c>
      <c r="D59" s="773"/>
      <c r="E59" s="773">
        <v>3</v>
      </c>
      <c r="F59" s="773"/>
      <c r="G59" s="773"/>
      <c r="H59" s="773"/>
      <c r="I59" s="773">
        <v>4</v>
      </c>
      <c r="J59" s="773"/>
      <c r="K59" s="773"/>
      <c r="L59" s="773"/>
      <c r="M59" s="773"/>
      <c r="N59" s="773"/>
      <c r="O59" s="773">
        <v>5</v>
      </c>
      <c r="P59" s="773"/>
      <c r="Q59" s="773"/>
      <c r="R59" s="773"/>
      <c r="S59" s="773"/>
      <c r="T59" s="773"/>
      <c r="U59" s="773">
        <v>6</v>
      </c>
      <c r="V59" s="773"/>
      <c r="W59" s="773"/>
      <c r="X59" s="773"/>
      <c r="Y59" s="773"/>
      <c r="Z59" s="773"/>
      <c r="AA59" s="773">
        <v>7</v>
      </c>
      <c r="AB59" s="773"/>
      <c r="AC59" s="773"/>
      <c r="AD59" s="773"/>
      <c r="AE59" s="773"/>
      <c r="AF59" s="773"/>
      <c r="AG59" s="773">
        <v>8</v>
      </c>
      <c r="AH59" s="773"/>
      <c r="AI59" s="773"/>
      <c r="AJ59" s="773"/>
      <c r="AK59" s="773"/>
      <c r="AL59" s="773">
        <v>9</v>
      </c>
      <c r="AM59" s="774"/>
      <c r="AN59" s="150"/>
    </row>
    <row r="60" spans="1:40" ht="15" customHeight="1">
      <c r="A60" s="201" t="s">
        <v>1105</v>
      </c>
      <c r="B60" s="775"/>
      <c r="C60" s="776"/>
      <c r="D60" s="776"/>
      <c r="E60" s="776"/>
      <c r="F60" s="777"/>
      <c r="G60" s="776"/>
      <c r="H60" s="773"/>
      <c r="I60" s="773"/>
      <c r="J60" s="773"/>
      <c r="K60" s="773"/>
      <c r="L60" s="773"/>
      <c r="M60" s="773"/>
      <c r="N60" s="773"/>
      <c r="O60" s="773"/>
      <c r="P60" s="773"/>
      <c r="Q60" s="773"/>
      <c r="R60" s="773">
        <v>6</v>
      </c>
      <c r="S60" s="773"/>
      <c r="T60" s="773"/>
      <c r="U60" s="773"/>
      <c r="V60" s="773"/>
      <c r="W60" s="773"/>
      <c r="X60" s="773">
        <v>7</v>
      </c>
      <c r="Y60" s="773"/>
      <c r="Z60" s="773"/>
      <c r="AA60" s="773"/>
      <c r="AB60" s="773"/>
      <c r="AC60" s="773"/>
      <c r="AD60" s="773">
        <v>8</v>
      </c>
      <c r="AE60" s="773"/>
      <c r="AF60" s="773"/>
      <c r="AG60" s="778"/>
      <c r="AH60" s="778"/>
      <c r="AI60" s="778"/>
      <c r="AJ60" s="778">
        <v>9</v>
      </c>
      <c r="AK60" s="779"/>
      <c r="AL60" s="779"/>
      <c r="AM60" s="150"/>
    </row>
    <row r="61" spans="1:40" s="201" customFormat="1" ht="15" customHeight="1">
      <c r="A61" s="201" t="s">
        <v>1106</v>
      </c>
      <c r="B61" s="767"/>
      <c r="C61" s="767"/>
      <c r="D61" s="767"/>
      <c r="E61" s="767"/>
      <c r="F61" s="767"/>
      <c r="G61" s="767"/>
      <c r="H61" s="725"/>
      <c r="I61" s="725"/>
      <c r="J61" s="725"/>
      <c r="K61" s="725"/>
      <c r="L61" s="725"/>
      <c r="M61" s="725"/>
      <c r="N61" s="725"/>
      <c r="O61" s="725"/>
      <c r="P61" s="725"/>
      <c r="Q61" s="725"/>
      <c r="R61" s="725"/>
      <c r="S61" s="725"/>
      <c r="T61" s="725"/>
      <c r="U61" s="725"/>
      <c r="V61" s="725"/>
      <c r="W61" s="725"/>
      <c r="X61" s="725"/>
      <c r="Y61" s="725"/>
      <c r="Z61" s="725"/>
      <c r="AA61" s="725"/>
      <c r="AB61" s="725"/>
      <c r="AC61" s="725"/>
      <c r="AD61" s="725"/>
      <c r="AE61" s="725"/>
      <c r="AF61" s="725"/>
      <c r="AG61" s="725"/>
      <c r="AH61" s="725"/>
      <c r="AI61" s="725"/>
      <c r="AJ61" s="725"/>
      <c r="AK61" s="725"/>
      <c r="AL61" s="725"/>
      <c r="AM61" s="725"/>
    </row>
    <row r="62" spans="1:40" s="201" customFormat="1" ht="15" customHeight="1">
      <c r="A62" s="201" t="s">
        <v>1107</v>
      </c>
      <c r="B62" s="767"/>
      <c r="C62" s="767"/>
      <c r="D62" s="767"/>
      <c r="E62" s="767"/>
      <c r="F62" s="767"/>
      <c r="G62" s="767"/>
      <c r="H62" s="725"/>
      <c r="I62" s="725"/>
      <c r="J62" s="725"/>
      <c r="K62" s="725"/>
      <c r="L62" s="725"/>
      <c r="M62" s="725"/>
      <c r="N62" s="725"/>
      <c r="O62" s="725"/>
      <c r="P62" s="725"/>
      <c r="Q62" s="725"/>
      <c r="R62" s="725"/>
      <c r="S62" s="725"/>
      <c r="T62" s="725"/>
      <c r="U62" s="725"/>
      <c r="V62" s="725"/>
      <c r="W62" s="725"/>
      <c r="X62" s="725"/>
      <c r="Y62" s="725"/>
      <c r="Z62" s="725"/>
      <c r="AA62" s="725"/>
      <c r="AB62" s="725"/>
      <c r="AC62" s="725"/>
      <c r="AD62" s="725"/>
      <c r="AE62" s="725"/>
      <c r="AF62" s="725"/>
      <c r="AG62" s="725"/>
      <c r="AH62" s="725"/>
      <c r="AI62" s="725"/>
      <c r="AJ62" s="725"/>
      <c r="AK62" s="725"/>
      <c r="AL62" s="725"/>
      <c r="AM62" s="725"/>
    </row>
    <row r="63" spans="1:40" s="201" customFormat="1" ht="15" customHeight="1">
      <c r="A63" s="201" t="s">
        <v>1108</v>
      </c>
      <c r="B63" s="767"/>
      <c r="C63" s="767"/>
      <c r="D63" s="767"/>
      <c r="E63" s="767"/>
      <c r="F63" s="767"/>
      <c r="G63" s="767"/>
      <c r="H63" s="725"/>
      <c r="I63" s="725"/>
      <c r="J63" s="725"/>
      <c r="K63" s="725"/>
      <c r="L63" s="725"/>
      <c r="M63" s="725"/>
      <c r="N63" s="725"/>
      <c r="O63" s="725"/>
      <c r="P63" s="725"/>
      <c r="Q63" s="725"/>
      <c r="R63" s="725"/>
      <c r="S63" s="725"/>
      <c r="T63" s="725"/>
      <c r="U63" s="725"/>
      <c r="V63" s="725"/>
      <c r="W63" s="725"/>
      <c r="X63" s="725"/>
      <c r="Y63" s="725"/>
      <c r="Z63" s="725"/>
      <c r="AA63" s="725"/>
      <c r="AB63" s="725"/>
      <c r="AC63" s="725"/>
      <c r="AD63" s="725"/>
      <c r="AE63" s="725"/>
      <c r="AF63" s="725"/>
      <c r="AG63" s="725"/>
      <c r="AH63" s="725"/>
      <c r="AI63" s="725"/>
      <c r="AJ63" s="725"/>
      <c r="AK63" s="725"/>
      <c r="AL63" s="725"/>
      <c r="AM63" s="725"/>
    </row>
    <row r="64" spans="1:40" s="201" customFormat="1" ht="15" customHeight="1">
      <c r="A64" s="201" t="s">
        <v>1109</v>
      </c>
      <c r="B64" s="767"/>
      <c r="C64" s="767"/>
      <c r="D64" s="767"/>
      <c r="E64" s="767"/>
      <c r="F64" s="767"/>
      <c r="G64" s="767"/>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row>
    <row r="65" spans="1:7" ht="15" customHeight="1">
      <c r="A65" s="201" t="s">
        <v>1110</v>
      </c>
      <c r="B65" s="780"/>
      <c r="C65" s="201"/>
      <c r="D65" s="201"/>
      <c r="E65" s="201"/>
      <c r="F65" s="201"/>
      <c r="G65" s="201"/>
    </row>
    <row r="66" spans="1:7" ht="15" customHeight="1">
      <c r="A66" s="201" t="s">
        <v>1111</v>
      </c>
      <c r="B66" s="780"/>
      <c r="C66" s="201"/>
      <c r="D66" s="201"/>
      <c r="E66" s="201"/>
      <c r="F66" s="201"/>
      <c r="G66" s="201"/>
    </row>
    <row r="67" spans="1:7" ht="15" customHeight="1">
      <c r="A67" s="201"/>
      <c r="B67" s="771" t="s">
        <v>1112</v>
      </c>
      <c r="C67" s="1106" t="s">
        <v>1113</v>
      </c>
      <c r="D67" s="1106"/>
      <c r="E67" s="1106"/>
      <c r="F67" s="201"/>
      <c r="G67" s="201"/>
    </row>
    <row r="68" spans="1:7" ht="15" customHeight="1">
      <c r="A68" s="201"/>
      <c r="B68" s="781" t="s">
        <v>1114</v>
      </c>
      <c r="C68" s="1102" t="s">
        <v>1115</v>
      </c>
      <c r="D68" s="1102"/>
      <c r="E68" s="1102"/>
      <c r="F68" s="201"/>
      <c r="G68" s="201"/>
    </row>
    <row r="69" spans="1:7" ht="15" customHeight="1">
      <c r="A69" s="201"/>
      <c r="B69" s="781" t="s">
        <v>1116</v>
      </c>
      <c r="C69" s="1102" t="s">
        <v>1117</v>
      </c>
      <c r="D69" s="1102"/>
      <c r="E69" s="1102"/>
      <c r="F69" s="201"/>
      <c r="G69" s="201"/>
    </row>
    <row r="70" spans="1:7" ht="15" customHeight="1">
      <c r="A70" s="201"/>
      <c r="B70" s="781" t="s">
        <v>1118</v>
      </c>
      <c r="C70" s="1102" t="s">
        <v>1119</v>
      </c>
      <c r="D70" s="1102"/>
      <c r="E70" s="1102"/>
      <c r="F70" s="201"/>
      <c r="G70" s="201"/>
    </row>
    <row r="71" spans="1:7" ht="15" customHeight="1">
      <c r="A71" s="201"/>
      <c r="B71" s="781" t="s">
        <v>1120</v>
      </c>
      <c r="C71" s="1102" t="s">
        <v>1121</v>
      </c>
      <c r="D71" s="1102"/>
      <c r="E71" s="1102"/>
      <c r="F71" s="201"/>
      <c r="G71" s="201"/>
    </row>
    <row r="72" spans="1:7" ht="15" customHeight="1">
      <c r="A72" s="201"/>
      <c r="B72" s="201" t="s">
        <v>1122</v>
      </c>
      <c r="C72" s="201"/>
      <c r="D72" s="201"/>
      <c r="E72" s="201"/>
      <c r="F72" s="201"/>
      <c r="G72" s="201"/>
    </row>
    <row r="73" spans="1:7" ht="15" customHeight="1">
      <c r="A73" s="201"/>
      <c r="B73" s="201" t="s">
        <v>1123</v>
      </c>
      <c r="C73" s="201"/>
      <c r="D73" s="201"/>
      <c r="E73" s="201"/>
      <c r="F73" s="201"/>
      <c r="G73" s="201"/>
    </row>
    <row r="74" spans="1:7" ht="15" customHeight="1">
      <c r="A74" s="201"/>
      <c r="B74" s="201" t="s">
        <v>1124</v>
      </c>
      <c r="C74" s="201"/>
      <c r="D74" s="201"/>
      <c r="E74" s="201"/>
      <c r="F74" s="201"/>
      <c r="G74" s="201"/>
    </row>
    <row r="75" spans="1:7" ht="15" customHeight="1">
      <c r="A75" s="201" t="s">
        <v>1125</v>
      </c>
      <c r="B75" s="780"/>
      <c r="C75" s="201"/>
      <c r="D75" s="201"/>
      <c r="E75" s="201"/>
      <c r="F75" s="201"/>
      <c r="G75" s="201"/>
    </row>
    <row r="76" spans="1:7" ht="15" customHeight="1">
      <c r="A76" s="201" t="s">
        <v>1126</v>
      </c>
      <c r="B76" s="780"/>
      <c r="C76" s="201"/>
      <c r="D76" s="201"/>
      <c r="E76" s="201"/>
      <c r="F76" s="201"/>
      <c r="G76" s="201"/>
    </row>
    <row r="77" spans="1:7" ht="15" customHeight="1">
      <c r="A77" s="201" t="s">
        <v>1127</v>
      </c>
      <c r="B77" s="780"/>
      <c r="C77" s="201"/>
      <c r="D77" s="201"/>
      <c r="E77" s="201"/>
      <c r="F77" s="201"/>
      <c r="G77" s="201"/>
    </row>
    <row r="78" spans="1:7" ht="15" customHeight="1">
      <c r="A78" s="201" t="s">
        <v>1128</v>
      </c>
      <c r="B78" s="780"/>
      <c r="C78" s="201"/>
      <c r="D78" s="201"/>
      <c r="E78" s="201"/>
      <c r="F78" s="201"/>
      <c r="G78" s="201"/>
    </row>
    <row r="79" spans="1:7" ht="15" customHeight="1">
      <c r="A79" s="201" t="s">
        <v>1129</v>
      </c>
      <c r="B79" s="780"/>
      <c r="C79" s="201"/>
      <c r="D79" s="201"/>
      <c r="E79" s="201"/>
      <c r="F79" s="201"/>
      <c r="G79" s="201"/>
    </row>
    <row r="80" spans="1:7" ht="15" customHeight="1">
      <c r="A80" s="201" t="s">
        <v>1130</v>
      </c>
      <c r="B80" s="780"/>
      <c r="C80" s="201"/>
      <c r="D80" s="201"/>
      <c r="E80" s="201"/>
      <c r="F80" s="201"/>
      <c r="G80" s="201"/>
    </row>
    <row r="81" spans="1:7" ht="15" customHeight="1">
      <c r="A81" s="201" t="s">
        <v>1131</v>
      </c>
      <c r="B81" s="780"/>
      <c r="C81" s="201"/>
      <c r="D81" s="201"/>
      <c r="E81" s="201"/>
      <c r="F81" s="201"/>
      <c r="G81" s="201"/>
    </row>
    <row r="82" spans="1:7" ht="15" customHeight="1">
      <c r="A82" s="201" t="s">
        <v>1132</v>
      </c>
      <c r="B82" s="780"/>
      <c r="C82" s="201"/>
      <c r="D82" s="201"/>
      <c r="E82" s="201"/>
      <c r="F82" s="201"/>
      <c r="G82" s="201"/>
    </row>
    <row r="83" spans="1:7" ht="15" customHeight="1">
      <c r="A83" s="201" t="s">
        <v>1133</v>
      </c>
      <c r="B83" s="780"/>
      <c r="C83" s="201"/>
      <c r="D83" s="201"/>
      <c r="E83" s="201"/>
      <c r="F83" s="201"/>
      <c r="G83" s="201"/>
    </row>
    <row r="84" spans="1:7" ht="15" customHeight="1">
      <c r="A84" s="201" t="s">
        <v>1134</v>
      </c>
      <c r="B84" s="780"/>
      <c r="C84" s="201"/>
      <c r="D84" s="201"/>
      <c r="E84" s="201"/>
      <c r="F84" s="201"/>
      <c r="G84" s="201"/>
    </row>
    <row r="85" spans="1:7" ht="15" customHeight="1">
      <c r="A85" s="201" t="s">
        <v>1135</v>
      </c>
      <c r="B85" s="780"/>
      <c r="C85" s="201"/>
      <c r="D85" s="201"/>
      <c r="E85" s="201"/>
      <c r="F85" s="201"/>
      <c r="G85" s="201"/>
    </row>
    <row r="86" spans="1:7" ht="15" customHeight="1">
      <c r="A86" s="201" t="s">
        <v>1136</v>
      </c>
      <c r="B86" s="780"/>
      <c r="C86" s="201"/>
      <c r="D86" s="201"/>
      <c r="E86" s="201"/>
      <c r="F86" s="201"/>
      <c r="G86" s="201"/>
    </row>
    <row r="87" spans="1:7" ht="15" customHeight="1">
      <c r="A87" s="201" t="s">
        <v>1137</v>
      </c>
      <c r="B87" s="780"/>
      <c r="C87" s="201"/>
      <c r="D87" s="201"/>
      <c r="E87" s="201"/>
      <c r="F87" s="201"/>
      <c r="G87" s="201"/>
    </row>
  </sheetData>
  <mergeCells count="266">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6:C36"/>
    <mergeCell ref="F36:H36"/>
    <mergeCell ref="I36:K36"/>
    <mergeCell ref="L36:N36"/>
    <mergeCell ref="O36:Q36"/>
    <mergeCell ref="AJ36:AK36"/>
    <mergeCell ref="AM36:AN36"/>
    <mergeCell ref="A37:C37"/>
    <mergeCell ref="F37:H37"/>
    <mergeCell ref="I37:K37"/>
    <mergeCell ref="L37:N37"/>
    <mergeCell ref="O37:Q37"/>
    <mergeCell ref="R37:T37"/>
    <mergeCell ref="U37:W37"/>
    <mergeCell ref="X37:Z37"/>
    <mergeCell ref="R36:T36"/>
    <mergeCell ref="U36:W36"/>
    <mergeCell ref="X36:Z36"/>
    <mergeCell ref="AA36:AC36"/>
    <mergeCell ref="AD36:AF36"/>
    <mergeCell ref="AG36:AI36"/>
    <mergeCell ref="AA37:AC37"/>
    <mergeCell ref="AD37:AF37"/>
    <mergeCell ref="AG37:AI37"/>
    <mergeCell ref="AJ37:AK37"/>
    <mergeCell ref="AM37:AN37"/>
    <mergeCell ref="F38:H38"/>
    <mergeCell ref="I38:K38"/>
    <mergeCell ref="L38:N38"/>
    <mergeCell ref="O38:Q38"/>
    <mergeCell ref="R38:T38"/>
    <mergeCell ref="AM38:AN38"/>
    <mergeCell ref="F39:H39"/>
    <mergeCell ref="I39:K39"/>
    <mergeCell ref="L39:N39"/>
    <mergeCell ref="O39:Q39"/>
    <mergeCell ref="R39:T39"/>
    <mergeCell ref="U39:W39"/>
    <mergeCell ref="X39:Z39"/>
    <mergeCell ref="AA39:AC39"/>
    <mergeCell ref="AD39:AF39"/>
    <mergeCell ref="U38:W38"/>
    <mergeCell ref="X38:Z38"/>
    <mergeCell ref="AA38:AC38"/>
    <mergeCell ref="AD38:AF38"/>
    <mergeCell ref="AG38:AI38"/>
    <mergeCell ref="AJ38:AK38"/>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AM42:AN42"/>
    <mergeCell ref="AJ41:AK41"/>
    <mergeCell ref="AL41:AL42"/>
    <mergeCell ref="AM41:AN41"/>
    <mergeCell ref="B42:C42"/>
    <mergeCell ref="F42:H42"/>
    <mergeCell ref="I42:K42"/>
    <mergeCell ref="L42:N42"/>
    <mergeCell ref="O42:Q42"/>
    <mergeCell ref="R42:T42"/>
    <mergeCell ref="U42:W42"/>
    <mergeCell ref="R41:T41"/>
    <mergeCell ref="U41:W41"/>
    <mergeCell ref="X41:Z41"/>
    <mergeCell ref="AA41:AC41"/>
    <mergeCell ref="AD41:AF41"/>
    <mergeCell ref="AG41:AI41"/>
    <mergeCell ref="AG43:AI43"/>
    <mergeCell ref="AJ43:AK43"/>
    <mergeCell ref="A43:C43"/>
    <mergeCell ref="F43:H43"/>
    <mergeCell ref="I43:K43"/>
    <mergeCell ref="L43:N43"/>
    <mergeCell ref="O43:Q43"/>
    <mergeCell ref="R43:T43"/>
    <mergeCell ref="X42:Z42"/>
    <mergeCell ref="AA42:AC42"/>
    <mergeCell ref="AD42:AF42"/>
    <mergeCell ref="AG42:AI42"/>
    <mergeCell ref="AJ42:AK42"/>
    <mergeCell ref="AA44:AC44"/>
    <mergeCell ref="AD44:AF44"/>
    <mergeCell ref="AG44:AI44"/>
    <mergeCell ref="AJ44:AK44"/>
    <mergeCell ref="AM44:AN44"/>
    <mergeCell ref="A45:C45"/>
    <mergeCell ref="F45:H45"/>
    <mergeCell ref="I45:K45"/>
    <mergeCell ref="L45:N45"/>
    <mergeCell ref="O45:Q45"/>
    <mergeCell ref="AL43:AL44"/>
    <mergeCell ref="AM43:AN43"/>
    <mergeCell ref="B44:C44"/>
    <mergeCell ref="F44:H44"/>
    <mergeCell ref="I44:K44"/>
    <mergeCell ref="L44:N44"/>
    <mergeCell ref="O44:Q44"/>
    <mergeCell ref="R44:T44"/>
    <mergeCell ref="U44:W44"/>
    <mergeCell ref="X44:Z44"/>
    <mergeCell ref="U43:W43"/>
    <mergeCell ref="X43:Z43"/>
    <mergeCell ref="AA43:AC43"/>
    <mergeCell ref="AD43:AF43"/>
    <mergeCell ref="B46:C46"/>
    <mergeCell ref="F46:H46"/>
    <mergeCell ref="I46:K46"/>
    <mergeCell ref="L46:N46"/>
    <mergeCell ref="O46:Q46"/>
    <mergeCell ref="R46:T46"/>
    <mergeCell ref="U46:W46"/>
    <mergeCell ref="R45:T45"/>
    <mergeCell ref="U45:W45"/>
    <mergeCell ref="X46:Z46"/>
    <mergeCell ref="AA46:AC46"/>
    <mergeCell ref="AD46:AF46"/>
    <mergeCell ref="AG46:AI46"/>
    <mergeCell ref="AJ46:AK46"/>
    <mergeCell ref="AM46:AN46"/>
    <mergeCell ref="AJ45:AK45"/>
    <mergeCell ref="AL45:AL46"/>
    <mergeCell ref="AM45:AN45"/>
    <mergeCell ref="X45:Z45"/>
    <mergeCell ref="AA45:AC45"/>
    <mergeCell ref="AD45:AF45"/>
    <mergeCell ref="AG45:AI45"/>
    <mergeCell ref="AM47:AN47"/>
    <mergeCell ref="A50:B50"/>
    <mergeCell ref="C50:D50"/>
    <mergeCell ref="E50:H50"/>
    <mergeCell ref="I50:N50"/>
    <mergeCell ref="O50:T50"/>
    <mergeCell ref="U47:W47"/>
    <mergeCell ref="X47:Z47"/>
    <mergeCell ref="AA47:AC47"/>
    <mergeCell ref="AD47:AF47"/>
    <mergeCell ref="AG47:AI47"/>
    <mergeCell ref="AJ47:AK47"/>
    <mergeCell ref="A47:C47"/>
    <mergeCell ref="F47:H47"/>
    <mergeCell ref="I47:K47"/>
    <mergeCell ref="L47:N47"/>
    <mergeCell ref="O47:Q47"/>
    <mergeCell ref="R47:T47"/>
    <mergeCell ref="A51:B51"/>
    <mergeCell ref="C51:D51"/>
    <mergeCell ref="E51:H51"/>
    <mergeCell ref="I51:N51"/>
    <mergeCell ref="O51:T51"/>
    <mergeCell ref="C54:D54"/>
    <mergeCell ref="E54:H54"/>
    <mergeCell ref="I54:N54"/>
    <mergeCell ref="O54:T54"/>
    <mergeCell ref="F56:H56"/>
    <mergeCell ref="I56:K56"/>
    <mergeCell ref="L56:N56"/>
    <mergeCell ref="O56:Q56"/>
    <mergeCell ref="R56:T56"/>
    <mergeCell ref="U54:Z54"/>
    <mergeCell ref="AA54:AF54"/>
    <mergeCell ref="AG54:AK54"/>
    <mergeCell ref="AL54:AM54"/>
    <mergeCell ref="F55:H55"/>
    <mergeCell ref="I55:K55"/>
    <mergeCell ref="L55:N55"/>
    <mergeCell ref="O55:Q55"/>
    <mergeCell ref="R55:T55"/>
    <mergeCell ref="U55:W55"/>
    <mergeCell ref="U56:W56"/>
    <mergeCell ref="X56:Z56"/>
    <mergeCell ref="AA56:AC56"/>
    <mergeCell ref="AD56:AF56"/>
    <mergeCell ref="AG56:AI56"/>
    <mergeCell ref="AJ56:AK56"/>
    <mergeCell ref="X55:Z55"/>
    <mergeCell ref="AA55:AC55"/>
    <mergeCell ref="AD55:AF55"/>
    <mergeCell ref="AG55:AI55"/>
    <mergeCell ref="AJ55:AK55"/>
    <mergeCell ref="C70:E70"/>
    <mergeCell ref="C71:E71"/>
    <mergeCell ref="AA58:AF58"/>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 ref="L57:N57"/>
    <mergeCell ref="O57:Q57"/>
    <mergeCell ref="R57:T57"/>
    <mergeCell ref="U57:W57"/>
  </mergeCells>
  <phoneticPr fontId="2"/>
  <dataValidations count="6">
    <dataValidation type="list" allowBlank="1" showInputMessage="1" showErrorMessage="1" sqref="B11:B30" xr:uid="{C4553902-06B3-4FB4-AAD4-6559A0B1052F}">
      <formula1>INDIRECT($AK$1)</formula1>
    </dataValidation>
    <dataValidation type="list" allowBlank="1" showInputMessage="1" showErrorMessage="1" sqref="AK3:AN3" xr:uid="{5355DB6B-AC20-4F97-9E85-1052DBA65904}">
      <formula1>"４週,歴月"</formula1>
    </dataValidation>
    <dataValidation type="list" allowBlank="1" showInputMessage="1" showErrorMessage="1" sqref="AK4:AN4" xr:uid="{D1810618-A8E2-44BA-8F32-9D3DA4D7799C}">
      <formula1>"予定,実績"</formula1>
    </dataValidation>
    <dataValidation operator="greaterThanOrEqual" allowBlank="1" showInputMessage="1" showErrorMessage="1" sqref="I48:I49 I52 L48:L49 L52 AL37:AL41 AJ37:AJ47 AM36 AM42 AM44 AL43 AM46 AL45" xr:uid="{B407F378-310D-4CE1-846F-ADF8E587888A}"/>
    <dataValidation type="list" allowBlank="1" showInputMessage="1" showErrorMessage="1" sqref="C11:C30" xr:uid="{B1369F62-5DE6-4F6A-A907-1F535E0DAE24}">
      <formula1>"A,B,C,D"</formula1>
    </dataValidation>
    <dataValidation type="whole" operator="greaterThanOrEqual" allowBlank="1" showInputMessage="1" showErrorMessage="1" sqref="AG37:AG47 L37:L47 O37:O47 R37:R47 U37:U47 X37:X47 AA37:AA47 AD37:AD47 I37:I47 D37:F47" xr:uid="{65C19E46-A38F-4867-9717-BDED35DEAF3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66</vt:i4>
      </vt:variant>
    </vt:vector>
  </HeadingPairs>
  <TitlesOfParts>
    <vt:vector size="107" baseType="lpstr">
      <vt:lpstr>必要書類</vt:lpstr>
      <vt:lpstr>1</vt:lpstr>
      <vt:lpstr>2</vt:lpstr>
      <vt:lpstr>勤務一覧・介護包括型用</vt:lpstr>
      <vt:lpstr>記載例勤務一覧・介護包括型</vt:lpstr>
      <vt:lpstr>勤務形態・外部利用型用</vt:lpstr>
      <vt:lpstr>記載例勤務一覧・外部利用型</vt:lpstr>
      <vt:lpstr>勤務形態・日中支援型用</vt:lpstr>
      <vt:lpstr>記載例勤務一覧・日中支援型</vt:lpstr>
      <vt:lpstr>選択肢</vt:lpstr>
      <vt:lpstr>5</vt:lpstr>
      <vt:lpstr>6</vt:lpstr>
      <vt:lpstr>7</vt:lpstr>
      <vt:lpstr>7記載例</vt:lpstr>
      <vt:lpstr>8</vt:lpstr>
      <vt:lpstr>8-2</vt:lpstr>
      <vt:lpstr>9</vt:lpstr>
      <vt:lpstr>10変更</vt:lpstr>
      <vt:lpstr>10記入例</vt:lpstr>
      <vt:lpstr>10注釈付き</vt:lpstr>
      <vt:lpstr>11</vt:lpstr>
      <vt:lpstr>12</vt:lpstr>
      <vt:lpstr>13</vt:lpstr>
      <vt:lpstr>14</vt:lpstr>
      <vt:lpstr>15</vt:lpstr>
      <vt:lpstr>16</vt:lpstr>
      <vt:lpstr>17</vt:lpstr>
      <vt:lpstr>18</vt:lpstr>
      <vt:lpstr>19</vt:lpstr>
      <vt:lpstr>19-2</vt:lpstr>
      <vt:lpstr>22</vt:lpstr>
      <vt:lpstr>23</vt:lpstr>
      <vt:lpstr>23記載例</vt:lpstr>
      <vt:lpstr>23前年度の平均利用者</vt:lpstr>
      <vt:lpstr>24</vt:lpstr>
      <vt:lpstr>25</vt:lpstr>
      <vt:lpstr>26</vt:lpstr>
      <vt:lpstr>26-2</vt:lpstr>
      <vt:lpstr>26記載例と解説</vt:lpstr>
      <vt:lpstr>27</vt:lpstr>
      <vt:lpstr>28</vt:lpstr>
      <vt:lpstr>'27'!Excel_BuiltIn_Print_Area</vt:lpstr>
      <vt:lpstr>'8'!Excel_BuiltIn_Print_Area</vt:lpstr>
      <vt:lpstr>'8-2'!Excel_BuiltIn_Print_Area</vt:lpstr>
      <vt:lpstr>'1'!Print_Area</vt:lpstr>
      <vt:lpstr>'10注釈付き'!Print_Area</vt:lpstr>
      <vt:lpstr>'10変更'!Print_Area</vt:lpstr>
      <vt:lpstr>'12'!Print_Area</vt:lpstr>
      <vt:lpstr>'14'!Print_Area</vt:lpstr>
      <vt:lpstr>'2'!Print_Area</vt:lpstr>
      <vt:lpstr>'22'!Print_Area</vt:lpstr>
      <vt:lpstr>'23'!Print_Area</vt:lpstr>
      <vt:lpstr>'23記載例'!Print_Area</vt:lpstr>
      <vt:lpstr>'23前年度の平均利用者'!Print_Area</vt:lpstr>
      <vt:lpstr>'24'!Print_Area</vt:lpstr>
      <vt:lpstr>'25'!Print_Area</vt:lpstr>
      <vt:lpstr>'26'!Print_Area</vt:lpstr>
      <vt:lpstr>'26-2'!Print_Area</vt:lpstr>
      <vt:lpstr>'26記載例と解説'!Print_Area</vt:lpstr>
      <vt:lpstr>'27'!Print_Area</vt:lpstr>
      <vt:lpstr>'28'!Print_Area</vt:lpstr>
      <vt:lpstr>'5'!Print_Area</vt:lpstr>
      <vt:lpstr>'6'!Print_Area</vt:lpstr>
      <vt:lpstr>'7'!Print_Area</vt:lpstr>
      <vt:lpstr>'7記載例'!Print_Area</vt:lpstr>
      <vt:lpstr>'8'!Print_Area</vt:lpstr>
      <vt:lpstr>'8-2'!Print_Area</vt:lpstr>
      <vt:lpstr>記載例勤務一覧・介護包括型!Print_Area</vt:lpstr>
      <vt:lpstr>記載例勤務一覧・外部利用型!Print_Area</vt:lpstr>
      <vt:lpstr>記載例勤務一覧・日中支援型!Print_Area</vt:lpstr>
      <vt:lpstr>勤務一覧・介護包括型用!Print_Area</vt:lpstr>
      <vt:lpstr>勤務形態・外部利用型用!Print_Area</vt:lpstr>
      <vt:lpstr>勤務形態・日中支援型用!Print_Area</vt:lpstr>
      <vt:lpstr>'2'!Print_Titles</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岡田萌</dc:creator>
  <cp:lastModifiedBy>岡田 萌</cp:lastModifiedBy>
  <cp:lastPrinted>2024-06-03T02:38:19Z</cp:lastPrinted>
  <dcterms:created xsi:type="dcterms:W3CDTF">2015-06-05T18:19:34Z</dcterms:created>
  <dcterms:modified xsi:type="dcterms:W3CDTF">2024-10-25T02:51:39Z</dcterms:modified>
</cp:coreProperties>
</file>