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24226"/>
  <mc:AlternateContent xmlns:mc="http://schemas.openxmlformats.org/markup-compatibility/2006">
    <mc:Choice Requires="x15">
      <x15ac:absPath xmlns:x15ac="http://schemas.microsoft.com/office/spreadsheetml/2010/11/ac" url="\\divfs\所属用ファイルサーバ\16050\20_利活用支援班\04 産業連関表\01_各年度業務\R06年度\03_分析ツール更新\01_更新ファイル（HP掲載用）\"/>
    </mc:Choice>
  </mc:AlternateContent>
  <xr:revisionPtr revIDLastSave="0" documentId="13_ncr:1_{D131D64C-CF8D-42A2-8AA8-D25AB1EA8C75}" xr6:coauthVersionLast="47" xr6:coauthVersionMax="47" xr10:uidLastSave="{00000000-0000-0000-0000-000000000000}"/>
  <bookViews>
    <workbookView xWindow="-120" yWindow="-120" windowWidth="29040" windowHeight="15840" tabRatio="775" xr2:uid="{00000000-000D-0000-FFFF-FFFF00000000}"/>
  </bookViews>
  <sheets>
    <sheet name="①はじめに" sheetId="10" r:id="rId1"/>
    <sheet name="②利用方法" sheetId="12" r:id="rId2"/>
    <sheet name="③入力" sheetId="1" r:id="rId3"/>
    <sheet name="④出力Ⅰ" sheetId="2" r:id="rId4"/>
    <sheet name="⑤出力Ⅱ" sheetId="3" r:id="rId5"/>
    <sheet name="⑥出力Ⅲ（グラフ）" sheetId="11" r:id="rId6"/>
    <sheet name="⑦フロー" sheetId="9" r:id="rId7"/>
    <sheet name="⑧計算域Ⅰ" sheetId="4" r:id="rId8"/>
    <sheet name="⑨計算域Ⅱ" sheetId="5" r:id="rId9"/>
    <sheet name="⑩各種係数" sheetId="6" r:id="rId10"/>
    <sheet name="⑪投入係数表" sheetId="7" r:id="rId11"/>
    <sheet name="⑫逆行列係数表" sheetId="8" r:id="rId12"/>
  </sheets>
  <externalReferences>
    <externalReference r:id="rId13"/>
  </externalReferences>
  <definedNames>
    <definedName name="_xlnm._FilterDatabase" localSheetId="2" hidden="1">③入力!$D$66:$D$68</definedName>
    <definedName name="_xlnm.Criteria" localSheetId="2">③入力!$D$66:$D$68</definedName>
    <definedName name="_xlnm.Extract" localSheetId="2">③入力!$D$64</definedName>
    <definedName name="_xlnm.Print_Area" localSheetId="0">①はじめに!$B$2:$B$136</definedName>
    <definedName name="_xlnm.Print_Area" localSheetId="1">②利用方法!$A$1:$M$100</definedName>
    <definedName name="_xlnm.Print_Area" localSheetId="2">③入力!$B$1:$G$68</definedName>
    <definedName name="_xlnm.Print_Area" localSheetId="3">④出力Ⅰ!$B$2:$K$48</definedName>
    <definedName name="_xlnm.Print_Area" localSheetId="4">⑤出力Ⅱ!$B$2:$N$96</definedName>
    <definedName name="_xlnm.Print_Area" localSheetId="5">'⑥出力Ⅲ（グラフ）'!$A$2:$V$112</definedName>
    <definedName name="_xlnm.Print_Area" localSheetId="6">⑦フロー!$B$2:$M$93</definedName>
    <definedName name="_xlnm.Print_Area" localSheetId="7">⑧計算域Ⅰ!$B$2:$Q$50</definedName>
    <definedName name="_xlnm.Print_Area" localSheetId="8">⑨計算域Ⅱ!$B$2:$V$102</definedName>
    <definedName name="_xlnm.Print_Area" localSheetId="9">⑩各種係数!$B$2:$J$47</definedName>
    <definedName name="_xlnm.Print_Area" localSheetId="10">⑪投入係数表!$B$2:$BF$54</definedName>
    <definedName name="_xlnm.Print_Area" localSheetId="11">⑫逆行列係数表!$B$2:$AS$47</definedName>
    <definedName name="_xlnm.Print_Titles" localSheetId="8">⑨計算域Ⅱ!$1:$2</definedName>
    <definedName name="_xlnm.Print_Titles" localSheetId="10">⑪投入係数表!$B:$C</definedName>
    <definedName name="_xlnm.Print_Titles" localSheetId="11">⑫逆行列係数表!$B:$C</definedName>
    <definedName name="登録リスト">[1]分析履歴!$A$7:$A$9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U3" i="5" l="1"/>
  <c r="M49" i="4"/>
  <c r="I49" i="4"/>
  <c r="D49" i="4"/>
  <c r="F49" i="4" s="1"/>
  <c r="M48" i="4"/>
  <c r="I48" i="4"/>
  <c r="D48" i="4"/>
  <c r="F48" i="4" s="1"/>
  <c r="M47" i="4"/>
  <c r="I47" i="4"/>
  <c r="J47" i="4" s="1"/>
  <c r="D47" i="4"/>
  <c r="F47" i="4" s="1"/>
  <c r="M46" i="4"/>
  <c r="I46" i="4"/>
  <c r="F46" i="4"/>
  <c r="D46" i="4"/>
  <c r="E46" i="4" s="1"/>
  <c r="M45" i="4"/>
  <c r="I45" i="4"/>
  <c r="K45" i="4" s="1"/>
  <c r="D45" i="4"/>
  <c r="F45" i="4" s="1"/>
  <c r="M44" i="4"/>
  <c r="I44" i="4"/>
  <c r="J44" i="4" s="1"/>
  <c r="D44" i="4"/>
  <c r="F44" i="4" s="1"/>
  <c r="M43" i="4"/>
  <c r="I43" i="4"/>
  <c r="K43" i="4" s="1"/>
  <c r="D43" i="4"/>
  <c r="M42" i="4"/>
  <c r="I42" i="4"/>
  <c r="D42" i="4"/>
  <c r="F42" i="4" s="1"/>
  <c r="M41" i="4"/>
  <c r="I41" i="4"/>
  <c r="J41" i="4" s="1"/>
  <c r="D41" i="4"/>
  <c r="F41" i="4" s="1"/>
  <c r="M40" i="4"/>
  <c r="I40" i="4"/>
  <c r="J40" i="4" s="1"/>
  <c r="D40" i="4"/>
  <c r="E40" i="4" s="1"/>
  <c r="M39" i="4"/>
  <c r="I39" i="4"/>
  <c r="K39" i="4" s="1"/>
  <c r="D39" i="4"/>
  <c r="E39" i="4" s="1"/>
  <c r="M38" i="4"/>
  <c r="I38" i="4"/>
  <c r="J38" i="4" s="1"/>
  <c r="D38" i="4"/>
  <c r="F38" i="4" s="1"/>
  <c r="M37" i="4"/>
  <c r="I37" i="4"/>
  <c r="K37" i="4" s="1"/>
  <c r="D37" i="4"/>
  <c r="F37" i="4" s="1"/>
  <c r="M36" i="4"/>
  <c r="I36" i="4"/>
  <c r="D36" i="4"/>
  <c r="M35" i="4"/>
  <c r="I35" i="4"/>
  <c r="K35" i="4" s="1"/>
  <c r="D35" i="4"/>
  <c r="E35" i="4" s="1"/>
  <c r="M34" i="4"/>
  <c r="I34" i="4"/>
  <c r="K34" i="4" s="1"/>
  <c r="D34" i="4"/>
  <c r="F34" i="4" s="1"/>
  <c r="M33" i="4"/>
  <c r="I33" i="4"/>
  <c r="J33" i="4" s="1"/>
  <c r="D33" i="4"/>
  <c r="E33" i="4" s="1"/>
  <c r="M32" i="4"/>
  <c r="K32" i="4"/>
  <c r="I32" i="4"/>
  <c r="D32" i="4"/>
  <c r="F32" i="4" s="1"/>
  <c r="M31" i="4"/>
  <c r="I31" i="4"/>
  <c r="K31" i="4" s="1"/>
  <c r="F31" i="4"/>
  <c r="D31" i="4"/>
  <c r="E31" i="4" s="1"/>
  <c r="M30" i="4"/>
  <c r="I30" i="4"/>
  <c r="J30" i="4" s="1"/>
  <c r="D30" i="4"/>
  <c r="F30" i="4" s="1"/>
  <c r="M29" i="4"/>
  <c r="I29" i="4"/>
  <c r="K29" i="4" s="1"/>
  <c r="D29" i="4"/>
  <c r="F29" i="4" s="1"/>
  <c r="M28" i="4"/>
  <c r="I28" i="4"/>
  <c r="J28" i="4" s="1"/>
  <c r="D28" i="4"/>
  <c r="F28" i="4" s="1"/>
  <c r="M27" i="4"/>
  <c r="I27" i="4"/>
  <c r="K27" i="4" s="1"/>
  <c r="D27" i="4"/>
  <c r="E27" i="4" s="1"/>
  <c r="M26" i="4"/>
  <c r="I26" i="4"/>
  <c r="J26" i="4" s="1"/>
  <c r="D26" i="4"/>
  <c r="F26" i="4" s="1"/>
  <c r="M25" i="4"/>
  <c r="I25" i="4"/>
  <c r="K25" i="4" s="1"/>
  <c r="F25" i="4"/>
  <c r="D25" i="4"/>
  <c r="E25" i="4" s="1"/>
  <c r="M24" i="4"/>
  <c r="I24" i="4"/>
  <c r="K24" i="4" s="1"/>
  <c r="D24" i="4"/>
  <c r="M23" i="4"/>
  <c r="I23" i="4"/>
  <c r="D23" i="4"/>
  <c r="F23" i="4" s="1"/>
  <c r="M22" i="4"/>
  <c r="I22" i="4"/>
  <c r="J22" i="4" s="1"/>
  <c r="D22" i="4"/>
  <c r="M21" i="4"/>
  <c r="I21" i="4"/>
  <c r="K21" i="4" s="1"/>
  <c r="F21" i="4"/>
  <c r="D21" i="4"/>
  <c r="E21" i="4" s="1"/>
  <c r="M20" i="4"/>
  <c r="I20" i="4"/>
  <c r="J20" i="4" s="1"/>
  <c r="D20" i="4"/>
  <c r="F20" i="4" s="1"/>
  <c r="M19" i="4"/>
  <c r="I19" i="4"/>
  <c r="D19" i="4"/>
  <c r="E19" i="4" s="1"/>
  <c r="M18" i="4"/>
  <c r="I18" i="4"/>
  <c r="K18" i="4" s="1"/>
  <c r="D18" i="4"/>
  <c r="F18" i="4" s="1"/>
  <c r="M17" i="4"/>
  <c r="I17" i="4"/>
  <c r="K17" i="4" s="1"/>
  <c r="D17" i="4"/>
  <c r="E17" i="4" s="1"/>
  <c r="M16" i="4"/>
  <c r="I16" i="4"/>
  <c r="D16" i="4"/>
  <c r="M15" i="4"/>
  <c r="I15" i="4"/>
  <c r="K15" i="4" s="1"/>
  <c r="D15" i="4"/>
  <c r="E15" i="4" s="1"/>
  <c r="M14" i="4"/>
  <c r="I14" i="4"/>
  <c r="K14" i="4" s="1"/>
  <c r="D14" i="4"/>
  <c r="M13" i="4"/>
  <c r="I13" i="4"/>
  <c r="F13" i="4"/>
  <c r="E13" i="4"/>
  <c r="G13" i="4" s="1"/>
  <c r="H13" i="4" s="1"/>
  <c r="D13" i="4"/>
  <c r="M12" i="4"/>
  <c r="I12" i="4"/>
  <c r="K12" i="4" s="1"/>
  <c r="D12" i="4"/>
  <c r="F12" i="4" s="1"/>
  <c r="M11" i="4"/>
  <c r="I11" i="4"/>
  <c r="K11" i="4" s="1"/>
  <c r="D11" i="4"/>
  <c r="F11" i="4" s="1"/>
  <c r="M10" i="4"/>
  <c r="I10" i="4"/>
  <c r="D10" i="4"/>
  <c r="E10" i="4" s="1"/>
  <c r="N3" i="4"/>
  <c r="M3" i="9"/>
  <c r="H30" i="11"/>
  <c r="T7" i="11"/>
  <c r="H7" i="11"/>
  <c r="M3" i="3"/>
  <c r="J5" i="2"/>
  <c r="G4" i="2"/>
  <c r="C68" i="1"/>
  <c r="F50" i="1"/>
  <c r="E50" i="1"/>
  <c r="G10" i="9" s="1"/>
  <c r="D50" i="1"/>
  <c r="C10" i="9" s="1"/>
  <c r="F6" i="1"/>
  <c r="K16" i="4" l="1"/>
  <c r="L16" i="4"/>
  <c r="K26" i="4"/>
  <c r="L26" i="4" s="1"/>
  <c r="F27" i="4"/>
  <c r="G27" i="4" s="1"/>
  <c r="H27" i="4" s="1"/>
  <c r="N27" i="4" s="1"/>
  <c r="J31" i="4"/>
  <c r="L31" i="4" s="1"/>
  <c r="J43" i="4"/>
  <c r="L43" i="4" s="1"/>
  <c r="E44" i="4"/>
  <c r="G44" i="4" s="1"/>
  <c r="H44" i="4" s="1"/>
  <c r="G46" i="4"/>
  <c r="H46" i="4" s="1"/>
  <c r="J15" i="4"/>
  <c r="E29" i="4"/>
  <c r="G29" i="4" s="1"/>
  <c r="H29" i="4" s="1"/>
  <c r="N29" i="4" s="1"/>
  <c r="D28" i="5" s="1"/>
  <c r="F28" i="5" s="1"/>
  <c r="F28" i="3" s="1"/>
  <c r="K44" i="4"/>
  <c r="F16" i="4"/>
  <c r="G16" i="4" s="1"/>
  <c r="H16" i="4" s="1"/>
  <c r="E16" i="4"/>
  <c r="G31" i="4"/>
  <c r="H31" i="4" s="1"/>
  <c r="N31" i="4" s="1"/>
  <c r="D30" i="5" s="1"/>
  <c r="E30" i="5" s="1"/>
  <c r="E30" i="3" s="1"/>
  <c r="K49" i="4"/>
  <c r="J49" i="4"/>
  <c r="J48" i="4"/>
  <c r="K48" i="4"/>
  <c r="K47" i="4"/>
  <c r="L47" i="4" s="1"/>
  <c r="J46" i="4"/>
  <c r="K46" i="4"/>
  <c r="J45" i="4"/>
  <c r="L45" i="4" s="1"/>
  <c r="L44" i="4"/>
  <c r="N44" i="4"/>
  <c r="D43" i="5" s="1"/>
  <c r="E43" i="5" s="1"/>
  <c r="E43" i="3" s="1"/>
  <c r="J42" i="4"/>
  <c r="L42" i="4" s="1"/>
  <c r="K42" i="4"/>
  <c r="K41" i="4"/>
  <c r="L41" i="4" s="1"/>
  <c r="J39" i="4"/>
  <c r="L39" i="4" s="1"/>
  <c r="K38" i="4"/>
  <c r="L38" i="4" s="1"/>
  <c r="J36" i="4"/>
  <c r="K36" i="4"/>
  <c r="J35" i="4"/>
  <c r="L35" i="4" s="1"/>
  <c r="J34" i="4"/>
  <c r="L34" i="4" s="1"/>
  <c r="K33" i="4"/>
  <c r="L33" i="4" s="1"/>
  <c r="J32" i="4"/>
  <c r="L32" i="4" s="1"/>
  <c r="K30" i="4"/>
  <c r="L30" i="4" s="1"/>
  <c r="J29" i="4"/>
  <c r="L29" i="4" s="1"/>
  <c r="K28" i="4"/>
  <c r="L28" i="4" s="1"/>
  <c r="J27" i="4"/>
  <c r="L27" i="4" s="1"/>
  <c r="J25" i="4"/>
  <c r="L25" i="4" s="1"/>
  <c r="J24" i="4"/>
  <c r="L24" i="4" s="1"/>
  <c r="J23" i="4"/>
  <c r="K23" i="4"/>
  <c r="K22" i="4"/>
  <c r="L22" i="4"/>
  <c r="J21" i="4"/>
  <c r="L21" i="4" s="1"/>
  <c r="K20" i="4"/>
  <c r="L20" i="4" s="1"/>
  <c r="J19" i="4"/>
  <c r="K19" i="4"/>
  <c r="J18" i="4"/>
  <c r="L18" i="4" s="1"/>
  <c r="J17" i="4"/>
  <c r="L17" i="4" s="1"/>
  <c r="J16" i="4"/>
  <c r="L15" i="4"/>
  <c r="J14" i="4"/>
  <c r="L14" i="4" s="1"/>
  <c r="J13" i="4"/>
  <c r="K13" i="4"/>
  <c r="J12" i="4"/>
  <c r="L12" i="4" s="1"/>
  <c r="I50" i="4"/>
  <c r="J11" i="4"/>
  <c r="L11" i="4" s="1"/>
  <c r="J10" i="4"/>
  <c r="K10" i="4"/>
  <c r="E49" i="4"/>
  <c r="G49" i="4" s="1"/>
  <c r="H49" i="4" s="1"/>
  <c r="E48" i="4"/>
  <c r="G48" i="4" s="1"/>
  <c r="H48" i="4" s="1"/>
  <c r="E47" i="4"/>
  <c r="G47" i="4" s="1"/>
  <c r="H47" i="4" s="1"/>
  <c r="E45" i="4"/>
  <c r="G45" i="4" s="1"/>
  <c r="H45" i="4" s="1"/>
  <c r="N45" i="4" s="1"/>
  <c r="D44" i="5" s="1"/>
  <c r="D97" i="5" s="1"/>
  <c r="E43" i="4"/>
  <c r="G43" i="4" s="1"/>
  <c r="H43" i="4" s="1"/>
  <c r="F43" i="4"/>
  <c r="E42" i="4"/>
  <c r="G42" i="4" s="1"/>
  <c r="H42" i="4" s="1"/>
  <c r="E41" i="4"/>
  <c r="G41" i="4" s="1"/>
  <c r="H41" i="4" s="1"/>
  <c r="F39" i="4"/>
  <c r="G39" i="4" s="1"/>
  <c r="H39" i="4" s="1"/>
  <c r="N39" i="4" s="1"/>
  <c r="D38" i="5" s="1"/>
  <c r="E38" i="4"/>
  <c r="G38" i="4" s="1"/>
  <c r="H38" i="4" s="1"/>
  <c r="E36" i="4"/>
  <c r="F36" i="4"/>
  <c r="F35" i="4"/>
  <c r="G35" i="4" s="1"/>
  <c r="H35" i="4" s="1"/>
  <c r="N35" i="4" s="1"/>
  <c r="D34" i="5" s="1"/>
  <c r="E34" i="4"/>
  <c r="G34" i="4" s="1"/>
  <c r="H34" i="4" s="1"/>
  <c r="F33" i="4"/>
  <c r="G33" i="4" s="1"/>
  <c r="H33" i="4" s="1"/>
  <c r="E32" i="4"/>
  <c r="G32" i="4" s="1"/>
  <c r="H32" i="4" s="1"/>
  <c r="E30" i="4"/>
  <c r="G30" i="4" s="1"/>
  <c r="H30" i="4" s="1"/>
  <c r="E28" i="4"/>
  <c r="G28" i="4" s="1"/>
  <c r="H28" i="4" s="1"/>
  <c r="E26" i="4"/>
  <c r="G26" i="4" s="1"/>
  <c r="H26" i="4" s="1"/>
  <c r="G25" i="4"/>
  <c r="H25" i="4" s="1"/>
  <c r="N25" i="4" s="1"/>
  <c r="D24" i="5" s="1"/>
  <c r="E24" i="5" s="1"/>
  <c r="E24" i="3" s="1"/>
  <c r="E24" i="4"/>
  <c r="F24" i="4"/>
  <c r="E23" i="4"/>
  <c r="G23" i="4" s="1"/>
  <c r="H23" i="4" s="1"/>
  <c r="E22" i="4"/>
  <c r="F22" i="4"/>
  <c r="G21" i="4"/>
  <c r="H21" i="4" s="1"/>
  <c r="N21" i="4" s="1"/>
  <c r="D20" i="5" s="1"/>
  <c r="F20" i="5" s="1"/>
  <c r="F20" i="3" s="1"/>
  <c r="E20" i="4"/>
  <c r="G20" i="4" s="1"/>
  <c r="H20" i="4" s="1"/>
  <c r="F19" i="4"/>
  <c r="G19" i="4" s="1"/>
  <c r="H19" i="4" s="1"/>
  <c r="E18" i="4"/>
  <c r="G18" i="4" s="1"/>
  <c r="H18" i="4" s="1"/>
  <c r="N18" i="4" s="1"/>
  <c r="D17" i="5" s="1"/>
  <c r="D70" i="5" s="1"/>
  <c r="F17" i="4"/>
  <c r="G17" i="4" s="1"/>
  <c r="H17" i="4" s="1"/>
  <c r="F15" i="4"/>
  <c r="G15" i="4" s="1"/>
  <c r="H15" i="4" s="1"/>
  <c r="N15" i="4" s="1"/>
  <c r="D14" i="5" s="1"/>
  <c r="E14" i="4"/>
  <c r="F14" i="4"/>
  <c r="E12" i="4"/>
  <c r="G12" i="4" s="1"/>
  <c r="H12" i="4" s="1"/>
  <c r="E11" i="4"/>
  <c r="G11" i="4" s="1"/>
  <c r="H11" i="4" s="1"/>
  <c r="M50" i="4"/>
  <c r="F10" i="4"/>
  <c r="D50" i="4"/>
  <c r="K10" i="9"/>
  <c r="N11" i="4" l="1"/>
  <c r="D10" i="5" s="1"/>
  <c r="E10" i="5" s="1"/>
  <c r="E10" i="3" s="1"/>
  <c r="N43" i="4"/>
  <c r="D42" i="5" s="1"/>
  <c r="N12" i="4"/>
  <c r="D11" i="5" s="1"/>
  <c r="D64" i="5" s="1"/>
  <c r="G11" i="3" s="1"/>
  <c r="N26" i="4"/>
  <c r="D25" i="5" s="1"/>
  <c r="E78" i="5" s="1"/>
  <c r="H25" i="3" s="1"/>
  <c r="D43" i="3"/>
  <c r="N34" i="4"/>
  <c r="D33" i="5" s="1"/>
  <c r="D86" i="5" s="1"/>
  <c r="L36" i="4"/>
  <c r="E83" i="5"/>
  <c r="H30" i="3" s="1"/>
  <c r="D30" i="3"/>
  <c r="F30" i="5"/>
  <c r="F30" i="3" s="1"/>
  <c r="E81" i="5"/>
  <c r="H28" i="3" s="1"/>
  <c r="D77" i="5"/>
  <c r="G24" i="3" s="1"/>
  <c r="D83" i="5"/>
  <c r="G30" i="3" s="1"/>
  <c r="E96" i="5"/>
  <c r="H43" i="3" s="1"/>
  <c r="D96" i="5"/>
  <c r="G43" i="3" s="1"/>
  <c r="E63" i="5"/>
  <c r="H10" i="3" s="1"/>
  <c r="F10" i="5"/>
  <c r="F10" i="3" s="1"/>
  <c r="L49" i="4"/>
  <c r="N49" i="4" s="1"/>
  <c r="D48" i="5" s="1"/>
  <c r="F48" i="5" s="1"/>
  <c r="F48" i="3" s="1"/>
  <c r="L48" i="4"/>
  <c r="N48" i="4"/>
  <c r="D47" i="5" s="1"/>
  <c r="F47" i="5" s="1"/>
  <c r="F47" i="3" s="1"/>
  <c r="N47" i="4"/>
  <c r="D46" i="5" s="1"/>
  <c r="D46" i="3" s="1"/>
  <c r="L46" i="4"/>
  <c r="N46" i="4" s="1"/>
  <c r="D45" i="5" s="1"/>
  <c r="E98" i="5" s="1"/>
  <c r="H45" i="3" s="1"/>
  <c r="F43" i="5"/>
  <c r="F43" i="3" s="1"/>
  <c r="N42" i="4"/>
  <c r="D41" i="5" s="1"/>
  <c r="N41" i="4"/>
  <c r="D40" i="5" s="1"/>
  <c r="D40" i="3" s="1"/>
  <c r="N38" i="4"/>
  <c r="D37" i="5" s="1"/>
  <c r="F37" i="5" s="1"/>
  <c r="F37" i="3" s="1"/>
  <c r="E86" i="5"/>
  <c r="H33" i="3" s="1"/>
  <c r="N33" i="4"/>
  <c r="D32" i="5" s="1"/>
  <c r="D32" i="3" s="1"/>
  <c r="N32" i="4"/>
  <c r="D31" i="5" s="1"/>
  <c r="D31" i="3" s="1"/>
  <c r="N30" i="4"/>
  <c r="D29" i="5" s="1"/>
  <c r="E82" i="5" s="1"/>
  <c r="H29" i="3" s="1"/>
  <c r="D81" i="5"/>
  <c r="G28" i="3" s="1"/>
  <c r="E28" i="5"/>
  <c r="E28" i="3" s="1"/>
  <c r="D28" i="3"/>
  <c r="N28" i="4"/>
  <c r="D27" i="5" s="1"/>
  <c r="D80" i="5" s="1"/>
  <c r="G27" i="3" s="1"/>
  <c r="F24" i="5"/>
  <c r="F24" i="3" s="1"/>
  <c r="E77" i="5"/>
  <c r="H24" i="3" s="1"/>
  <c r="D24" i="3"/>
  <c r="L23" i="4"/>
  <c r="N23" i="4"/>
  <c r="D22" i="5" s="1"/>
  <c r="N20" i="4"/>
  <c r="D19" i="5" s="1"/>
  <c r="F19" i="5" s="1"/>
  <c r="F19" i="3" s="1"/>
  <c r="L19" i="4"/>
  <c r="N19" i="4"/>
  <c r="D18" i="5" s="1"/>
  <c r="F18" i="5" s="1"/>
  <c r="F18" i="3" s="1"/>
  <c r="E70" i="5"/>
  <c r="H17" i="3" s="1"/>
  <c r="N17" i="4"/>
  <c r="D16" i="5" s="1"/>
  <c r="D69" i="5" s="1"/>
  <c r="G16" i="3" s="1"/>
  <c r="N16" i="4"/>
  <c r="D15" i="5" s="1"/>
  <c r="F15" i="5" s="1"/>
  <c r="F15" i="3" s="1"/>
  <c r="L13" i="4"/>
  <c r="N13" i="4" s="1"/>
  <c r="D12" i="5" s="1"/>
  <c r="E12" i="5" s="1"/>
  <c r="E12" i="3" s="1"/>
  <c r="K50" i="4"/>
  <c r="K40" i="4" s="1"/>
  <c r="L40" i="4" s="1"/>
  <c r="J50" i="4"/>
  <c r="J37" i="4" s="1"/>
  <c r="L37" i="4" s="1"/>
  <c r="D10" i="3"/>
  <c r="D63" i="5"/>
  <c r="G10" i="3" s="1"/>
  <c r="L10" i="4"/>
  <c r="F46" i="5"/>
  <c r="F46" i="3" s="1"/>
  <c r="F44" i="5"/>
  <c r="F44" i="3" s="1"/>
  <c r="E44" i="5"/>
  <c r="E44" i="3" s="1"/>
  <c r="D44" i="3"/>
  <c r="E97" i="5"/>
  <c r="H44" i="3" s="1"/>
  <c r="E42" i="5"/>
  <c r="E42" i="3" s="1"/>
  <c r="D42" i="3"/>
  <c r="F42" i="5"/>
  <c r="F42" i="3" s="1"/>
  <c r="D95" i="5"/>
  <c r="G42" i="3" s="1"/>
  <c r="E95" i="5"/>
  <c r="H42" i="3" s="1"/>
  <c r="F38" i="5"/>
  <c r="F38" i="3" s="1"/>
  <c r="D91" i="5"/>
  <c r="G38" i="3" s="1"/>
  <c r="E38" i="5"/>
  <c r="E38" i="3" s="1"/>
  <c r="E91" i="5"/>
  <c r="H38" i="3" s="1"/>
  <c r="D38" i="3"/>
  <c r="G36" i="4"/>
  <c r="H36" i="4" s="1"/>
  <c r="N36" i="4" s="1"/>
  <c r="D35" i="5" s="1"/>
  <c r="E35" i="5" s="1"/>
  <c r="E35" i="3" s="1"/>
  <c r="E34" i="5"/>
  <c r="E34" i="3" s="1"/>
  <c r="D34" i="3"/>
  <c r="D87" i="5"/>
  <c r="G34" i="3" s="1"/>
  <c r="E87" i="5"/>
  <c r="H34" i="3" s="1"/>
  <c r="F34" i="5"/>
  <c r="F34" i="3" s="1"/>
  <c r="E33" i="5"/>
  <c r="E33" i="3" s="1"/>
  <c r="D33" i="3"/>
  <c r="F33" i="5"/>
  <c r="F33" i="3" s="1"/>
  <c r="F25" i="5"/>
  <c r="F25" i="3" s="1"/>
  <c r="E25" i="5"/>
  <c r="E25" i="3" s="1"/>
  <c r="G24" i="4"/>
  <c r="H24" i="4" s="1"/>
  <c r="N24" i="4" s="1"/>
  <c r="D23" i="5" s="1"/>
  <c r="F23" i="5" s="1"/>
  <c r="F23" i="3" s="1"/>
  <c r="G22" i="4"/>
  <c r="H22" i="4" s="1"/>
  <c r="N22" i="4" s="1"/>
  <c r="D21" i="5" s="1"/>
  <c r="E21" i="5" s="1"/>
  <c r="E21" i="3" s="1"/>
  <c r="E20" i="5"/>
  <c r="E20" i="3" s="1"/>
  <c r="D73" i="5"/>
  <c r="G20" i="3" s="1"/>
  <c r="D20" i="3"/>
  <c r="E73" i="5"/>
  <c r="H20" i="3" s="1"/>
  <c r="E19" i="5"/>
  <c r="E19" i="3" s="1"/>
  <c r="F17" i="5"/>
  <c r="F17" i="3" s="1"/>
  <c r="D17" i="3"/>
  <c r="E17" i="5"/>
  <c r="E17" i="3" s="1"/>
  <c r="F16" i="5"/>
  <c r="F16" i="3" s="1"/>
  <c r="E50" i="4"/>
  <c r="E37" i="4" s="1"/>
  <c r="G37" i="4" s="1"/>
  <c r="H37" i="4" s="1"/>
  <c r="E14" i="5"/>
  <c r="E14" i="3" s="1"/>
  <c r="D67" i="5"/>
  <c r="G14" i="3" s="1"/>
  <c r="F14" i="5"/>
  <c r="F14" i="3" s="1"/>
  <c r="E67" i="5"/>
  <c r="H14" i="3" s="1"/>
  <c r="D14" i="3"/>
  <c r="G14" i="4"/>
  <c r="H14" i="4" s="1"/>
  <c r="N14" i="4" s="1"/>
  <c r="D13" i="5" s="1"/>
  <c r="F13" i="5" s="1"/>
  <c r="F13" i="3" s="1"/>
  <c r="F50" i="4"/>
  <c r="F40" i="4" s="1"/>
  <c r="G40" i="4" s="1"/>
  <c r="H40" i="4" s="1"/>
  <c r="F11" i="5"/>
  <c r="F11" i="3" s="1"/>
  <c r="G10" i="4"/>
  <c r="D26" i="5"/>
  <c r="G17" i="3"/>
  <c r="G33" i="3"/>
  <c r="G44" i="3"/>
  <c r="E11" i="5" l="1"/>
  <c r="E11" i="3" s="1"/>
  <c r="E64" i="5"/>
  <c r="H11" i="3" s="1"/>
  <c r="D11" i="3"/>
  <c r="D78" i="5"/>
  <c r="G25" i="3" s="1"/>
  <c r="D25" i="3"/>
  <c r="D85" i="5"/>
  <c r="G32" i="3" s="1"/>
  <c r="D71" i="5"/>
  <c r="G18" i="3" s="1"/>
  <c r="E40" i="5"/>
  <c r="E40" i="3" s="1"/>
  <c r="E23" i="5"/>
  <c r="E23" i="3" s="1"/>
  <c r="F31" i="5"/>
  <c r="F31" i="3" s="1"/>
  <c r="E15" i="5"/>
  <c r="E15" i="3" s="1"/>
  <c r="F27" i="5"/>
  <c r="F27" i="3" s="1"/>
  <c r="D76" i="5"/>
  <c r="G23" i="3" s="1"/>
  <c r="F29" i="5"/>
  <c r="F29" i="3" s="1"/>
  <c r="F12" i="5"/>
  <c r="F12" i="3" s="1"/>
  <c r="D98" i="5"/>
  <c r="G45" i="3" s="1"/>
  <c r="D29" i="3"/>
  <c r="F45" i="5"/>
  <c r="F45" i="3" s="1"/>
  <c r="D27" i="3"/>
  <c r="E31" i="5"/>
  <c r="E31" i="3" s="1"/>
  <c r="E90" i="5"/>
  <c r="H37" i="3" s="1"/>
  <c r="D45" i="3"/>
  <c r="D19" i="3"/>
  <c r="F32" i="5"/>
  <c r="F32" i="3" s="1"/>
  <c r="E72" i="5"/>
  <c r="H19" i="3" s="1"/>
  <c r="D16" i="3"/>
  <c r="D72" i="5"/>
  <c r="G19" i="3" s="1"/>
  <c r="F21" i="5"/>
  <c r="F21" i="3" s="1"/>
  <c r="E32" i="5"/>
  <c r="E32" i="3" s="1"/>
  <c r="E45" i="5"/>
  <c r="E45" i="3" s="1"/>
  <c r="E16" i="5"/>
  <c r="E16" i="3" s="1"/>
  <c r="E85" i="5"/>
  <c r="H32" i="3" s="1"/>
  <c r="E80" i="5"/>
  <c r="H27" i="3" s="1"/>
  <c r="E29" i="5"/>
  <c r="E29" i="3" s="1"/>
  <c r="D65" i="5"/>
  <c r="G12" i="3" s="1"/>
  <c r="D13" i="3"/>
  <c r="E71" i="5"/>
  <c r="H18" i="3" s="1"/>
  <c r="E27" i="5"/>
  <c r="E27" i="3" s="1"/>
  <c r="D82" i="5"/>
  <c r="G29" i="3" s="1"/>
  <c r="D12" i="3"/>
  <c r="E48" i="5"/>
  <c r="E48" i="3" s="1"/>
  <c r="D48" i="3"/>
  <c r="E101" i="5"/>
  <c r="H48" i="3" s="1"/>
  <c r="D101" i="5"/>
  <c r="G48" i="3" s="1"/>
  <c r="D47" i="3"/>
  <c r="E100" i="5"/>
  <c r="H47" i="3" s="1"/>
  <c r="E47" i="5"/>
  <c r="E47" i="3" s="1"/>
  <c r="D100" i="5"/>
  <c r="G47" i="3" s="1"/>
  <c r="E99" i="5"/>
  <c r="H46" i="3" s="1"/>
  <c r="D99" i="5"/>
  <c r="G46" i="3" s="1"/>
  <c r="E46" i="5"/>
  <c r="E46" i="3" s="1"/>
  <c r="F41" i="5"/>
  <c r="F41" i="3" s="1"/>
  <c r="D94" i="5"/>
  <c r="G41" i="3" s="1"/>
  <c r="E41" i="5"/>
  <c r="E41" i="3" s="1"/>
  <c r="D41" i="3"/>
  <c r="E94" i="5"/>
  <c r="H41" i="3" s="1"/>
  <c r="E93" i="5"/>
  <c r="H40" i="3" s="1"/>
  <c r="D93" i="5"/>
  <c r="G40" i="3" s="1"/>
  <c r="F40" i="5"/>
  <c r="F40" i="3" s="1"/>
  <c r="D37" i="3"/>
  <c r="D90" i="5"/>
  <c r="G37" i="3" s="1"/>
  <c r="E37" i="5"/>
  <c r="E37" i="3" s="1"/>
  <c r="E88" i="5"/>
  <c r="H35" i="3" s="1"/>
  <c r="F35" i="5"/>
  <c r="F35" i="3" s="1"/>
  <c r="D35" i="3"/>
  <c r="D88" i="5"/>
  <c r="G35" i="3" s="1"/>
  <c r="D84" i="5"/>
  <c r="G31" i="3" s="1"/>
  <c r="E84" i="5"/>
  <c r="H31" i="3" s="1"/>
  <c r="E76" i="5"/>
  <c r="H23" i="3" s="1"/>
  <c r="D23" i="3"/>
  <c r="F22" i="5"/>
  <c r="F22" i="3" s="1"/>
  <c r="D22" i="3"/>
  <c r="E75" i="5"/>
  <c r="H22" i="3" s="1"/>
  <c r="D75" i="5"/>
  <c r="G22" i="3" s="1"/>
  <c r="E22" i="5"/>
  <c r="E22" i="3" s="1"/>
  <c r="D74" i="5"/>
  <c r="G21" i="3" s="1"/>
  <c r="E74" i="5"/>
  <c r="H21" i="3" s="1"/>
  <c r="D18" i="3"/>
  <c r="E18" i="5"/>
  <c r="E18" i="3" s="1"/>
  <c r="E69" i="5"/>
  <c r="H16" i="3" s="1"/>
  <c r="D68" i="5"/>
  <c r="G15" i="3" s="1"/>
  <c r="E68" i="5"/>
  <c r="H15" i="3" s="1"/>
  <c r="D15" i="3"/>
  <c r="N40" i="4"/>
  <c r="D39" i="5" s="1"/>
  <c r="F39" i="5" s="1"/>
  <c r="F39" i="3" s="1"/>
  <c r="E66" i="5"/>
  <c r="H13" i="3" s="1"/>
  <c r="E65" i="5"/>
  <c r="H12" i="3" s="1"/>
  <c r="L50" i="4"/>
  <c r="N37" i="4"/>
  <c r="D36" i="5" s="1"/>
  <c r="F36" i="5" s="1"/>
  <c r="F36" i="3" s="1"/>
  <c r="D21" i="3"/>
  <c r="E13" i="5"/>
  <c r="E13" i="3" s="1"/>
  <c r="D66" i="5"/>
  <c r="G13" i="3" s="1"/>
  <c r="H10" i="4"/>
  <c r="G50" i="4"/>
  <c r="F26" i="5"/>
  <c r="E26" i="5"/>
  <c r="D26" i="3"/>
  <c r="E79" i="5"/>
  <c r="D79" i="5"/>
  <c r="D39" i="3" l="1"/>
  <c r="D92" i="5"/>
  <c r="G39" i="3" s="1"/>
  <c r="E89" i="5"/>
  <c r="H36" i="3" s="1"/>
  <c r="E39" i="5"/>
  <c r="E39" i="3" s="1"/>
  <c r="E92" i="5"/>
  <c r="H39" i="3" s="1"/>
  <c r="D36" i="3"/>
  <c r="E36" i="5"/>
  <c r="E36" i="3" s="1"/>
  <c r="D89" i="5"/>
  <c r="G36" i="3" s="1"/>
  <c r="H50" i="4"/>
  <c r="N10" i="4"/>
  <c r="G26" i="3"/>
  <c r="E26" i="3"/>
  <c r="H26" i="3"/>
  <c r="F26" i="3"/>
  <c r="D9" i="5" l="1"/>
  <c r="D62" i="5" s="1"/>
  <c r="N50" i="4"/>
  <c r="C21" i="9" s="1"/>
  <c r="E9" i="5" l="1"/>
  <c r="E62" i="5"/>
  <c r="F9" i="5"/>
  <c r="D9" i="3"/>
  <c r="D49" i="3" s="1"/>
  <c r="D49" i="5"/>
  <c r="G8" i="2" s="1"/>
  <c r="G9" i="5" a="1"/>
  <c r="E9" i="3" l="1"/>
  <c r="E49" i="3" s="1"/>
  <c r="E49" i="5"/>
  <c r="G43" i="5"/>
  <c r="H43" i="5" s="1"/>
  <c r="G27" i="5"/>
  <c r="H27" i="5" s="1"/>
  <c r="G11" i="5"/>
  <c r="H11" i="5" s="1"/>
  <c r="G28" i="5"/>
  <c r="H28" i="5" s="1"/>
  <c r="G48" i="5"/>
  <c r="H48" i="5" s="1"/>
  <c r="G26" i="5"/>
  <c r="H26" i="5" s="1"/>
  <c r="G46" i="5"/>
  <c r="H46" i="5" s="1"/>
  <c r="G25" i="5"/>
  <c r="H25" i="5" s="1"/>
  <c r="G29" i="5"/>
  <c r="H29" i="5" s="1"/>
  <c r="G18" i="5"/>
  <c r="H18" i="5" s="1"/>
  <c r="G39" i="5"/>
  <c r="H39" i="5" s="1"/>
  <c r="G23" i="5"/>
  <c r="H23" i="5" s="1"/>
  <c r="G44" i="5"/>
  <c r="H44" i="5" s="1"/>
  <c r="G22" i="5"/>
  <c r="H22" i="5" s="1"/>
  <c r="G42" i="5"/>
  <c r="H42" i="5" s="1"/>
  <c r="G21" i="5"/>
  <c r="H21" i="5" s="1"/>
  <c r="G41" i="5"/>
  <c r="H41" i="5" s="1"/>
  <c r="G20" i="5"/>
  <c r="H20" i="5" s="1"/>
  <c r="G45" i="5"/>
  <c r="H45" i="5" s="1"/>
  <c r="G34" i="5"/>
  <c r="H34" i="5" s="1"/>
  <c r="G35" i="5"/>
  <c r="H35" i="5" s="1"/>
  <c r="G19" i="5"/>
  <c r="H19" i="5" s="1"/>
  <c r="G38" i="5"/>
  <c r="H38" i="5" s="1"/>
  <c r="G17" i="5"/>
  <c r="H17" i="5" s="1"/>
  <c r="G37" i="5"/>
  <c r="H37" i="5" s="1"/>
  <c r="G16" i="5"/>
  <c r="H16" i="5" s="1"/>
  <c r="G36" i="5"/>
  <c r="H36" i="5" s="1"/>
  <c r="G14" i="5"/>
  <c r="H14" i="5" s="1"/>
  <c r="G24" i="5"/>
  <c r="H24" i="5" s="1"/>
  <c r="G13" i="5"/>
  <c r="H13" i="5" s="1"/>
  <c r="G47" i="5"/>
  <c r="H47" i="5" s="1"/>
  <c r="G31" i="5"/>
  <c r="H31" i="5" s="1"/>
  <c r="G15" i="5"/>
  <c r="H15" i="5" s="1"/>
  <c r="G33" i="5"/>
  <c r="H33" i="5" s="1"/>
  <c r="G12" i="5"/>
  <c r="H12" i="5" s="1"/>
  <c r="G32" i="5"/>
  <c r="H32" i="5" s="1"/>
  <c r="G10" i="5"/>
  <c r="H10" i="5" s="1"/>
  <c r="G30" i="5"/>
  <c r="H30" i="5" s="1"/>
  <c r="G9" i="5"/>
  <c r="H9" i="5" s="1"/>
  <c r="G40" i="5"/>
  <c r="H40" i="5" s="1"/>
  <c r="F9" i="3"/>
  <c r="F49" i="3" s="1"/>
  <c r="F49" i="5"/>
  <c r="H9" i="3"/>
  <c r="H49" i="3" s="1"/>
  <c r="E102" i="5"/>
  <c r="G9" i="3"/>
  <c r="G49" i="3" s="1"/>
  <c r="D102" i="5"/>
  <c r="J28" i="9" l="1"/>
  <c r="G14" i="2"/>
  <c r="G28" i="9"/>
  <c r="G12" i="2"/>
  <c r="G16" i="2"/>
  <c r="K28" i="9"/>
  <c r="E28" i="9"/>
  <c r="G10" i="2"/>
  <c r="G49" i="5"/>
  <c r="C33" i="9" s="1"/>
  <c r="I9" i="5" l="1" a="1"/>
  <c r="H49" i="5"/>
  <c r="C39" i="9" s="1"/>
  <c r="F39" i="9" s="1"/>
  <c r="I45" i="5" l="1"/>
  <c r="I29" i="5"/>
  <c r="I13" i="5"/>
  <c r="I34" i="5"/>
  <c r="I12" i="5"/>
  <c r="I32" i="5"/>
  <c r="I11" i="5"/>
  <c r="I31" i="5"/>
  <c r="I10" i="5"/>
  <c r="I40" i="5"/>
  <c r="I41" i="5"/>
  <c r="I25" i="5"/>
  <c r="I9" i="5"/>
  <c r="I28" i="5"/>
  <c r="I48" i="5"/>
  <c r="I27" i="5"/>
  <c r="I47" i="5"/>
  <c r="I26" i="5"/>
  <c r="I46" i="5"/>
  <c r="I19" i="5"/>
  <c r="I37" i="5"/>
  <c r="I21" i="5"/>
  <c r="I44" i="5"/>
  <c r="I23" i="5"/>
  <c r="I43" i="5"/>
  <c r="I22" i="5"/>
  <c r="I42" i="5"/>
  <c r="I20" i="5"/>
  <c r="I30" i="5"/>
  <c r="I35" i="5"/>
  <c r="I33" i="5"/>
  <c r="I17" i="5"/>
  <c r="I39" i="5"/>
  <c r="I18" i="5"/>
  <c r="I38" i="5"/>
  <c r="I16" i="5"/>
  <c r="I36" i="5"/>
  <c r="I15" i="5"/>
  <c r="I24" i="5"/>
  <c r="I14" i="5"/>
  <c r="I49" i="5" l="1"/>
  <c r="F62" i="5"/>
  <c r="J9" i="5"/>
  <c r="G62" i="5"/>
  <c r="K14" i="5"/>
  <c r="F67" i="5"/>
  <c r="L14" i="3" s="1"/>
  <c r="J14" i="5"/>
  <c r="J14" i="3" s="1"/>
  <c r="I14" i="3"/>
  <c r="G67" i="5"/>
  <c r="M14" i="3" s="1"/>
  <c r="K16" i="5"/>
  <c r="F69" i="5"/>
  <c r="L16" i="3" s="1"/>
  <c r="J16" i="5"/>
  <c r="J16" i="3" s="1"/>
  <c r="I16" i="3"/>
  <c r="G69" i="5"/>
  <c r="M16" i="3" s="1"/>
  <c r="J17" i="5"/>
  <c r="J17" i="3" s="1"/>
  <c r="G70" i="5"/>
  <c r="M17" i="3" s="1"/>
  <c r="K17" i="5"/>
  <c r="I17" i="3"/>
  <c r="F70" i="5"/>
  <c r="L17" i="3" s="1"/>
  <c r="K20" i="5"/>
  <c r="G73" i="5"/>
  <c r="M20" i="3" s="1"/>
  <c r="J20" i="5"/>
  <c r="J20" i="3" s="1"/>
  <c r="I20" i="3"/>
  <c r="F73" i="5"/>
  <c r="L20" i="3" s="1"/>
  <c r="K23" i="5"/>
  <c r="G76" i="5"/>
  <c r="M23" i="3" s="1"/>
  <c r="J23" i="5"/>
  <c r="J23" i="3" s="1"/>
  <c r="I23" i="3"/>
  <c r="F76" i="5"/>
  <c r="L23" i="3" s="1"/>
  <c r="K19" i="5"/>
  <c r="F72" i="5"/>
  <c r="L19" i="3" s="1"/>
  <c r="J19" i="5"/>
  <c r="J19" i="3" s="1"/>
  <c r="I19" i="3"/>
  <c r="G72" i="5"/>
  <c r="M19" i="3" s="1"/>
  <c r="K27" i="5"/>
  <c r="G80" i="5"/>
  <c r="M27" i="3" s="1"/>
  <c r="I27" i="3"/>
  <c r="F80" i="5"/>
  <c r="L27" i="3" s="1"/>
  <c r="J27" i="5"/>
  <c r="J27" i="3" s="1"/>
  <c r="G78" i="5"/>
  <c r="M25" i="3" s="1"/>
  <c r="I25" i="3"/>
  <c r="F78" i="5"/>
  <c r="L25" i="3" s="1"/>
  <c r="K25" i="5"/>
  <c r="J25" i="5"/>
  <c r="J25" i="3" s="1"/>
  <c r="K31" i="5"/>
  <c r="G84" i="5"/>
  <c r="M31" i="3" s="1"/>
  <c r="J31" i="5"/>
  <c r="J31" i="3" s="1"/>
  <c r="I31" i="3"/>
  <c r="F84" i="5"/>
  <c r="L31" i="3" s="1"/>
  <c r="K34" i="5"/>
  <c r="F87" i="5"/>
  <c r="L34" i="3" s="1"/>
  <c r="J34" i="5"/>
  <c r="J34" i="3" s="1"/>
  <c r="I34" i="3"/>
  <c r="G87" i="5"/>
  <c r="M34" i="3" s="1"/>
  <c r="G77" i="5"/>
  <c r="M24" i="3" s="1"/>
  <c r="K24" i="5"/>
  <c r="F77" i="5"/>
  <c r="L24" i="3" s="1"/>
  <c r="J24" i="5"/>
  <c r="J24" i="3" s="1"/>
  <c r="I24" i="3"/>
  <c r="G91" i="5"/>
  <c r="M38" i="3" s="1"/>
  <c r="K38" i="5"/>
  <c r="F91" i="5"/>
  <c r="L38" i="3" s="1"/>
  <c r="J38" i="5"/>
  <c r="J38" i="3" s="1"/>
  <c r="I38" i="3"/>
  <c r="F86" i="5"/>
  <c r="L33" i="3" s="1"/>
  <c r="K33" i="5"/>
  <c r="G86" i="5"/>
  <c r="M33" i="3" s="1"/>
  <c r="J33" i="5"/>
  <c r="J33" i="3" s="1"/>
  <c r="I33" i="3"/>
  <c r="G95" i="5"/>
  <c r="M42" i="3" s="1"/>
  <c r="K42" i="5"/>
  <c r="F95" i="5"/>
  <c r="L42" i="3" s="1"/>
  <c r="J42" i="5"/>
  <c r="J42" i="3" s="1"/>
  <c r="I42" i="3"/>
  <c r="F97" i="5"/>
  <c r="L44" i="3" s="1"/>
  <c r="K44" i="5"/>
  <c r="G97" i="5"/>
  <c r="M44" i="3" s="1"/>
  <c r="J44" i="5"/>
  <c r="J44" i="3" s="1"/>
  <c r="I44" i="3"/>
  <c r="G99" i="5"/>
  <c r="M46" i="3" s="1"/>
  <c r="J46" i="5"/>
  <c r="J46" i="3" s="1"/>
  <c r="I46" i="3"/>
  <c r="F99" i="5"/>
  <c r="L46" i="3" s="1"/>
  <c r="K46" i="5"/>
  <c r="G101" i="5"/>
  <c r="M48" i="3" s="1"/>
  <c r="I48" i="3"/>
  <c r="F101" i="5"/>
  <c r="L48" i="3" s="1"/>
  <c r="K48" i="5"/>
  <c r="J48" i="5"/>
  <c r="J48" i="3" s="1"/>
  <c r="I41" i="3"/>
  <c r="G94" i="5"/>
  <c r="M41" i="3" s="1"/>
  <c r="F94" i="5"/>
  <c r="L41" i="3" s="1"/>
  <c r="K41" i="5"/>
  <c r="J41" i="5"/>
  <c r="J41" i="3" s="1"/>
  <c r="F64" i="5"/>
  <c r="L11" i="3" s="1"/>
  <c r="K11" i="5"/>
  <c r="G64" i="5"/>
  <c r="M11" i="3" s="1"/>
  <c r="J11" i="5"/>
  <c r="J11" i="3" s="1"/>
  <c r="I11" i="3"/>
  <c r="F66" i="5"/>
  <c r="L13" i="3" s="1"/>
  <c r="J13" i="5"/>
  <c r="J13" i="3" s="1"/>
  <c r="G66" i="5"/>
  <c r="M13" i="3" s="1"/>
  <c r="K13" i="5"/>
  <c r="I13" i="3"/>
  <c r="I15" i="3"/>
  <c r="F68" i="5"/>
  <c r="L15" i="3" s="1"/>
  <c r="K15" i="5"/>
  <c r="J15" i="5"/>
  <c r="J15" i="3" s="1"/>
  <c r="G68" i="5"/>
  <c r="M15" i="3" s="1"/>
  <c r="I18" i="3"/>
  <c r="G71" i="5"/>
  <c r="M18" i="3" s="1"/>
  <c r="F71" i="5"/>
  <c r="L18" i="3" s="1"/>
  <c r="K18" i="5"/>
  <c r="J18" i="5"/>
  <c r="J18" i="3" s="1"/>
  <c r="I35" i="3"/>
  <c r="G88" i="5"/>
  <c r="M35" i="3" s="1"/>
  <c r="K35" i="5"/>
  <c r="J35" i="5"/>
  <c r="J35" i="3" s="1"/>
  <c r="F88" i="5"/>
  <c r="L35" i="3" s="1"/>
  <c r="I22" i="3"/>
  <c r="G75" i="5"/>
  <c r="M22" i="3" s="1"/>
  <c r="F75" i="5"/>
  <c r="L22" i="3" s="1"/>
  <c r="K22" i="5"/>
  <c r="J22" i="5"/>
  <c r="J22" i="3" s="1"/>
  <c r="I21" i="3"/>
  <c r="J21" i="5"/>
  <c r="J21" i="3" s="1"/>
  <c r="K21" i="5"/>
  <c r="G74" i="5"/>
  <c r="M21" i="3" s="1"/>
  <c r="F74" i="5"/>
  <c r="L21" i="3" s="1"/>
  <c r="I26" i="3"/>
  <c r="J26" i="5"/>
  <c r="J26" i="3" s="1"/>
  <c r="G79" i="5"/>
  <c r="M26" i="3" s="1"/>
  <c r="F79" i="5"/>
  <c r="L26" i="3" s="1"/>
  <c r="K26" i="5"/>
  <c r="I28" i="3"/>
  <c r="F81" i="5"/>
  <c r="L28" i="3" s="1"/>
  <c r="G81" i="5"/>
  <c r="M28" i="3" s="1"/>
  <c r="K28" i="5"/>
  <c r="J28" i="5"/>
  <c r="J28" i="3" s="1"/>
  <c r="I40" i="3"/>
  <c r="G93" i="5"/>
  <c r="M40" i="3" s="1"/>
  <c r="F93" i="5"/>
  <c r="L40" i="3" s="1"/>
  <c r="K40" i="5"/>
  <c r="J40" i="5"/>
  <c r="J40" i="3" s="1"/>
  <c r="I32" i="3"/>
  <c r="G85" i="5"/>
  <c r="M32" i="3" s="1"/>
  <c r="K32" i="5"/>
  <c r="J32" i="5"/>
  <c r="J32" i="3" s="1"/>
  <c r="F85" i="5"/>
  <c r="L32" i="3" s="1"/>
  <c r="I29" i="3"/>
  <c r="F82" i="5"/>
  <c r="L29" i="3" s="1"/>
  <c r="G82" i="5"/>
  <c r="M29" i="3" s="1"/>
  <c r="K29" i="5"/>
  <c r="J29" i="5"/>
  <c r="J29" i="3" s="1"/>
  <c r="J36" i="5"/>
  <c r="J36" i="3" s="1"/>
  <c r="I36" i="3"/>
  <c r="F89" i="5"/>
  <c r="L36" i="3" s="1"/>
  <c r="G89" i="5"/>
  <c r="M36" i="3" s="1"/>
  <c r="K36" i="5"/>
  <c r="J39" i="5"/>
  <c r="J39" i="3" s="1"/>
  <c r="I39" i="3"/>
  <c r="K39" i="5"/>
  <c r="F92" i="5"/>
  <c r="L39" i="3" s="1"/>
  <c r="G92" i="5"/>
  <c r="M39" i="3" s="1"/>
  <c r="J30" i="5"/>
  <c r="J30" i="3" s="1"/>
  <c r="I30" i="3"/>
  <c r="G83" i="5"/>
  <c r="M30" i="3" s="1"/>
  <c r="F83" i="5"/>
  <c r="L30" i="3" s="1"/>
  <c r="K30" i="5"/>
  <c r="J43" i="5"/>
  <c r="J43" i="3" s="1"/>
  <c r="I43" i="3"/>
  <c r="K43" i="5"/>
  <c r="F96" i="5"/>
  <c r="L43" i="3" s="1"/>
  <c r="G96" i="5"/>
  <c r="M43" i="3" s="1"/>
  <c r="J37" i="5"/>
  <c r="J37" i="3" s="1"/>
  <c r="K37" i="5"/>
  <c r="I37" i="3"/>
  <c r="G90" i="5"/>
  <c r="M37" i="3" s="1"/>
  <c r="F90" i="5"/>
  <c r="L37" i="3" s="1"/>
  <c r="J47" i="5"/>
  <c r="J47" i="3" s="1"/>
  <c r="I47" i="3"/>
  <c r="G100" i="5"/>
  <c r="M47" i="3" s="1"/>
  <c r="F100" i="5"/>
  <c r="L47" i="3" s="1"/>
  <c r="K47" i="5"/>
  <c r="I9" i="3"/>
  <c r="K9" i="5"/>
  <c r="J10" i="5"/>
  <c r="J10" i="3" s="1"/>
  <c r="I10" i="3"/>
  <c r="K10" i="5"/>
  <c r="G63" i="5"/>
  <c r="M10" i="3" s="1"/>
  <c r="F63" i="5"/>
  <c r="L10" i="3" s="1"/>
  <c r="J12" i="5"/>
  <c r="J12" i="3" s="1"/>
  <c r="I12" i="3"/>
  <c r="F65" i="5"/>
  <c r="L12" i="3" s="1"/>
  <c r="G65" i="5"/>
  <c r="M12" i="3" s="1"/>
  <c r="K12" i="5"/>
  <c r="J45" i="5"/>
  <c r="J45" i="3" s="1"/>
  <c r="I45" i="3"/>
  <c r="K45" i="5"/>
  <c r="G98" i="5"/>
  <c r="M45" i="3" s="1"/>
  <c r="F98" i="5"/>
  <c r="L45" i="3" s="1"/>
  <c r="L9" i="5" l="1"/>
  <c r="L12" i="5"/>
  <c r="K12" i="3"/>
  <c r="M9" i="3"/>
  <c r="M49" i="3" s="1"/>
  <c r="G102" i="5"/>
  <c r="L47" i="5"/>
  <c r="K47" i="3"/>
  <c r="L37" i="5"/>
  <c r="K37" i="3"/>
  <c r="L43" i="5"/>
  <c r="K43" i="3"/>
  <c r="L11" i="5"/>
  <c r="K11" i="3"/>
  <c r="L48" i="5"/>
  <c r="K48" i="3"/>
  <c r="K46" i="3"/>
  <c r="L46" i="5"/>
  <c r="K44" i="3"/>
  <c r="L44" i="5"/>
  <c r="L24" i="5"/>
  <c r="K24" i="3"/>
  <c r="L20" i="5"/>
  <c r="K20" i="3"/>
  <c r="L45" i="5"/>
  <c r="K45" i="3"/>
  <c r="I49" i="3"/>
  <c r="L36" i="5"/>
  <c r="K36" i="3"/>
  <c r="K32" i="3"/>
  <c r="L32" i="5"/>
  <c r="K40" i="3"/>
  <c r="L40" i="5"/>
  <c r="L21" i="5"/>
  <c r="K21" i="3"/>
  <c r="L22" i="5"/>
  <c r="K22" i="3"/>
  <c r="L15" i="5"/>
  <c r="K15" i="3"/>
  <c r="L13" i="5"/>
  <c r="K13" i="3"/>
  <c r="K42" i="3"/>
  <c r="L42" i="5"/>
  <c r="K25" i="3"/>
  <c r="L25" i="5"/>
  <c r="L27" i="5"/>
  <c r="K27" i="3"/>
  <c r="K49" i="5"/>
  <c r="K9" i="3"/>
  <c r="F102" i="5"/>
  <c r="L9" i="3"/>
  <c r="L49" i="3" s="1"/>
  <c r="L39" i="5"/>
  <c r="K39" i="3"/>
  <c r="L28" i="5"/>
  <c r="K28" i="3"/>
  <c r="K26" i="3"/>
  <c r="L26" i="5"/>
  <c r="L33" i="5"/>
  <c r="K33" i="3"/>
  <c r="L34" i="5"/>
  <c r="K34" i="3"/>
  <c r="L19" i="5"/>
  <c r="K19" i="3"/>
  <c r="L16" i="5"/>
  <c r="K16" i="3"/>
  <c r="L10" i="5"/>
  <c r="K10" i="3"/>
  <c r="H8" i="2"/>
  <c r="C49" i="9"/>
  <c r="J49" i="5"/>
  <c r="J9" i="3"/>
  <c r="J49" i="3" s="1"/>
  <c r="L30" i="5"/>
  <c r="K30" i="3"/>
  <c r="L29" i="5"/>
  <c r="K29" i="3"/>
  <c r="L35" i="5"/>
  <c r="K35" i="3"/>
  <c r="L18" i="5"/>
  <c r="K18" i="3"/>
  <c r="L41" i="5"/>
  <c r="K41" i="3"/>
  <c r="K38" i="3"/>
  <c r="L38" i="5"/>
  <c r="L31" i="5"/>
  <c r="K31" i="3"/>
  <c r="L23" i="5"/>
  <c r="K23" i="3"/>
  <c r="K17" i="3"/>
  <c r="L17" i="5"/>
  <c r="L14" i="5"/>
  <c r="K14" i="3"/>
  <c r="L49" i="5" l="1"/>
  <c r="M49" i="5" s="1"/>
  <c r="N9" i="5" s="1"/>
  <c r="K49" i="9"/>
  <c r="H16" i="2"/>
  <c r="K49" i="3"/>
  <c r="H12" i="2"/>
  <c r="E56" i="9"/>
  <c r="H10" i="2"/>
  <c r="C56" i="9"/>
  <c r="J49" i="9"/>
  <c r="H14" i="2"/>
  <c r="C63" i="9" l="1"/>
  <c r="N44" i="5" l="1"/>
  <c r="O44" i="5" s="1"/>
  <c r="N36" i="5"/>
  <c r="O36" i="5" s="1"/>
  <c r="N28" i="5"/>
  <c r="O28" i="5" s="1"/>
  <c r="N21" i="5"/>
  <c r="O21" i="5" s="1"/>
  <c r="N13" i="5"/>
  <c r="O13" i="5" s="1"/>
  <c r="N33" i="5"/>
  <c r="O33" i="5" s="1"/>
  <c r="N11" i="5"/>
  <c r="O11" i="5" s="1"/>
  <c r="N39" i="5"/>
  <c r="O39" i="5" s="1"/>
  <c r="N18" i="5"/>
  <c r="O18" i="5" s="1"/>
  <c r="N25" i="5"/>
  <c r="O25" i="5" s="1"/>
  <c r="N42" i="5"/>
  <c r="O42" i="5" s="1"/>
  <c r="N34" i="5"/>
  <c r="O34" i="5" s="1"/>
  <c r="N26" i="5"/>
  <c r="O26" i="5" s="1"/>
  <c r="N19" i="5"/>
  <c r="O19" i="5" s="1"/>
  <c r="N45" i="5"/>
  <c r="O45" i="5" s="1"/>
  <c r="N29" i="5"/>
  <c r="O29" i="5" s="1"/>
  <c r="N23" i="5"/>
  <c r="O23" i="5" s="1"/>
  <c r="N35" i="5"/>
  <c r="O35" i="5" s="1"/>
  <c r="N14" i="5"/>
  <c r="O14" i="5" s="1"/>
  <c r="N48" i="5"/>
  <c r="O48" i="5" s="1"/>
  <c r="N40" i="5"/>
  <c r="O40" i="5" s="1"/>
  <c r="N32" i="5"/>
  <c r="O32" i="5" s="1"/>
  <c r="N24" i="5"/>
  <c r="O24" i="5" s="1"/>
  <c r="N17" i="5"/>
  <c r="O17" i="5" s="1"/>
  <c r="N41" i="5"/>
  <c r="O41" i="5" s="1"/>
  <c r="N20" i="5"/>
  <c r="O20" i="5" s="1"/>
  <c r="N47" i="5"/>
  <c r="O47" i="5" s="1"/>
  <c r="N31" i="5"/>
  <c r="O31" i="5" s="1"/>
  <c r="N12" i="5"/>
  <c r="O12" i="5" s="1"/>
  <c r="N46" i="5"/>
  <c r="O46" i="5" s="1"/>
  <c r="N38" i="5"/>
  <c r="O38" i="5" s="1"/>
  <c r="N30" i="5"/>
  <c r="O30" i="5" s="1"/>
  <c r="N22" i="5"/>
  <c r="O22" i="5" s="1"/>
  <c r="N15" i="5"/>
  <c r="O15" i="5" s="1"/>
  <c r="N37" i="5"/>
  <c r="O37" i="5" s="1"/>
  <c r="N16" i="5"/>
  <c r="O16" i="5" s="1"/>
  <c r="N43" i="5"/>
  <c r="O43" i="5" s="1"/>
  <c r="N27" i="5"/>
  <c r="O27" i="5" s="1"/>
  <c r="N10" i="5"/>
  <c r="O10" i="5" s="1"/>
  <c r="N49" i="5" l="1"/>
  <c r="C69" i="9" s="1"/>
  <c r="O9" i="5"/>
  <c r="O49" i="5" l="1"/>
  <c r="C75" i="9" s="1"/>
  <c r="P9" i="5" a="1"/>
  <c r="P47" i="5" l="1"/>
  <c r="P31" i="5"/>
  <c r="P15" i="5"/>
  <c r="P48" i="5"/>
  <c r="P25" i="5"/>
  <c r="P40" i="5"/>
  <c r="P18" i="5"/>
  <c r="P33" i="5"/>
  <c r="P12" i="5"/>
  <c r="P26" i="5"/>
  <c r="P43" i="5"/>
  <c r="P27" i="5"/>
  <c r="P11" i="5"/>
  <c r="P41" i="5"/>
  <c r="P20" i="5"/>
  <c r="P34" i="5"/>
  <c r="P13" i="5"/>
  <c r="P28" i="5"/>
  <c r="P42" i="5"/>
  <c r="P21" i="5"/>
  <c r="P39" i="5"/>
  <c r="P23" i="5"/>
  <c r="P46" i="5"/>
  <c r="P36" i="5"/>
  <c r="P14" i="5"/>
  <c r="P29" i="5"/>
  <c r="P44" i="5"/>
  <c r="P22" i="5"/>
  <c r="P37" i="5"/>
  <c r="P16" i="5"/>
  <c r="P35" i="5"/>
  <c r="P19" i="5"/>
  <c r="P45" i="5"/>
  <c r="P30" i="5"/>
  <c r="P9" i="5"/>
  <c r="P24" i="5"/>
  <c r="P38" i="5"/>
  <c r="P17" i="5"/>
  <c r="P32" i="5"/>
  <c r="P10" i="5"/>
  <c r="I62" i="5" l="1"/>
  <c r="K62" i="5" s="1"/>
  <c r="H62" i="5"/>
  <c r="J62" i="5" s="1"/>
  <c r="S9" i="5"/>
  <c r="D57" i="3"/>
  <c r="I63" i="5"/>
  <c r="Q10" i="5"/>
  <c r="H63" i="5"/>
  <c r="R10" i="5"/>
  <c r="S10" i="5"/>
  <c r="I57" i="3" s="1"/>
  <c r="D71" i="3"/>
  <c r="H77" i="5"/>
  <c r="R24" i="5"/>
  <c r="I77" i="5"/>
  <c r="Q24" i="5"/>
  <c r="S24" i="5"/>
  <c r="I71" i="3" s="1"/>
  <c r="Q19" i="5"/>
  <c r="S19" i="5"/>
  <c r="I66" i="3" s="1"/>
  <c r="D66" i="3"/>
  <c r="I72" i="5"/>
  <c r="R19" i="5"/>
  <c r="H72" i="5"/>
  <c r="Q22" i="5"/>
  <c r="S22" i="5"/>
  <c r="I69" i="3" s="1"/>
  <c r="D69" i="3"/>
  <c r="I75" i="5"/>
  <c r="R22" i="5"/>
  <c r="H75" i="5"/>
  <c r="R36" i="5"/>
  <c r="S36" i="5"/>
  <c r="I83" i="3" s="1"/>
  <c r="D83" i="3"/>
  <c r="H89" i="5"/>
  <c r="Q36" i="5"/>
  <c r="I89" i="5"/>
  <c r="R21" i="5"/>
  <c r="S21" i="5"/>
  <c r="I68" i="3" s="1"/>
  <c r="D68" i="3"/>
  <c r="H74" i="5"/>
  <c r="Q21" i="5"/>
  <c r="I74" i="5"/>
  <c r="Q34" i="5"/>
  <c r="S34" i="5"/>
  <c r="I81" i="3" s="1"/>
  <c r="D81" i="3"/>
  <c r="H87" i="5"/>
  <c r="R34" i="5"/>
  <c r="I87" i="5"/>
  <c r="R27" i="5"/>
  <c r="S27" i="5"/>
  <c r="I74" i="3" s="1"/>
  <c r="D74" i="3"/>
  <c r="I80" i="5"/>
  <c r="Q27" i="5"/>
  <c r="H80" i="5"/>
  <c r="D80" i="3"/>
  <c r="I86" i="5"/>
  <c r="Q33" i="5"/>
  <c r="H86" i="5"/>
  <c r="R33" i="5"/>
  <c r="S33" i="5"/>
  <c r="I80" i="3" s="1"/>
  <c r="D95" i="3"/>
  <c r="I101" i="5"/>
  <c r="Q48" i="5"/>
  <c r="H101" i="5"/>
  <c r="R48" i="5"/>
  <c r="S48" i="5"/>
  <c r="I95" i="3" s="1"/>
  <c r="Q32" i="5"/>
  <c r="H85" i="5"/>
  <c r="R32" i="5"/>
  <c r="S32" i="5"/>
  <c r="I79" i="3" s="1"/>
  <c r="D79" i="3"/>
  <c r="I85" i="5"/>
  <c r="R9" i="5"/>
  <c r="U9" i="5" s="1"/>
  <c r="P49" i="5"/>
  <c r="Q9" i="5"/>
  <c r="T9" i="5" s="1"/>
  <c r="D56" i="3"/>
  <c r="I88" i="5"/>
  <c r="Q35" i="5"/>
  <c r="H88" i="5"/>
  <c r="R35" i="5"/>
  <c r="S35" i="5"/>
  <c r="I82" i="3" s="1"/>
  <c r="D82" i="3"/>
  <c r="I97" i="5"/>
  <c r="Q44" i="5"/>
  <c r="H97" i="5"/>
  <c r="R44" i="5"/>
  <c r="S44" i="5"/>
  <c r="I91" i="3" s="1"/>
  <c r="D91" i="3"/>
  <c r="H99" i="5"/>
  <c r="R46" i="5"/>
  <c r="I99" i="5"/>
  <c r="Q46" i="5"/>
  <c r="S46" i="5"/>
  <c r="I93" i="3" s="1"/>
  <c r="D93" i="3"/>
  <c r="I95" i="5"/>
  <c r="R42" i="5"/>
  <c r="H95" i="5"/>
  <c r="Q42" i="5"/>
  <c r="S42" i="5"/>
  <c r="I89" i="3" s="1"/>
  <c r="D89" i="3"/>
  <c r="I73" i="5"/>
  <c r="Q20" i="5"/>
  <c r="H73" i="5"/>
  <c r="R20" i="5"/>
  <c r="S20" i="5"/>
  <c r="I67" i="3" s="1"/>
  <c r="D67" i="3"/>
  <c r="H96" i="5"/>
  <c r="Q43" i="5"/>
  <c r="I96" i="5"/>
  <c r="R43" i="5"/>
  <c r="S43" i="5"/>
  <c r="I90" i="3" s="1"/>
  <c r="D90" i="3"/>
  <c r="Q18" i="5"/>
  <c r="I71" i="5"/>
  <c r="R18" i="5"/>
  <c r="S18" i="5"/>
  <c r="I65" i="3" s="1"/>
  <c r="D65" i="3"/>
  <c r="H71" i="5"/>
  <c r="R15" i="5"/>
  <c r="I68" i="5"/>
  <c r="Q15" i="5"/>
  <c r="S15" i="5"/>
  <c r="I62" i="3" s="1"/>
  <c r="D62" i="3"/>
  <c r="H68" i="5"/>
  <c r="D64" i="3"/>
  <c r="I70" i="5"/>
  <c r="Q17" i="5"/>
  <c r="H70" i="5"/>
  <c r="R17" i="5"/>
  <c r="S17" i="5"/>
  <c r="I64" i="3" s="1"/>
  <c r="Q30" i="5"/>
  <c r="S30" i="5"/>
  <c r="I77" i="3" s="1"/>
  <c r="D77" i="3"/>
  <c r="H83" i="5"/>
  <c r="R30" i="5"/>
  <c r="I83" i="5"/>
  <c r="R16" i="5"/>
  <c r="S16" i="5"/>
  <c r="I63" i="3" s="1"/>
  <c r="D63" i="3"/>
  <c r="H69" i="5"/>
  <c r="Q16" i="5"/>
  <c r="I69" i="5"/>
  <c r="R29" i="5"/>
  <c r="S29" i="5"/>
  <c r="I76" i="3" s="1"/>
  <c r="D76" i="3"/>
  <c r="H82" i="5"/>
  <c r="Q29" i="5"/>
  <c r="I82" i="5"/>
  <c r="R23" i="5"/>
  <c r="S23" i="5"/>
  <c r="I70" i="3" s="1"/>
  <c r="D70" i="3"/>
  <c r="H76" i="5"/>
  <c r="Q23" i="5"/>
  <c r="I76" i="5"/>
  <c r="R28" i="5"/>
  <c r="S28" i="5"/>
  <c r="I75" i="3" s="1"/>
  <c r="D75" i="3"/>
  <c r="H81" i="5"/>
  <c r="Q28" i="5"/>
  <c r="I81" i="5"/>
  <c r="R41" i="5"/>
  <c r="S41" i="5"/>
  <c r="I88" i="3" s="1"/>
  <c r="D88" i="3"/>
  <c r="I94" i="5"/>
  <c r="Q41" i="5"/>
  <c r="H94" i="5"/>
  <c r="D73" i="3"/>
  <c r="I79" i="5"/>
  <c r="R26" i="5"/>
  <c r="H79" i="5"/>
  <c r="Q26" i="5"/>
  <c r="S26" i="5"/>
  <c r="I73" i="3" s="1"/>
  <c r="D87" i="3"/>
  <c r="H93" i="5"/>
  <c r="Q40" i="5"/>
  <c r="I93" i="5"/>
  <c r="R40" i="5"/>
  <c r="S40" i="5"/>
  <c r="I87" i="3" s="1"/>
  <c r="D78" i="3"/>
  <c r="H84" i="5"/>
  <c r="Q31" i="5"/>
  <c r="I84" i="5"/>
  <c r="R31" i="5"/>
  <c r="S31" i="5"/>
  <c r="I78" i="3" s="1"/>
  <c r="R38" i="5"/>
  <c r="I91" i="5"/>
  <c r="Q38" i="5"/>
  <c r="S38" i="5"/>
  <c r="I85" i="3" s="1"/>
  <c r="D85" i="3"/>
  <c r="H91" i="5"/>
  <c r="H98" i="5"/>
  <c r="Q45" i="5"/>
  <c r="I98" i="5"/>
  <c r="R45" i="5"/>
  <c r="S45" i="5"/>
  <c r="I92" i="3" s="1"/>
  <c r="D92" i="3"/>
  <c r="I90" i="5"/>
  <c r="Q37" i="5"/>
  <c r="H90" i="5"/>
  <c r="R37" i="5"/>
  <c r="S37" i="5"/>
  <c r="I84" i="3" s="1"/>
  <c r="D84" i="3"/>
  <c r="I67" i="5"/>
  <c r="Q14" i="5"/>
  <c r="H67" i="5"/>
  <c r="R14" i="5"/>
  <c r="S14" i="5"/>
  <c r="I61" i="3" s="1"/>
  <c r="D61" i="3"/>
  <c r="I92" i="5"/>
  <c r="Q39" i="5"/>
  <c r="H92" i="5"/>
  <c r="R39" i="5"/>
  <c r="S39" i="5"/>
  <c r="I86" i="3" s="1"/>
  <c r="D86" i="3"/>
  <c r="H66" i="5"/>
  <c r="Q13" i="5"/>
  <c r="I66" i="5"/>
  <c r="R13" i="5"/>
  <c r="S13" i="5"/>
  <c r="I60" i="3" s="1"/>
  <c r="D60" i="3"/>
  <c r="I64" i="5"/>
  <c r="R11" i="5"/>
  <c r="H64" i="5"/>
  <c r="Q11" i="5"/>
  <c r="S11" i="5"/>
  <c r="I58" i="3" s="1"/>
  <c r="D58" i="3"/>
  <c r="Q12" i="5"/>
  <c r="H65" i="5"/>
  <c r="R12" i="5"/>
  <c r="S12" i="5"/>
  <c r="I59" i="3" s="1"/>
  <c r="D59" i="3"/>
  <c r="I65" i="5"/>
  <c r="Q25" i="5"/>
  <c r="H78" i="5"/>
  <c r="R25" i="5"/>
  <c r="S25" i="5"/>
  <c r="I72" i="3" s="1"/>
  <c r="D72" i="3"/>
  <c r="I78" i="5"/>
  <c r="Q47" i="5"/>
  <c r="I100" i="5"/>
  <c r="R47" i="5"/>
  <c r="S47" i="5"/>
  <c r="I94" i="3" s="1"/>
  <c r="D94" i="3"/>
  <c r="H100" i="5"/>
  <c r="E94" i="3" l="1"/>
  <c r="T47" i="5"/>
  <c r="J94" i="3" s="1"/>
  <c r="F72" i="3"/>
  <c r="U25" i="5"/>
  <c r="K72" i="3" s="1"/>
  <c r="E59" i="3"/>
  <c r="T12" i="5"/>
  <c r="J59" i="3" s="1"/>
  <c r="J64" i="5"/>
  <c r="L58" i="3" s="1"/>
  <c r="G58" i="3"/>
  <c r="G60" i="3"/>
  <c r="J66" i="5"/>
  <c r="L60" i="3" s="1"/>
  <c r="J92" i="5"/>
  <c r="L86" i="3" s="1"/>
  <c r="G86" i="3"/>
  <c r="H61" i="3"/>
  <c r="K67" i="5"/>
  <c r="M61" i="3" s="1"/>
  <c r="J90" i="5"/>
  <c r="L84" i="3" s="1"/>
  <c r="G84" i="3"/>
  <c r="G92" i="3"/>
  <c r="J98" i="5"/>
  <c r="L92" i="3" s="1"/>
  <c r="E85" i="3"/>
  <c r="T38" i="5"/>
  <c r="J85" i="3" s="1"/>
  <c r="F78" i="3"/>
  <c r="U31" i="5"/>
  <c r="K78" i="3" s="1"/>
  <c r="E87" i="3"/>
  <c r="T40" i="5"/>
  <c r="J87" i="3" s="1"/>
  <c r="E73" i="3"/>
  <c r="T26" i="5"/>
  <c r="J73" i="3" s="1"/>
  <c r="E75" i="3"/>
  <c r="T28" i="5"/>
  <c r="J75" i="3" s="1"/>
  <c r="F75" i="3"/>
  <c r="U28" i="5"/>
  <c r="K75" i="3" s="1"/>
  <c r="E76" i="3"/>
  <c r="T29" i="5"/>
  <c r="J76" i="3" s="1"/>
  <c r="F76" i="3"/>
  <c r="U29" i="5"/>
  <c r="K76" i="3" s="1"/>
  <c r="F77" i="3"/>
  <c r="U30" i="5"/>
  <c r="K77" i="3" s="1"/>
  <c r="E77" i="3"/>
  <c r="T30" i="5"/>
  <c r="J77" i="3" s="1"/>
  <c r="E64" i="3"/>
  <c r="T17" i="5"/>
  <c r="J64" i="3" s="1"/>
  <c r="F62" i="3"/>
  <c r="U15" i="5"/>
  <c r="K62" i="3" s="1"/>
  <c r="F65" i="3"/>
  <c r="U18" i="5"/>
  <c r="K65" i="3" s="1"/>
  <c r="G90" i="3"/>
  <c r="J96" i="5"/>
  <c r="L90" i="3" s="1"/>
  <c r="J73" i="5"/>
  <c r="L67" i="3" s="1"/>
  <c r="G67" i="3"/>
  <c r="H89" i="3"/>
  <c r="K95" i="5"/>
  <c r="M89" i="3" s="1"/>
  <c r="K99" i="5"/>
  <c r="M93" i="3" s="1"/>
  <c r="H93" i="3"/>
  <c r="H91" i="3"/>
  <c r="K97" i="5"/>
  <c r="M91" i="3" s="1"/>
  <c r="J88" i="5"/>
  <c r="L82" i="3" s="1"/>
  <c r="G82" i="3"/>
  <c r="S49" i="5"/>
  <c r="J8" i="2" s="1"/>
  <c r="J32" i="2" s="1"/>
  <c r="I56" i="3"/>
  <c r="I96" i="3" s="1"/>
  <c r="I102" i="5"/>
  <c r="H56" i="3"/>
  <c r="H95" i="3"/>
  <c r="K101" i="5"/>
  <c r="M95" i="3" s="1"/>
  <c r="J86" i="5"/>
  <c r="L80" i="3" s="1"/>
  <c r="G80" i="3"/>
  <c r="G74" i="3"/>
  <c r="J80" i="5"/>
  <c r="L74" i="3" s="1"/>
  <c r="G81" i="3"/>
  <c r="J87" i="5"/>
  <c r="L81" i="3" s="1"/>
  <c r="H68" i="3"/>
  <c r="K74" i="5"/>
  <c r="M68" i="3" s="1"/>
  <c r="G83" i="3"/>
  <c r="J89" i="5"/>
  <c r="L83" i="3" s="1"/>
  <c r="G69" i="3"/>
  <c r="J75" i="5"/>
  <c r="L69" i="3" s="1"/>
  <c r="H66" i="3"/>
  <c r="K72" i="5"/>
  <c r="M66" i="3" s="1"/>
  <c r="G71" i="3"/>
  <c r="J77" i="5"/>
  <c r="L71" i="3" s="1"/>
  <c r="J63" i="5"/>
  <c r="L57" i="3" s="1"/>
  <c r="G57" i="3"/>
  <c r="K78" i="5"/>
  <c r="M72" i="3" s="1"/>
  <c r="H72" i="3"/>
  <c r="G72" i="3"/>
  <c r="J78" i="5"/>
  <c r="L72" i="3" s="1"/>
  <c r="F58" i="3"/>
  <c r="U11" i="5"/>
  <c r="K58" i="3" s="1"/>
  <c r="F60" i="3"/>
  <c r="U13" i="5"/>
  <c r="K60" i="3" s="1"/>
  <c r="E86" i="3"/>
  <c r="T39" i="5"/>
  <c r="J86" i="3" s="1"/>
  <c r="F61" i="3"/>
  <c r="U14" i="5"/>
  <c r="K61" i="3" s="1"/>
  <c r="E84" i="3"/>
  <c r="T37" i="5"/>
  <c r="J84" i="3" s="1"/>
  <c r="F92" i="3"/>
  <c r="U45" i="5"/>
  <c r="K92" i="3" s="1"/>
  <c r="J91" i="5"/>
  <c r="L85" i="3" s="1"/>
  <c r="G85" i="3"/>
  <c r="H85" i="3"/>
  <c r="K91" i="5"/>
  <c r="M85" i="3" s="1"/>
  <c r="K84" i="5"/>
  <c r="M78" i="3" s="1"/>
  <c r="H78" i="3"/>
  <c r="G87" i="3"/>
  <c r="J93" i="5"/>
  <c r="L87" i="3" s="1"/>
  <c r="J79" i="5"/>
  <c r="L73" i="3" s="1"/>
  <c r="G73" i="3"/>
  <c r="G88" i="3"/>
  <c r="J94" i="5"/>
  <c r="L88" i="3" s="1"/>
  <c r="G75" i="3"/>
  <c r="J81" i="5"/>
  <c r="L75" i="3" s="1"/>
  <c r="H70" i="3"/>
  <c r="K76" i="5"/>
  <c r="M70" i="3" s="1"/>
  <c r="G76" i="3"/>
  <c r="J82" i="5"/>
  <c r="L76" i="3" s="1"/>
  <c r="H63" i="3"/>
  <c r="K69" i="5"/>
  <c r="M63" i="3" s="1"/>
  <c r="G77" i="3"/>
  <c r="J83" i="5"/>
  <c r="L77" i="3" s="1"/>
  <c r="H64" i="3"/>
  <c r="K70" i="5"/>
  <c r="M64" i="3" s="1"/>
  <c r="J71" i="5"/>
  <c r="L65" i="3" s="1"/>
  <c r="G65" i="3"/>
  <c r="H65" i="3"/>
  <c r="K71" i="5"/>
  <c r="M65" i="3" s="1"/>
  <c r="F90" i="3"/>
  <c r="U43" i="5"/>
  <c r="K90" i="3" s="1"/>
  <c r="E67" i="3"/>
  <c r="T20" i="5"/>
  <c r="J67" i="3" s="1"/>
  <c r="E89" i="3"/>
  <c r="T42" i="5"/>
  <c r="J89" i="3" s="1"/>
  <c r="F93" i="3"/>
  <c r="U46" i="5"/>
  <c r="K93" i="3" s="1"/>
  <c r="F91" i="3"/>
  <c r="U44" i="5"/>
  <c r="K91" i="3" s="1"/>
  <c r="E82" i="3"/>
  <c r="T35" i="5"/>
  <c r="J82" i="3" s="1"/>
  <c r="Q49" i="5"/>
  <c r="E56" i="3"/>
  <c r="R49" i="5"/>
  <c r="F56" i="3"/>
  <c r="F79" i="3"/>
  <c r="U32" i="5"/>
  <c r="K79" i="3" s="1"/>
  <c r="F95" i="3"/>
  <c r="U48" i="5"/>
  <c r="K95" i="3" s="1"/>
  <c r="E80" i="3"/>
  <c r="T33" i="5"/>
  <c r="J80" i="3" s="1"/>
  <c r="E74" i="3"/>
  <c r="T27" i="5"/>
  <c r="J74" i="3" s="1"/>
  <c r="F74" i="3"/>
  <c r="U27" i="5"/>
  <c r="K74" i="3" s="1"/>
  <c r="E68" i="3"/>
  <c r="T21" i="5"/>
  <c r="J68" i="3" s="1"/>
  <c r="F68" i="3"/>
  <c r="U21" i="5"/>
  <c r="K68" i="3" s="1"/>
  <c r="F69" i="3"/>
  <c r="U22" i="5"/>
  <c r="K69" i="3" s="1"/>
  <c r="E69" i="3"/>
  <c r="T22" i="5"/>
  <c r="J69" i="3" s="1"/>
  <c r="E71" i="3"/>
  <c r="T24" i="5"/>
  <c r="J71" i="3" s="1"/>
  <c r="E57" i="3"/>
  <c r="T10" i="5"/>
  <c r="J57" i="3" s="1"/>
  <c r="F94" i="3"/>
  <c r="U47" i="5"/>
  <c r="K94" i="3" s="1"/>
  <c r="E72" i="3"/>
  <c r="T25" i="5"/>
  <c r="J72" i="3" s="1"/>
  <c r="F59" i="3"/>
  <c r="U12" i="5"/>
  <c r="K59" i="3" s="1"/>
  <c r="H58" i="3"/>
  <c r="K64" i="5"/>
  <c r="M58" i="3" s="1"/>
  <c r="K66" i="5"/>
  <c r="M60" i="3" s="1"/>
  <c r="H60" i="3"/>
  <c r="H86" i="3"/>
  <c r="K92" i="5"/>
  <c r="M86" i="3" s="1"/>
  <c r="J67" i="5"/>
  <c r="L61" i="3" s="1"/>
  <c r="G61" i="3"/>
  <c r="H84" i="3"/>
  <c r="K90" i="5"/>
  <c r="M84" i="3" s="1"/>
  <c r="K98" i="5"/>
  <c r="M92" i="3" s="1"/>
  <c r="H92" i="3"/>
  <c r="F85" i="3"/>
  <c r="U38" i="5"/>
  <c r="K85" i="3" s="1"/>
  <c r="E78" i="3"/>
  <c r="T31" i="5"/>
  <c r="J78" i="3" s="1"/>
  <c r="F87" i="3"/>
  <c r="U40" i="5"/>
  <c r="K87" i="3" s="1"/>
  <c r="F73" i="3"/>
  <c r="U26" i="5"/>
  <c r="K73" i="3" s="1"/>
  <c r="E88" i="3"/>
  <c r="T41" i="5"/>
  <c r="J88" i="3" s="1"/>
  <c r="F88" i="3"/>
  <c r="U41" i="5"/>
  <c r="K88" i="3" s="1"/>
  <c r="E70" i="3"/>
  <c r="T23" i="5"/>
  <c r="J70" i="3" s="1"/>
  <c r="F70" i="3"/>
  <c r="U23" i="5"/>
  <c r="K70" i="3" s="1"/>
  <c r="E63" i="3"/>
  <c r="T16" i="5"/>
  <c r="J63" i="3" s="1"/>
  <c r="F63" i="3"/>
  <c r="U16" i="5"/>
  <c r="K63" i="3" s="1"/>
  <c r="F64" i="3"/>
  <c r="U17" i="5"/>
  <c r="K64" i="3" s="1"/>
  <c r="E62" i="3"/>
  <c r="T15" i="5"/>
  <c r="J62" i="3" s="1"/>
  <c r="E65" i="3"/>
  <c r="T18" i="5"/>
  <c r="J65" i="3" s="1"/>
  <c r="K96" i="5"/>
  <c r="M90" i="3" s="1"/>
  <c r="H90" i="3"/>
  <c r="H67" i="3"/>
  <c r="K73" i="5"/>
  <c r="M67" i="3" s="1"/>
  <c r="J95" i="5"/>
  <c r="L89" i="3" s="1"/>
  <c r="G89" i="3"/>
  <c r="G93" i="3"/>
  <c r="J99" i="5"/>
  <c r="L93" i="3" s="1"/>
  <c r="J97" i="5"/>
  <c r="L91" i="3" s="1"/>
  <c r="G91" i="3"/>
  <c r="H82" i="3"/>
  <c r="K88" i="5"/>
  <c r="M82" i="3" s="1"/>
  <c r="H102" i="5"/>
  <c r="G56" i="3"/>
  <c r="K85" i="5"/>
  <c r="M79" i="3" s="1"/>
  <c r="H79" i="3"/>
  <c r="G79" i="3"/>
  <c r="J85" i="5"/>
  <c r="L79" i="3" s="1"/>
  <c r="J101" i="5"/>
  <c r="L95" i="3" s="1"/>
  <c r="G95" i="3"/>
  <c r="H80" i="3"/>
  <c r="K86" i="5"/>
  <c r="M80" i="3" s="1"/>
  <c r="H74" i="3"/>
  <c r="K80" i="5"/>
  <c r="M74" i="3" s="1"/>
  <c r="H81" i="3"/>
  <c r="K87" i="5"/>
  <c r="M81" i="3" s="1"/>
  <c r="G68" i="3"/>
  <c r="J74" i="5"/>
  <c r="L68" i="3" s="1"/>
  <c r="H83" i="3"/>
  <c r="K89" i="5"/>
  <c r="M83" i="3" s="1"/>
  <c r="H69" i="3"/>
  <c r="K75" i="5"/>
  <c r="M69" i="3" s="1"/>
  <c r="G66" i="3"/>
  <c r="J72" i="5"/>
  <c r="L66" i="3" s="1"/>
  <c r="K77" i="5"/>
  <c r="M71" i="3" s="1"/>
  <c r="H71" i="3"/>
  <c r="H57" i="3"/>
  <c r="K63" i="5"/>
  <c r="M57" i="3" s="1"/>
  <c r="J100" i="5"/>
  <c r="L94" i="3" s="1"/>
  <c r="G94" i="3"/>
  <c r="H94" i="3"/>
  <c r="K100" i="5"/>
  <c r="M94" i="3" s="1"/>
  <c r="K65" i="5"/>
  <c r="M59" i="3" s="1"/>
  <c r="H59" i="3"/>
  <c r="G59" i="3"/>
  <c r="J65" i="5"/>
  <c r="L59" i="3" s="1"/>
  <c r="E58" i="3"/>
  <c r="T11" i="5"/>
  <c r="J58" i="3" s="1"/>
  <c r="E60" i="3"/>
  <c r="T13" i="5"/>
  <c r="J60" i="3" s="1"/>
  <c r="F86" i="3"/>
  <c r="U39" i="5"/>
  <c r="K86" i="3" s="1"/>
  <c r="E61" i="3"/>
  <c r="T14" i="5"/>
  <c r="J61" i="3" s="1"/>
  <c r="F84" i="3"/>
  <c r="U37" i="5"/>
  <c r="K84" i="3" s="1"/>
  <c r="E92" i="3"/>
  <c r="T45" i="5"/>
  <c r="J92" i="3" s="1"/>
  <c r="G78" i="3"/>
  <c r="J84" i="5"/>
  <c r="L78" i="3" s="1"/>
  <c r="K93" i="5"/>
  <c r="M87" i="3" s="1"/>
  <c r="H87" i="3"/>
  <c r="H73" i="3"/>
  <c r="K79" i="5"/>
  <c r="M73" i="3" s="1"/>
  <c r="H88" i="3"/>
  <c r="K94" i="5"/>
  <c r="M88" i="3" s="1"/>
  <c r="H75" i="3"/>
  <c r="K81" i="5"/>
  <c r="M75" i="3" s="1"/>
  <c r="G70" i="3"/>
  <c r="J76" i="5"/>
  <c r="L70" i="3" s="1"/>
  <c r="H76" i="3"/>
  <c r="K82" i="5"/>
  <c r="M76" i="3" s="1"/>
  <c r="G63" i="3"/>
  <c r="J69" i="5"/>
  <c r="L63" i="3" s="1"/>
  <c r="H77" i="3"/>
  <c r="K83" i="5"/>
  <c r="M77" i="3" s="1"/>
  <c r="J70" i="5"/>
  <c r="L64" i="3" s="1"/>
  <c r="G64" i="3"/>
  <c r="J68" i="5"/>
  <c r="L62" i="3" s="1"/>
  <c r="G62" i="3"/>
  <c r="H62" i="3"/>
  <c r="K68" i="5"/>
  <c r="M62" i="3" s="1"/>
  <c r="E90" i="3"/>
  <c r="T43" i="5"/>
  <c r="J90" i="3" s="1"/>
  <c r="F67" i="3"/>
  <c r="U20" i="5"/>
  <c r="K67" i="3" s="1"/>
  <c r="F89" i="3"/>
  <c r="U42" i="5"/>
  <c r="K89" i="3" s="1"/>
  <c r="E93" i="3"/>
  <c r="T46" i="5"/>
  <c r="J93" i="3" s="1"/>
  <c r="E91" i="3"/>
  <c r="T44" i="5"/>
  <c r="J91" i="3" s="1"/>
  <c r="F82" i="3"/>
  <c r="U35" i="5"/>
  <c r="K82" i="3" s="1"/>
  <c r="D96" i="3"/>
  <c r="C85" i="9"/>
  <c r="I8" i="2"/>
  <c r="E79" i="3"/>
  <c r="T32" i="5"/>
  <c r="J79" i="3" s="1"/>
  <c r="E95" i="3"/>
  <c r="T48" i="5"/>
  <c r="J95" i="3" s="1"/>
  <c r="F80" i="3"/>
  <c r="U33" i="5"/>
  <c r="K80" i="3" s="1"/>
  <c r="F81" i="3"/>
  <c r="U34" i="5"/>
  <c r="K81" i="3" s="1"/>
  <c r="E81" i="3"/>
  <c r="T34" i="5"/>
  <c r="J81" i="3" s="1"/>
  <c r="E83" i="3"/>
  <c r="T36" i="5"/>
  <c r="J83" i="3" s="1"/>
  <c r="F83" i="3"/>
  <c r="U36" i="5"/>
  <c r="K83" i="3" s="1"/>
  <c r="F66" i="3"/>
  <c r="U19" i="5"/>
  <c r="K66" i="3" s="1"/>
  <c r="E66" i="3"/>
  <c r="T19" i="5"/>
  <c r="J66" i="3" s="1"/>
  <c r="F71" i="3"/>
  <c r="U24" i="5"/>
  <c r="K71" i="3" s="1"/>
  <c r="F57" i="3"/>
  <c r="U10" i="5"/>
  <c r="K57" i="3" s="1"/>
  <c r="U49" i="5" l="1"/>
  <c r="J12" i="2" s="1"/>
  <c r="G96" i="3"/>
  <c r="J56" i="3"/>
  <c r="J96" i="3" s="1"/>
  <c r="T49" i="5"/>
  <c r="J10" i="2" s="1"/>
  <c r="K92" i="9"/>
  <c r="I16" i="2"/>
  <c r="J102" i="5"/>
  <c r="J14" i="2" s="1"/>
  <c r="L56" i="3"/>
  <c r="L96" i="3" s="1"/>
  <c r="K56" i="3"/>
  <c r="K96" i="3" s="1"/>
  <c r="E96" i="3"/>
  <c r="K102" i="5"/>
  <c r="J16" i="2" s="1"/>
  <c r="M56" i="3"/>
  <c r="M96" i="3" s="1"/>
  <c r="I92" i="9"/>
  <c r="I14" i="2"/>
  <c r="F96" i="3"/>
  <c r="C92" i="9"/>
  <c r="I10" i="2"/>
  <c r="E92" i="9"/>
  <c r="I12" i="2"/>
  <c r="H96" i="3"/>
</calcChain>
</file>

<file path=xl/sharedStrings.xml><?xml version="1.0" encoding="utf-8"?>
<sst xmlns="http://schemas.openxmlformats.org/spreadsheetml/2006/main" count="1269" uniqueCount="383">
  <si>
    <t>分析テーマ</t>
    <rPh sb="0" eb="2">
      <t>ブンセキ</t>
    </rPh>
    <phoneticPr fontId="2"/>
  </si>
  <si>
    <t>水産業</t>
    <rPh sb="0" eb="3">
      <t>スイサンギョウ</t>
    </rPh>
    <phoneticPr fontId="2"/>
  </si>
  <si>
    <t>すべて県内産
によるもの
（購入者価格）</t>
    <rPh sb="3" eb="5">
      <t>ケンナイ</t>
    </rPh>
    <rPh sb="5" eb="6">
      <t>サン</t>
    </rPh>
    <rPh sb="14" eb="17">
      <t>コウニュウシャ</t>
    </rPh>
    <rPh sb="17" eb="19">
      <t>カカク</t>
    </rPh>
    <phoneticPr fontId="2"/>
  </si>
  <si>
    <t>すべて県内産
によるもの
（生産者価格）</t>
    <rPh sb="3" eb="5">
      <t>ケンナイ</t>
    </rPh>
    <rPh sb="5" eb="6">
      <t>サン</t>
    </rPh>
    <rPh sb="14" eb="16">
      <t>セイサン</t>
    </rPh>
    <rPh sb="16" eb="17">
      <t>シャ</t>
    </rPh>
    <rPh sb="17" eb="19">
      <t>カカク</t>
    </rPh>
    <phoneticPr fontId="2"/>
  </si>
  <si>
    <t>県内産・県外産の
区分が不明なもの
（購入者価格）</t>
    <rPh sb="0" eb="2">
      <t>ケンナイ</t>
    </rPh>
    <rPh sb="2" eb="3">
      <t>サン</t>
    </rPh>
    <rPh sb="4" eb="6">
      <t>ケンガイ</t>
    </rPh>
    <rPh sb="6" eb="7">
      <t>サン</t>
    </rPh>
    <rPh sb="9" eb="11">
      <t>クブン</t>
    </rPh>
    <rPh sb="12" eb="14">
      <t>フメイ</t>
    </rPh>
    <rPh sb="19" eb="22">
      <t>コウニュウシャ</t>
    </rPh>
    <rPh sb="22" eb="24">
      <t>カカク</t>
    </rPh>
    <phoneticPr fontId="2"/>
  </si>
  <si>
    <t>増加額合計</t>
    <rPh sb="0" eb="2">
      <t>ゾウカ</t>
    </rPh>
    <rPh sb="2" eb="3">
      <t>ガク</t>
    </rPh>
    <rPh sb="3" eb="5">
      <t>ゴウケイ</t>
    </rPh>
    <phoneticPr fontId="2"/>
  </si>
  <si>
    <t>長崎市消費転換率</t>
    <rPh sb="0" eb="3">
      <t>ナガサキシ</t>
    </rPh>
    <rPh sb="3" eb="5">
      <t>ショウヒ</t>
    </rPh>
    <rPh sb="5" eb="7">
      <t>テンカン</t>
    </rPh>
    <rPh sb="7" eb="8">
      <t>リツ</t>
    </rPh>
    <phoneticPr fontId="2"/>
  </si>
  <si>
    <t>消費転換率</t>
    <rPh sb="0" eb="2">
      <t>ショウヒ</t>
    </rPh>
    <rPh sb="2" eb="4">
      <t>テンカン</t>
    </rPh>
    <rPh sb="4" eb="5">
      <t>リツ</t>
    </rPh>
    <phoneticPr fontId="2"/>
  </si>
  <si>
    <t>表示単位</t>
    <rPh sb="0" eb="2">
      <t>ヒョウジ</t>
    </rPh>
    <rPh sb="2" eb="4">
      <t>タンイ</t>
    </rPh>
    <phoneticPr fontId="2"/>
  </si>
  <si>
    <t>百万円</t>
    <rPh sb="0" eb="3">
      <t>ヒャクマンエン</t>
    </rPh>
    <phoneticPr fontId="2"/>
  </si>
  <si>
    <t>千円</t>
    <rPh sb="0" eb="2">
      <t>センエン</t>
    </rPh>
    <phoneticPr fontId="2"/>
  </si>
  <si>
    <t>単位調整係数</t>
    <rPh sb="0" eb="2">
      <t>タンイ</t>
    </rPh>
    <rPh sb="2" eb="4">
      <t>チョウセイ</t>
    </rPh>
    <rPh sb="4" eb="6">
      <t>ケイスウ</t>
    </rPh>
    <phoneticPr fontId="2"/>
  </si>
  <si>
    <t>億円</t>
    <rPh sb="0" eb="2">
      <t>オクエン</t>
    </rPh>
    <phoneticPr fontId="2"/>
  </si>
  <si>
    <t>経済波及効果分析結果Ⅰ　概要</t>
    <rPh sb="0" eb="2">
      <t>ケイザイ</t>
    </rPh>
    <rPh sb="2" eb="4">
      <t>ハキュウ</t>
    </rPh>
    <rPh sb="4" eb="6">
      <t>コウカ</t>
    </rPh>
    <rPh sb="6" eb="8">
      <t>ブンセキ</t>
    </rPh>
    <rPh sb="8" eb="10">
      <t>ケッカ</t>
    </rPh>
    <rPh sb="12" eb="14">
      <t>ガイヨウ</t>
    </rPh>
    <phoneticPr fontId="2"/>
  </si>
  <si>
    <t>直接効果</t>
    <rPh sb="0" eb="2">
      <t>チョクセツ</t>
    </rPh>
    <rPh sb="2" eb="4">
      <t>コウカ</t>
    </rPh>
    <phoneticPr fontId="2"/>
  </si>
  <si>
    <t>合計
（総合効果）</t>
    <rPh sb="0" eb="2">
      <t>ゴウケイ</t>
    </rPh>
    <rPh sb="4" eb="6">
      <t>ソウゴウ</t>
    </rPh>
    <rPh sb="6" eb="8">
      <t>コウカ</t>
    </rPh>
    <phoneticPr fontId="2"/>
  </si>
  <si>
    <t>生産
誘発額</t>
    <rPh sb="0" eb="2">
      <t>セイサン</t>
    </rPh>
    <rPh sb="3" eb="5">
      <t>ユウハツ</t>
    </rPh>
    <rPh sb="5" eb="6">
      <t>ガク</t>
    </rPh>
    <phoneticPr fontId="2"/>
  </si>
  <si>
    <t>粗付加価値
誘発額</t>
    <rPh sb="0" eb="1">
      <t>ソ</t>
    </rPh>
    <rPh sb="1" eb="3">
      <t>フカ</t>
    </rPh>
    <rPh sb="3" eb="5">
      <t>カチ</t>
    </rPh>
    <rPh sb="6" eb="8">
      <t>ユウハツ</t>
    </rPh>
    <rPh sb="8" eb="9">
      <t>ガク</t>
    </rPh>
    <phoneticPr fontId="2"/>
  </si>
  <si>
    <t>雇用者所得
誘発額</t>
    <rPh sb="0" eb="3">
      <t>コヨウシャ</t>
    </rPh>
    <rPh sb="3" eb="5">
      <t>ショトク</t>
    </rPh>
    <rPh sb="6" eb="8">
      <t>ユウハツ</t>
    </rPh>
    <rPh sb="8" eb="9">
      <t>ガク</t>
    </rPh>
    <phoneticPr fontId="2"/>
  </si>
  <si>
    <t>就業者
誘発数</t>
    <rPh sb="0" eb="3">
      <t>シュウギョウシャ</t>
    </rPh>
    <rPh sb="4" eb="6">
      <t>ユウハツ</t>
    </rPh>
    <rPh sb="6" eb="7">
      <t>スウ</t>
    </rPh>
    <phoneticPr fontId="2"/>
  </si>
  <si>
    <t>雇用者
誘発数</t>
    <rPh sb="0" eb="3">
      <t>コヨウシャ</t>
    </rPh>
    <rPh sb="4" eb="6">
      <t>ユウハツ</t>
    </rPh>
    <rPh sb="6" eb="7">
      <t>スウ</t>
    </rPh>
    <phoneticPr fontId="2"/>
  </si>
  <si>
    <t>（倍）</t>
    <rPh sb="1" eb="2">
      <t>バイ</t>
    </rPh>
    <phoneticPr fontId="2"/>
  </si>
  <si>
    <t>波及効果倍率
（生産誘発額*1の合計（総合効果）／最終需要増加額）</t>
    <rPh sb="0" eb="2">
      <t>ハキュウ</t>
    </rPh>
    <rPh sb="2" eb="4">
      <t>コウカ</t>
    </rPh>
    <rPh sb="4" eb="6">
      <t>バイリツ</t>
    </rPh>
    <rPh sb="8" eb="10">
      <t>セイサン</t>
    </rPh>
    <rPh sb="10" eb="12">
      <t>ユウハツ</t>
    </rPh>
    <rPh sb="12" eb="13">
      <t>ガク</t>
    </rPh>
    <rPh sb="16" eb="18">
      <t>ゴウケイ</t>
    </rPh>
    <rPh sb="19" eb="21">
      <t>ソウゴウ</t>
    </rPh>
    <rPh sb="21" eb="23">
      <t>コウカ</t>
    </rPh>
    <rPh sb="25" eb="27">
      <t>サイシュウ</t>
    </rPh>
    <rPh sb="27" eb="29">
      <t>ジュヨウ</t>
    </rPh>
    <rPh sb="29" eb="31">
      <t>ゾウカ</t>
    </rPh>
    <rPh sb="31" eb="32">
      <t>ガク</t>
    </rPh>
    <phoneticPr fontId="2"/>
  </si>
  <si>
    <t>注意事項：簡易分析ツールによる分析結果の取り扱いについて</t>
    <rPh sb="0" eb="2">
      <t>チュウイ</t>
    </rPh>
    <rPh sb="2" eb="4">
      <t>ジコウ</t>
    </rPh>
    <rPh sb="5" eb="7">
      <t>カンイ</t>
    </rPh>
    <rPh sb="7" eb="9">
      <t>ブンセキ</t>
    </rPh>
    <phoneticPr fontId="2"/>
  </si>
  <si>
    <t>（※端数調整を行っていないため合計と内訳の計は必ずしも一致しません。）</t>
    <rPh sb="2" eb="4">
      <t>ハスウ</t>
    </rPh>
    <rPh sb="4" eb="6">
      <t>チョウセイ</t>
    </rPh>
    <rPh sb="7" eb="8">
      <t>オコナ</t>
    </rPh>
    <rPh sb="15" eb="17">
      <t>ゴウケイ</t>
    </rPh>
    <rPh sb="18" eb="20">
      <t>ウチワケ</t>
    </rPh>
    <rPh sb="21" eb="22">
      <t>ケイ</t>
    </rPh>
    <rPh sb="23" eb="24">
      <t>カナラ</t>
    </rPh>
    <rPh sb="27" eb="29">
      <t>イッチ</t>
    </rPh>
    <phoneticPr fontId="4"/>
  </si>
  <si>
    <t>生産誘発額：最終需要を賄うために直接･間接に誘発された県内生産額。</t>
    <rPh sb="0" eb="2">
      <t>セイサン</t>
    </rPh>
    <rPh sb="2" eb="5">
      <t>ユウハツガク</t>
    </rPh>
    <rPh sb="6" eb="8">
      <t>サイシュウ</t>
    </rPh>
    <rPh sb="8" eb="10">
      <t>ジュヨウ</t>
    </rPh>
    <rPh sb="11" eb="12">
      <t>マカナ</t>
    </rPh>
    <rPh sb="16" eb="18">
      <t>チョクセツ</t>
    </rPh>
    <rPh sb="19" eb="21">
      <t>カンセツ</t>
    </rPh>
    <rPh sb="22" eb="24">
      <t>ユウハツ</t>
    </rPh>
    <rPh sb="27" eb="29">
      <t>ケンナイ</t>
    </rPh>
    <rPh sb="29" eb="31">
      <t>セイサン</t>
    </rPh>
    <rPh sb="31" eb="32">
      <t>ガク</t>
    </rPh>
    <phoneticPr fontId="4"/>
  </si>
  <si>
    <t>粗付加価値誘発額：粗付加価値とは生産活動によって新たに付加された価値で､雇用者所得､営業余剰､資本減耗引当などから構成される。粗付価値誘発額は生産が誘発されることに伴って誘発される粗付加価値の額。</t>
    <rPh sb="0" eb="1">
      <t>ソ</t>
    </rPh>
    <rPh sb="1" eb="3">
      <t>フカ</t>
    </rPh>
    <rPh sb="3" eb="5">
      <t>カチ</t>
    </rPh>
    <rPh sb="5" eb="7">
      <t>ユウハツ</t>
    </rPh>
    <rPh sb="7" eb="8">
      <t>ガク</t>
    </rPh>
    <rPh sb="57" eb="59">
      <t>コウセイ</t>
    </rPh>
    <phoneticPr fontId="4"/>
  </si>
  <si>
    <t>この簡易分析ツールによる分析結果は、実際の経済波及効果を保証するものではありません。</t>
    <rPh sb="2" eb="4">
      <t>カンイ</t>
    </rPh>
    <rPh sb="4" eb="6">
      <t>ブンセキ</t>
    </rPh>
    <phoneticPr fontId="4"/>
  </si>
  <si>
    <t>生産誘発額</t>
  </si>
  <si>
    <t>合計</t>
  </si>
  <si>
    <t>経済波及効果分析結果Ⅱ　部門別経済波及効果一覧表</t>
    <rPh sb="0" eb="2">
      <t>ケイザイ</t>
    </rPh>
    <rPh sb="2" eb="4">
      <t>ハキュウ</t>
    </rPh>
    <rPh sb="4" eb="6">
      <t>コウカ</t>
    </rPh>
    <rPh sb="6" eb="8">
      <t>ブンセキ</t>
    </rPh>
    <rPh sb="8" eb="10">
      <t>ケッカ</t>
    </rPh>
    <rPh sb="12" eb="14">
      <t>ブモン</t>
    </rPh>
    <rPh sb="14" eb="15">
      <t>ベツ</t>
    </rPh>
    <rPh sb="15" eb="17">
      <t>ケイザイ</t>
    </rPh>
    <rPh sb="17" eb="19">
      <t>ハキュウ</t>
    </rPh>
    <rPh sb="19" eb="21">
      <t>コウカ</t>
    </rPh>
    <rPh sb="21" eb="23">
      <t>イチラン</t>
    </rPh>
    <rPh sb="23" eb="24">
      <t>ヒョウ</t>
    </rPh>
    <phoneticPr fontId="2"/>
  </si>
  <si>
    <t>就業者
誘発数</t>
    <rPh sb="4" eb="5">
      <t>ユウ</t>
    </rPh>
    <rPh sb="5" eb="6">
      <t>ハツ</t>
    </rPh>
    <rPh sb="6" eb="7">
      <t>スウ</t>
    </rPh>
    <phoneticPr fontId="2"/>
  </si>
  <si>
    <t>雇用者
誘発数</t>
    <rPh sb="0" eb="1">
      <t>ヤトイ</t>
    </rPh>
    <rPh sb="1" eb="2">
      <t>ヨウ</t>
    </rPh>
    <rPh sb="2" eb="3">
      <t>シャ</t>
    </rPh>
    <rPh sb="4" eb="5">
      <t>ユウ</t>
    </rPh>
    <rPh sb="5" eb="6">
      <t>ハツ</t>
    </rPh>
    <rPh sb="6" eb="7">
      <t>スウ</t>
    </rPh>
    <phoneticPr fontId="2"/>
  </si>
  <si>
    <t>粗付加価値
誘発額</t>
    <rPh sb="3" eb="5">
      <t>カチ</t>
    </rPh>
    <rPh sb="6" eb="8">
      <t>ユウハツ</t>
    </rPh>
    <rPh sb="8" eb="9">
      <t>ガク</t>
    </rPh>
    <phoneticPr fontId="2"/>
  </si>
  <si>
    <t>合計（総合効果）</t>
    <rPh sb="0" eb="2">
      <t>ゴウケイ</t>
    </rPh>
    <rPh sb="3" eb="5">
      <t>ソウゴウ</t>
    </rPh>
    <rPh sb="5" eb="7">
      <t>コウカ</t>
    </rPh>
    <phoneticPr fontId="2"/>
  </si>
  <si>
    <t>直接効果</t>
  </si>
  <si>
    <t>計算域Ⅰ　マージン調整（生産者価格変換）</t>
    <rPh sb="0" eb="2">
      <t>ケイサン</t>
    </rPh>
    <rPh sb="2" eb="3">
      <t>イキ</t>
    </rPh>
    <rPh sb="9" eb="11">
      <t>チョウセイ</t>
    </rPh>
    <rPh sb="12" eb="15">
      <t>セイサンシャ</t>
    </rPh>
    <rPh sb="15" eb="17">
      <t>カカク</t>
    </rPh>
    <rPh sb="17" eb="19">
      <t>ヘンカン</t>
    </rPh>
    <phoneticPr fontId="4"/>
  </si>
  <si>
    <t>県内産・県外産の区分が不明なもの 
(購入者価格)</t>
    <rPh sb="2" eb="3">
      <t>サン</t>
    </rPh>
    <rPh sb="6" eb="7">
      <t>サン</t>
    </rPh>
    <phoneticPr fontId="4"/>
  </si>
  <si>
    <t>すべて県内産によるもの
(購入者価格)</t>
    <rPh sb="5" eb="6">
      <t>サン</t>
    </rPh>
    <phoneticPr fontId="4"/>
  </si>
  <si>
    <t>すべて県内産
によるもの
（生産者価格）</t>
    <rPh sb="3" eb="5">
      <t>ケンナイ</t>
    </rPh>
    <rPh sb="5" eb="6">
      <t>サン</t>
    </rPh>
    <phoneticPr fontId="4"/>
  </si>
  <si>
    <t>各種係数表</t>
    <rPh sb="0" eb="2">
      <t>カクシュ</t>
    </rPh>
    <rPh sb="2" eb="4">
      <t>ケイスウ</t>
    </rPh>
    <rPh sb="4" eb="5">
      <t>ヒョウ</t>
    </rPh>
    <phoneticPr fontId="4"/>
  </si>
  <si>
    <t>マージン
調整後</t>
    <rPh sb="7" eb="8">
      <t>ゴ</t>
    </rPh>
    <phoneticPr fontId="4"/>
  </si>
  <si>
    <t>県内自給率
による
調整後</t>
    <rPh sb="0" eb="2">
      <t>ケンナイ</t>
    </rPh>
    <rPh sb="2" eb="4">
      <t>ジキュウ</t>
    </rPh>
    <rPh sb="4" eb="5">
      <t>リツ</t>
    </rPh>
    <rPh sb="10" eb="12">
      <t>チョウセイ</t>
    </rPh>
    <rPh sb="12" eb="13">
      <t>ゴ</t>
    </rPh>
    <phoneticPr fontId="4"/>
  </si>
  <si>
    <t>県内需要計
（直接効果）</t>
    <rPh sb="7" eb="9">
      <t>チョクセツ</t>
    </rPh>
    <rPh sb="9" eb="11">
      <t>コウカ</t>
    </rPh>
    <phoneticPr fontId="4"/>
  </si>
  <si>
    <t>商業
マージン率</t>
    <rPh sb="0" eb="2">
      <t>ショウギョウ</t>
    </rPh>
    <rPh sb="7" eb="8">
      <t>リツ</t>
    </rPh>
    <phoneticPr fontId="4"/>
  </si>
  <si>
    <t>運輸
マージン率</t>
    <rPh sb="0" eb="2">
      <t>ウンユ</t>
    </rPh>
    <rPh sb="7" eb="8">
      <t>リツ</t>
    </rPh>
    <phoneticPr fontId="4"/>
  </si>
  <si>
    <t>県内
自給率</t>
    <rPh sb="0" eb="2">
      <t>ケンナイ</t>
    </rPh>
    <rPh sb="3" eb="6">
      <t>ジキュウリツ</t>
    </rPh>
    <phoneticPr fontId="4"/>
  </si>
  <si>
    <t>合計</t>
    <rPh sb="0" eb="2">
      <t>ゴウケイ</t>
    </rPh>
    <phoneticPr fontId="2"/>
  </si>
  <si>
    <t>計算域Ⅱ　直接効果・第1次間接波及効果・第2次間接波及効果・就業（雇用）誘発効果の計算</t>
    <rPh sb="0" eb="2">
      <t>ケイサン</t>
    </rPh>
    <rPh sb="2" eb="3">
      <t>イキ</t>
    </rPh>
    <rPh sb="5" eb="7">
      <t>チョクセツ</t>
    </rPh>
    <rPh sb="7" eb="9">
      <t>コウカ</t>
    </rPh>
    <rPh sb="10" eb="11">
      <t>ダイ</t>
    </rPh>
    <rPh sb="12" eb="13">
      <t>ジ</t>
    </rPh>
    <rPh sb="13" eb="15">
      <t>カンセツ</t>
    </rPh>
    <rPh sb="15" eb="17">
      <t>ハキュウ</t>
    </rPh>
    <rPh sb="17" eb="19">
      <t>コウカ</t>
    </rPh>
    <rPh sb="20" eb="21">
      <t>ダイ</t>
    </rPh>
    <rPh sb="22" eb="23">
      <t>ジ</t>
    </rPh>
    <rPh sb="23" eb="25">
      <t>カンセツ</t>
    </rPh>
    <rPh sb="25" eb="27">
      <t>ハキュウ</t>
    </rPh>
    <rPh sb="27" eb="29">
      <t>コウカ</t>
    </rPh>
    <rPh sb="30" eb="32">
      <t>シュウギョウ</t>
    </rPh>
    <rPh sb="33" eb="35">
      <t>コヨウ</t>
    </rPh>
    <rPh sb="36" eb="38">
      <t>ユウハツ</t>
    </rPh>
    <rPh sb="38" eb="40">
      <t>コウカ</t>
    </rPh>
    <rPh sb="41" eb="43">
      <t>ケイサン</t>
    </rPh>
    <phoneticPr fontId="2"/>
  </si>
  <si>
    <t>県内
需要額</t>
    <rPh sb="0" eb="2">
      <t>ケンナイ</t>
    </rPh>
    <rPh sb="3" eb="5">
      <t>ジュヨウ</t>
    </rPh>
    <rPh sb="5" eb="6">
      <t>ガク</t>
    </rPh>
    <phoneticPr fontId="2"/>
  </si>
  <si>
    <t>雇用者
所得額
合計</t>
    <rPh sb="0" eb="3">
      <t>コヨウシャ</t>
    </rPh>
    <rPh sb="4" eb="7">
      <t>ショトクガク</t>
    </rPh>
    <rPh sb="8" eb="9">
      <t>ゴウ</t>
    </rPh>
    <rPh sb="9" eb="10">
      <t>ケイ</t>
    </rPh>
    <phoneticPr fontId="2"/>
  </si>
  <si>
    <t>消費
支出額</t>
    <rPh sb="0" eb="2">
      <t>ショウヒ</t>
    </rPh>
    <rPh sb="3" eb="5">
      <t>シシュツ</t>
    </rPh>
    <rPh sb="5" eb="6">
      <t>ガク</t>
    </rPh>
    <phoneticPr fontId="2"/>
  </si>
  <si>
    <t>各種係数</t>
    <rPh sb="0" eb="2">
      <t>カクシュ</t>
    </rPh>
    <rPh sb="2" eb="4">
      <t>ケイスウ</t>
    </rPh>
    <phoneticPr fontId="2"/>
  </si>
  <si>
    <t>輸移入率</t>
    <rPh sb="0" eb="1">
      <t>ユ</t>
    </rPh>
    <rPh sb="1" eb="3">
      <t>イニュウ</t>
    </rPh>
    <rPh sb="3" eb="4">
      <t>リツ</t>
    </rPh>
    <phoneticPr fontId="2"/>
  </si>
  <si>
    <t>県内
自給率</t>
    <rPh sb="0" eb="2">
      <t>ケンナイ</t>
    </rPh>
    <rPh sb="3" eb="6">
      <t>ジキュウリツ</t>
    </rPh>
    <phoneticPr fontId="2"/>
  </si>
  <si>
    <t>粗付加
価値率</t>
    <rPh sb="0" eb="1">
      <t>ソ</t>
    </rPh>
    <rPh sb="1" eb="3">
      <t>フカ</t>
    </rPh>
    <rPh sb="4" eb="6">
      <t>カチ</t>
    </rPh>
    <rPh sb="6" eb="7">
      <t>リツ</t>
    </rPh>
    <phoneticPr fontId="2"/>
  </si>
  <si>
    <t>雇用者
所得率</t>
    <rPh sb="0" eb="3">
      <t>コヨウシャ</t>
    </rPh>
    <rPh sb="4" eb="6">
      <t>ショトク</t>
    </rPh>
    <rPh sb="6" eb="7">
      <t>リツ</t>
    </rPh>
    <phoneticPr fontId="2"/>
  </si>
  <si>
    <t>民間消費
支出構成</t>
    <rPh sb="0" eb="2">
      <t>ミンカン</t>
    </rPh>
    <rPh sb="2" eb="4">
      <t>ショウヒ</t>
    </rPh>
    <rPh sb="5" eb="7">
      <t>シシュツ</t>
    </rPh>
    <rPh sb="7" eb="9">
      <t>コウセイ</t>
    </rPh>
    <phoneticPr fontId="2"/>
  </si>
  <si>
    <t>就業係数</t>
    <rPh sb="0" eb="2">
      <t>シュウギョウ</t>
    </rPh>
    <rPh sb="2" eb="4">
      <t>ケイスウ</t>
    </rPh>
    <phoneticPr fontId="2"/>
  </si>
  <si>
    <t>雇用係数</t>
    <rPh sb="0" eb="2">
      <t>コヨウ</t>
    </rPh>
    <rPh sb="2" eb="4">
      <t>ケイスウ</t>
    </rPh>
    <phoneticPr fontId="2"/>
  </si>
  <si>
    <t>合計（平均）</t>
    <rPh sb="0" eb="2">
      <t>ゴウケイ</t>
    </rPh>
    <rPh sb="3" eb="5">
      <t>ヘイキン</t>
    </rPh>
    <phoneticPr fontId="2"/>
  </si>
  <si>
    <t>資本減耗引当</t>
  </si>
  <si>
    <t>（控除）経常補助金</t>
  </si>
  <si>
    <t>粗付加価値部門計</t>
  </si>
  <si>
    <t>県内生産額</t>
  </si>
  <si>
    <t>投入係数表</t>
    <rPh sb="0" eb="2">
      <t>トウニュウ</t>
    </rPh>
    <rPh sb="2" eb="4">
      <t>ケイスウ</t>
    </rPh>
    <rPh sb="4" eb="5">
      <t>ヒョウ</t>
    </rPh>
    <phoneticPr fontId="2"/>
  </si>
  <si>
    <t>平均</t>
    <rPh sb="0" eb="2">
      <t>ヘイキン</t>
    </rPh>
    <phoneticPr fontId="2"/>
  </si>
  <si>
    <t>内生部門計</t>
    <rPh sb="0" eb="2">
      <t>ナイセイ</t>
    </rPh>
    <rPh sb="2" eb="4">
      <t>ブモン</t>
    </rPh>
    <rPh sb="4" eb="5">
      <t>ケイ</t>
    </rPh>
    <phoneticPr fontId="2"/>
  </si>
  <si>
    <t>家計外消費支出（行）</t>
    <rPh sb="0" eb="3">
      <t>カケイガイ</t>
    </rPh>
    <rPh sb="3" eb="5">
      <t>ショウヒ</t>
    </rPh>
    <rPh sb="5" eb="7">
      <t>シシュツ</t>
    </rPh>
    <rPh sb="8" eb="9">
      <t>ギョウ</t>
    </rPh>
    <phoneticPr fontId="2"/>
  </si>
  <si>
    <t>雇用者所得</t>
    <rPh sb="0" eb="3">
      <t>コヨウシャ</t>
    </rPh>
    <rPh sb="3" eb="5">
      <t>ショトク</t>
    </rPh>
    <phoneticPr fontId="2"/>
  </si>
  <si>
    <t>営業余剰</t>
    <rPh sb="0" eb="2">
      <t>エイギョウ</t>
    </rPh>
    <rPh sb="2" eb="4">
      <t>ヨジョウ</t>
    </rPh>
    <phoneticPr fontId="2"/>
  </si>
  <si>
    <t>間接税（除関税・輸入品商品税）</t>
    <rPh sb="0" eb="3">
      <t>カンセツゼイ</t>
    </rPh>
    <phoneticPr fontId="2"/>
  </si>
  <si>
    <t>行和</t>
    <rPh sb="0" eb="1">
      <t>ギョウ</t>
    </rPh>
    <rPh sb="1" eb="2">
      <t>ワ</t>
    </rPh>
    <phoneticPr fontId="2"/>
  </si>
  <si>
    <t>感応度
係数</t>
    <rPh sb="0" eb="2">
      <t>カンノウ</t>
    </rPh>
    <rPh sb="2" eb="3">
      <t>ド</t>
    </rPh>
    <rPh sb="4" eb="6">
      <t>ケイスウ</t>
    </rPh>
    <phoneticPr fontId="2"/>
  </si>
  <si>
    <t>列和</t>
    <rPh sb="0" eb="1">
      <t>レツ</t>
    </rPh>
    <rPh sb="1" eb="2">
      <t>ワ</t>
    </rPh>
    <phoneticPr fontId="2"/>
  </si>
  <si>
    <t>影響力係数</t>
    <rPh sb="0" eb="3">
      <t>エイキョウリョク</t>
    </rPh>
    <rPh sb="3" eb="5">
      <t>ケイスウ</t>
    </rPh>
    <phoneticPr fontId="2"/>
  </si>
  <si>
    <t>経済波及効果フローチャート</t>
    <rPh sb="0" eb="2">
      <t>ケイザイ</t>
    </rPh>
    <rPh sb="2" eb="4">
      <t>ハキュウ</t>
    </rPh>
    <rPh sb="4" eb="6">
      <t>コウカ</t>
    </rPh>
    <phoneticPr fontId="2"/>
  </si>
  <si>
    <t>直接効果エリア</t>
    <rPh sb="0" eb="2">
      <t>チョクセツ</t>
    </rPh>
    <rPh sb="2" eb="4">
      <t>コウカ</t>
    </rPh>
    <phoneticPr fontId="2"/>
  </si>
  <si>
    <t>県内最終需要増加額＝（直接効果）</t>
    <rPh sb="0" eb="2">
      <t>ケンナイ</t>
    </rPh>
    <rPh sb="2" eb="4">
      <t>サイシュウ</t>
    </rPh>
    <rPh sb="4" eb="6">
      <t>ジュヨウ</t>
    </rPh>
    <rPh sb="6" eb="8">
      <t>ゾウカ</t>
    </rPh>
    <rPh sb="8" eb="9">
      <t>ガク</t>
    </rPh>
    <rPh sb="11" eb="13">
      <t>チョクセツ</t>
    </rPh>
    <rPh sb="13" eb="15">
      <t>コウカ</t>
    </rPh>
    <phoneticPr fontId="2"/>
  </si>
  <si>
    <t>粗付加価値誘発額</t>
    <rPh sb="0" eb="1">
      <t>ソ</t>
    </rPh>
    <rPh sb="1" eb="3">
      <t>フカ</t>
    </rPh>
    <rPh sb="3" eb="5">
      <t>カチ</t>
    </rPh>
    <rPh sb="5" eb="7">
      <t>ユウハツ</t>
    </rPh>
    <rPh sb="7" eb="8">
      <t>ガク</t>
    </rPh>
    <phoneticPr fontId="2"/>
  </si>
  <si>
    <t>雇用者所得誘発額</t>
    <rPh sb="0" eb="3">
      <t>コヨウシャ</t>
    </rPh>
    <rPh sb="3" eb="5">
      <t>ショトク</t>
    </rPh>
    <rPh sb="5" eb="7">
      <t>ユウハツ</t>
    </rPh>
    <rPh sb="7" eb="8">
      <t>ガク</t>
    </rPh>
    <phoneticPr fontId="2"/>
  </si>
  <si>
    <t>×粗付加価値率</t>
    <rPh sb="1" eb="2">
      <t>ソ</t>
    </rPh>
    <rPh sb="2" eb="4">
      <t>フカ</t>
    </rPh>
    <rPh sb="4" eb="6">
      <t>カチ</t>
    </rPh>
    <rPh sb="6" eb="7">
      <t>リツ</t>
    </rPh>
    <phoneticPr fontId="2"/>
  </si>
  <si>
    <t>×県内自給率</t>
    <rPh sb="1" eb="3">
      <t>ケンナイ</t>
    </rPh>
    <rPh sb="3" eb="6">
      <t>ジキュウリツ</t>
    </rPh>
    <phoneticPr fontId="2"/>
  </si>
  <si>
    <t>×雇用者所得率</t>
    <rPh sb="1" eb="4">
      <t>コヨウシャ</t>
    </rPh>
    <rPh sb="4" eb="6">
      <t>ショトク</t>
    </rPh>
    <rPh sb="6" eb="7">
      <t>リツ</t>
    </rPh>
    <phoneticPr fontId="2"/>
  </si>
  <si>
    <t>就業者誘発数</t>
    <rPh sb="0" eb="3">
      <t>シュウギョウシャ</t>
    </rPh>
    <rPh sb="3" eb="5">
      <t>ユウハツ</t>
    </rPh>
    <rPh sb="5" eb="6">
      <t>スウ</t>
    </rPh>
    <phoneticPr fontId="2"/>
  </si>
  <si>
    <t>雇用者誘発数</t>
    <rPh sb="0" eb="3">
      <t>コヨウシャ</t>
    </rPh>
    <rPh sb="3" eb="5">
      <t>ユウハツ</t>
    </rPh>
    <rPh sb="5" eb="6">
      <t>スウ</t>
    </rPh>
    <phoneticPr fontId="2"/>
  </si>
  <si>
    <t>×就業係数</t>
    <rPh sb="1" eb="3">
      <t>シュウギョウ</t>
    </rPh>
    <rPh sb="3" eb="5">
      <t>ケイスウ</t>
    </rPh>
    <phoneticPr fontId="2"/>
  </si>
  <si>
    <t>×雇用係数</t>
    <rPh sb="1" eb="3">
      <t>コヨウ</t>
    </rPh>
    <rPh sb="3" eb="5">
      <t>ケイスウ</t>
    </rPh>
    <phoneticPr fontId="2"/>
  </si>
  <si>
    <t>原材料投入額</t>
    <rPh sb="0" eb="3">
      <t>ゲンザイリョウ</t>
    </rPh>
    <rPh sb="3" eb="5">
      <t>トウニュウ</t>
    </rPh>
    <rPh sb="5" eb="6">
      <t>ガク</t>
    </rPh>
    <phoneticPr fontId="2"/>
  </si>
  <si>
    <t>×投入係数</t>
    <rPh sb="1" eb="3">
      <t>トウニュウ</t>
    </rPh>
    <rPh sb="3" eb="5">
      <t>ケイスウ</t>
    </rPh>
    <phoneticPr fontId="2"/>
  </si>
  <si>
    <t>県内需要額</t>
    <rPh sb="0" eb="2">
      <t>ケンナイ</t>
    </rPh>
    <rPh sb="2" eb="4">
      <t>ジュヨウ</t>
    </rPh>
    <rPh sb="4" eb="5">
      <t>ガク</t>
    </rPh>
    <phoneticPr fontId="2"/>
  </si>
  <si>
    <t>県外流出分</t>
    <rPh sb="0" eb="2">
      <t>ケンガイ</t>
    </rPh>
    <rPh sb="2" eb="4">
      <t>リュウシュツ</t>
    </rPh>
    <rPh sb="4" eb="5">
      <t>ブン</t>
    </rPh>
    <phoneticPr fontId="2"/>
  </si>
  <si>
    <t>第１次間接波及効果エリア</t>
    <rPh sb="0" eb="1">
      <t>ダイ</t>
    </rPh>
    <rPh sb="2" eb="3">
      <t>ジ</t>
    </rPh>
    <rPh sb="3" eb="5">
      <t>カンセツ</t>
    </rPh>
    <rPh sb="5" eb="7">
      <t>ハキュウ</t>
    </rPh>
    <rPh sb="7" eb="9">
      <t>コウカ</t>
    </rPh>
    <phoneticPr fontId="2"/>
  </si>
  <si>
    <t>×逆行列係数</t>
    <rPh sb="1" eb="2">
      <t>ギャク</t>
    </rPh>
    <rPh sb="2" eb="4">
      <t>ギョウレツ</t>
    </rPh>
    <rPh sb="4" eb="6">
      <t>ケイスウ</t>
    </rPh>
    <phoneticPr fontId="2"/>
  </si>
  <si>
    <t>生産誘発額＝（第１次間接波及効果額）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</si>
  <si>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★マージン調整</t>
    <rPh sb="5" eb="7">
      <t>チョウセイ</t>
    </rPh>
    <phoneticPr fontId="2"/>
  </si>
  <si>
    <t>雇用者所得誘発額（直接効果＋第１次間接波及効果）</t>
    <rPh sb="0" eb="3">
      <t>コヨウシャ</t>
    </rPh>
    <rPh sb="3" eb="5">
      <t>ショトク</t>
    </rPh>
    <rPh sb="5" eb="7">
      <t>ユウハツ</t>
    </rPh>
    <rPh sb="7" eb="8">
      <t>ガク</t>
    </rPh>
    <rPh sb="9" eb="11">
      <t>チョクセツ</t>
    </rPh>
    <rPh sb="11" eb="13">
      <t>コウカ</t>
    </rPh>
    <rPh sb="14" eb="15">
      <t>ダイ</t>
    </rPh>
    <rPh sb="16" eb="17">
      <t>ジ</t>
    </rPh>
    <rPh sb="17" eb="19">
      <t>カンセツ</t>
    </rPh>
    <rPh sb="19" eb="21">
      <t>ハキュウ</t>
    </rPh>
    <rPh sb="21" eb="23">
      <t>コウカ</t>
    </rPh>
    <phoneticPr fontId="2"/>
  </si>
  <si>
    <t>民間消費支出額</t>
    <rPh sb="0" eb="2">
      <t>ミンカン</t>
    </rPh>
    <rPh sb="2" eb="4">
      <t>ショウヒ</t>
    </rPh>
    <rPh sb="4" eb="6">
      <t>シシュツ</t>
    </rPh>
    <rPh sb="6" eb="7">
      <t>ガク</t>
    </rPh>
    <phoneticPr fontId="2"/>
  </si>
  <si>
    <t>×消費転換率</t>
    <rPh sb="1" eb="3">
      <t>ショウヒ</t>
    </rPh>
    <rPh sb="3" eb="5">
      <t>テンカン</t>
    </rPh>
    <rPh sb="5" eb="6">
      <t>リツ</t>
    </rPh>
    <phoneticPr fontId="2"/>
  </si>
  <si>
    <t>×民間消費支出構成</t>
    <rPh sb="1" eb="3">
      <t>ミンカン</t>
    </rPh>
    <rPh sb="3" eb="5">
      <t>ショウヒ</t>
    </rPh>
    <rPh sb="5" eb="7">
      <t>シシュツ</t>
    </rPh>
    <rPh sb="7" eb="9">
      <t>コウセイ</t>
    </rPh>
    <phoneticPr fontId="2"/>
  </si>
  <si>
    <t>県内民間消費支出額</t>
    <rPh sb="0" eb="2">
      <t>ケンナイ</t>
    </rPh>
    <rPh sb="2" eb="4">
      <t>ミンカン</t>
    </rPh>
    <rPh sb="4" eb="6">
      <t>ショウヒ</t>
    </rPh>
    <rPh sb="6" eb="8">
      <t>シシュツ</t>
    </rPh>
    <rPh sb="8" eb="9">
      <t>ガク</t>
    </rPh>
    <phoneticPr fontId="2"/>
  </si>
  <si>
    <t>第２次間接波及効果エリア</t>
    <rPh sb="0" eb="1">
      <t>ダイ</t>
    </rPh>
    <rPh sb="2" eb="3">
      <t>ジ</t>
    </rPh>
    <rPh sb="3" eb="5">
      <t>カンセツ</t>
    </rPh>
    <rPh sb="5" eb="7">
      <t>ハキュウ</t>
    </rPh>
    <rPh sb="7" eb="9">
      <t>コウカ</t>
    </rPh>
    <phoneticPr fontId="2"/>
  </si>
  <si>
    <t>生産誘発額＝（第２次間接波及効果額）</t>
    <rPh sb="0" eb="2">
      <t>セイサン</t>
    </rPh>
    <rPh sb="2" eb="4">
      <t>ユウハツ</t>
    </rPh>
    <rPh sb="4" eb="5">
      <t>ガク</t>
    </rPh>
    <rPh sb="7" eb="8">
      <t>ダイ</t>
    </rPh>
    <rPh sb="9" eb="10">
      <t>ジ</t>
    </rPh>
    <rPh sb="10" eb="12">
      <t>カンセツ</t>
    </rPh>
    <rPh sb="12" eb="14">
      <t>ハキュウ</t>
    </rPh>
    <rPh sb="14" eb="16">
      <t>コウカ</t>
    </rPh>
    <rPh sb="16" eb="17">
      <t>ガク</t>
    </rPh>
    <phoneticPr fontId="2"/>
  </si>
  <si>
    <t>第1次間接
波及効果</t>
    <rPh sb="0" eb="1">
      <t>ダイ</t>
    </rPh>
    <rPh sb="2" eb="3">
      <t>ジ</t>
    </rPh>
    <rPh sb="3" eb="5">
      <t>カンセツ</t>
    </rPh>
    <rPh sb="6" eb="8">
      <t>ハキュウ</t>
    </rPh>
    <rPh sb="8" eb="10">
      <t>コウカ</t>
    </rPh>
    <phoneticPr fontId="2"/>
  </si>
  <si>
    <t>第2次間接
波及効果</t>
    <rPh sb="0" eb="1">
      <t>ダイ</t>
    </rPh>
    <rPh sb="2" eb="3">
      <t>ジ</t>
    </rPh>
    <rPh sb="3" eb="5">
      <t>カンセツ</t>
    </rPh>
    <rPh sb="6" eb="8">
      <t>ハキュウ</t>
    </rPh>
    <rPh sb="8" eb="10">
      <t>コウカ</t>
    </rPh>
    <phoneticPr fontId="2"/>
  </si>
  <si>
    <t>*1</t>
    <phoneticPr fontId="2"/>
  </si>
  <si>
    <t>*2</t>
    <phoneticPr fontId="2"/>
  </si>
  <si>
    <t>*3</t>
    <phoneticPr fontId="2"/>
  </si>
  <si>
    <t>*4</t>
    <phoneticPr fontId="2"/>
  </si>
  <si>
    <t>*5</t>
    <phoneticPr fontId="2"/>
  </si>
  <si>
    <t>1.</t>
    <phoneticPr fontId="2"/>
  </si>
  <si>
    <t>2.</t>
    <phoneticPr fontId="2"/>
  </si>
  <si>
    <t>3.</t>
    <phoneticPr fontId="2"/>
  </si>
  <si>
    <t>4.</t>
    <phoneticPr fontId="2"/>
  </si>
  <si>
    <t>第1次間接波及効果</t>
    <rPh sb="0" eb="1">
      <t>ダイ</t>
    </rPh>
    <rPh sb="2" eb="3">
      <t>ジ</t>
    </rPh>
    <rPh sb="3" eb="9">
      <t>カンセツハキュウコウカ</t>
    </rPh>
    <phoneticPr fontId="2"/>
  </si>
  <si>
    <t>第2次間接波及効果</t>
    <rPh sb="0" eb="1">
      <t>ダイ</t>
    </rPh>
    <rPh sb="2" eb="3">
      <t>ジ</t>
    </rPh>
    <rPh sb="3" eb="9">
      <t>カンセツハキュウコウカ</t>
    </rPh>
    <phoneticPr fontId="2"/>
  </si>
  <si>
    <t>第1次間接波及効果</t>
    <rPh sb="0" eb="1">
      <t>ダイ</t>
    </rPh>
    <rPh sb="2" eb="3">
      <t>ジ</t>
    </rPh>
    <rPh sb="3" eb="5">
      <t>カンセツ</t>
    </rPh>
    <rPh sb="5" eb="7">
      <t>ハキュウ</t>
    </rPh>
    <rPh sb="7" eb="9">
      <t>コウカ</t>
    </rPh>
    <phoneticPr fontId="2"/>
  </si>
  <si>
    <t>第2次間接波及効果</t>
    <rPh sb="0" eb="1">
      <t>ダイ</t>
    </rPh>
    <rPh sb="2" eb="3">
      <t>ジ</t>
    </rPh>
    <rPh sb="3" eb="5">
      <t>カンセツ</t>
    </rPh>
    <rPh sb="5" eb="7">
      <t>ハキュウ</t>
    </rPh>
    <rPh sb="7" eb="9">
      <t>コウカ</t>
    </rPh>
    <phoneticPr fontId="2"/>
  </si>
  <si>
    <t>（単位：人）</t>
    <rPh sb="4" eb="5">
      <t>ニン</t>
    </rPh>
    <phoneticPr fontId="2"/>
  </si>
  <si>
    <t>（１）分析上の前提条件等</t>
  </si>
  <si>
    <t>（２）産業連関表の限界及び問題点</t>
  </si>
  <si>
    <t>（２）分析結果の取り扱い</t>
  </si>
  <si>
    <t>（３）分析結果の公表等</t>
  </si>
  <si>
    <t>するためのものです。</t>
  </si>
  <si>
    <t>　この簡易分析ツールは４種類のエクセルファイルから構成されています。</t>
  </si>
  <si>
    <t>３．消費転換率を選択する。</t>
  </si>
  <si>
    <t>４．表示単位を選択する。</t>
  </si>
  <si>
    <t>　　①分析時点の経済構造と完全には一致しません。</t>
  </si>
  <si>
    <t>　　②大量生産等による効率性の増大等は考慮されません。</t>
  </si>
  <si>
    <t>　　　な比例関係」を仮定しており、生産拡大や技術革新による費用の逓減</t>
  </si>
  <si>
    <t>　　③各産業間の相互干渉はないものとします。</t>
  </si>
  <si>
    <t>　　④需要の増加には必ず生産の増加で対応することとしています。</t>
  </si>
  <si>
    <t>&lt;&lt; 利用方法 &gt;&gt;</t>
    <phoneticPr fontId="2"/>
  </si>
  <si>
    <t>逆行列係数表（開放型）</t>
    <rPh sb="0" eb="1">
      <t>ギャク</t>
    </rPh>
    <rPh sb="1" eb="2">
      <t>ギョウ</t>
    </rPh>
    <rPh sb="2" eb="3">
      <t>レツ</t>
    </rPh>
    <rPh sb="3" eb="5">
      <t>ケイスウ</t>
    </rPh>
    <rPh sb="5" eb="6">
      <t>ヒョウ</t>
    </rPh>
    <rPh sb="7" eb="10">
      <t>カイホウガタ</t>
    </rPh>
    <phoneticPr fontId="2"/>
  </si>
  <si>
    <t>需要
増加額</t>
    <phoneticPr fontId="4"/>
  </si>
  <si>
    <t>商業
マージン</t>
    <phoneticPr fontId="23"/>
  </si>
  <si>
    <t>運輸
マージン</t>
    <phoneticPr fontId="23"/>
  </si>
  <si>
    <t>01</t>
  </si>
  <si>
    <t>02</t>
  </si>
  <si>
    <t>03</t>
  </si>
  <si>
    <t>04</t>
  </si>
  <si>
    <t>飲食料品</t>
  </si>
  <si>
    <t>05</t>
  </si>
  <si>
    <t>06</t>
  </si>
  <si>
    <t>07</t>
  </si>
  <si>
    <t>08</t>
  </si>
  <si>
    <t>09</t>
  </si>
  <si>
    <t>10</t>
  </si>
  <si>
    <t>11</t>
  </si>
  <si>
    <t>陶磁器</t>
    <rPh sb="0" eb="3">
      <t>トウジキ</t>
    </rPh>
    <phoneticPr fontId="2"/>
  </si>
  <si>
    <t>12</t>
  </si>
  <si>
    <t>13</t>
  </si>
  <si>
    <t>14</t>
  </si>
  <si>
    <t>15</t>
  </si>
  <si>
    <t>16</t>
  </si>
  <si>
    <t>17</t>
  </si>
  <si>
    <t>18</t>
  </si>
  <si>
    <t>19</t>
  </si>
  <si>
    <t>20</t>
  </si>
  <si>
    <t>21</t>
  </si>
  <si>
    <t>22</t>
  </si>
  <si>
    <t>23</t>
  </si>
  <si>
    <t>その他の製造工業製品</t>
  </si>
  <si>
    <t>24</t>
  </si>
  <si>
    <t>25</t>
  </si>
  <si>
    <t>26</t>
  </si>
  <si>
    <t>水道</t>
  </si>
  <si>
    <t>27</t>
  </si>
  <si>
    <t>廃棄物処理</t>
  </si>
  <si>
    <t>28</t>
  </si>
  <si>
    <t>29</t>
  </si>
  <si>
    <t>30</t>
  </si>
  <si>
    <t>不動産</t>
  </si>
  <si>
    <t>31</t>
  </si>
  <si>
    <t>32</t>
  </si>
  <si>
    <t>33</t>
  </si>
  <si>
    <t>34</t>
  </si>
  <si>
    <t>35</t>
  </si>
  <si>
    <t>36</t>
  </si>
  <si>
    <t>37</t>
  </si>
  <si>
    <t>38</t>
  </si>
  <si>
    <t>39</t>
  </si>
  <si>
    <t>40</t>
  </si>
  <si>
    <t>統合大分類(40部門)</t>
    <rPh sb="0" eb="2">
      <t>トウゴウ</t>
    </rPh>
    <rPh sb="2" eb="5">
      <t>ダイブンルイ</t>
    </rPh>
    <rPh sb="8" eb="10">
      <t>ブモン</t>
    </rPh>
    <phoneticPr fontId="2"/>
  </si>
  <si>
    <t>41</t>
    <phoneticPr fontId="2"/>
  </si>
  <si>
    <t>・「ファイル１．需要の増加」</t>
    <phoneticPr fontId="2"/>
  </si>
  <si>
    <t>・「ファイル２．観光客等の増加」</t>
    <phoneticPr fontId="2"/>
  </si>
  <si>
    <t>・「ファイル３．投資（建設）の増加」</t>
    <phoneticPr fontId="2"/>
  </si>
  <si>
    <t>計測する場合に使います。</t>
    <rPh sb="0" eb="2">
      <t>ケイソク</t>
    </rPh>
    <phoneticPr fontId="2"/>
  </si>
  <si>
    <t>●シートの説明</t>
    <rPh sb="5" eb="7">
      <t>セツメイ</t>
    </rPh>
    <phoneticPr fontId="2"/>
  </si>
  <si>
    <t>　ば、商品の購入額、公共事業の事業費内訳、イベントに係る観光消費額などです。</t>
    <phoneticPr fontId="2"/>
  </si>
  <si>
    <t>・「ファイル４．生産額の増加」</t>
    <phoneticPr fontId="2"/>
  </si>
  <si>
    <t>１．分析テーマを入力してください。</t>
    <rPh sb="2" eb="4">
      <t>ブンセキ</t>
    </rPh>
    <rPh sb="8" eb="10">
      <t>ニュウリョク</t>
    </rPh>
    <phoneticPr fontId="2"/>
  </si>
  <si>
    <t>３．消費転換率を下の表から選び、プルダウンで選択してください。</t>
    <rPh sb="2" eb="4">
      <t>ショウヒ</t>
    </rPh>
    <rPh sb="4" eb="6">
      <t>テンカン</t>
    </rPh>
    <rPh sb="6" eb="7">
      <t>リツ</t>
    </rPh>
    <rPh sb="8" eb="9">
      <t>シタ</t>
    </rPh>
    <rPh sb="10" eb="11">
      <t>ヒョウ</t>
    </rPh>
    <rPh sb="13" eb="14">
      <t>エラ</t>
    </rPh>
    <rPh sb="22" eb="24">
      <t>センタク</t>
    </rPh>
    <phoneticPr fontId="2"/>
  </si>
  <si>
    <t>４．表示単位を下の表から選び、プルダウンで選択してください。</t>
    <rPh sb="2" eb="4">
      <t>ヒョウジ</t>
    </rPh>
    <rPh sb="4" eb="6">
      <t>タンイ</t>
    </rPh>
    <rPh sb="7" eb="8">
      <t>シタ</t>
    </rPh>
    <rPh sb="9" eb="10">
      <t>ヒョウ</t>
    </rPh>
    <rPh sb="12" eb="13">
      <t>エラ</t>
    </rPh>
    <rPh sb="21" eb="23">
      <t>センタク</t>
    </rPh>
    <phoneticPr fontId="2"/>
  </si>
  <si>
    <t>から派生する限界や留意点があります。したがって、以下の事項について十分に</t>
    <phoneticPr fontId="2"/>
  </si>
  <si>
    <t>理解したうえで分析を行うようにしてください。</t>
    <phoneticPr fontId="2"/>
  </si>
  <si>
    <t>１．経済波及効果分析の留意点</t>
    <phoneticPr fontId="2"/>
  </si>
  <si>
    <t>　　①　分析の前提条件や仮定の仕方は様々であり、同じ産業連関表を使っ</t>
    <rPh sb="18" eb="20">
      <t>サマザマ</t>
    </rPh>
    <phoneticPr fontId="2"/>
  </si>
  <si>
    <t>　　　ても分析結果は異なります。</t>
    <phoneticPr fontId="2"/>
  </si>
  <si>
    <t>　　　り、それ以外の経済効果等は対象としていません。</t>
    <phoneticPr fontId="2"/>
  </si>
  <si>
    <t>　　　　例えば、公共事業の場合は、建設に伴う経済波及効果は対象とします</t>
    <phoneticPr fontId="2"/>
  </si>
  <si>
    <t>　　　が、施設完成後の利便性などの生産につながらない経済効果等は分析</t>
    <phoneticPr fontId="2"/>
  </si>
  <si>
    <t>　　　の対象としていません。</t>
    <phoneticPr fontId="2"/>
  </si>
  <si>
    <t>２．簡易分析ツールの利用者へのお願い</t>
    <phoneticPr fontId="2"/>
  </si>
  <si>
    <t>　　　　 現実には、生産の増加は時間外勤務や設備増強などで補われ、必</t>
    <phoneticPr fontId="2"/>
  </si>
  <si>
    <t>　　　計測される「労働量」の変化を表すものです。</t>
    <phoneticPr fontId="2"/>
  </si>
  <si>
    <t>　　いように、十分な注意をお願いします。</t>
    <phoneticPr fontId="2"/>
  </si>
  <si>
    <t>　　（経済波及効果等の分析は、生産者価格ベースで行われるため、この処理が</t>
    <phoneticPr fontId="2"/>
  </si>
  <si>
    <t>　　必要となります。）</t>
    <phoneticPr fontId="2"/>
  </si>
  <si>
    <t>　※産業連関表の詳細は、長崎県統計課のホームページをご覧ください。</t>
    <rPh sb="2" eb="7">
      <t>サ</t>
    </rPh>
    <rPh sb="8" eb="10">
      <t>ショウサイ</t>
    </rPh>
    <rPh sb="12" eb="15">
      <t>ナガサキケン</t>
    </rPh>
    <rPh sb="15" eb="17">
      <t>トウケイ</t>
    </rPh>
    <rPh sb="17" eb="18">
      <t>カ</t>
    </rPh>
    <rPh sb="27" eb="28">
      <t>ラン</t>
    </rPh>
    <phoneticPr fontId="2"/>
  </si>
  <si>
    <t>　　られる場合においては、経済波及効果等の数字だけがひとり歩きしな</t>
    <phoneticPr fontId="2"/>
  </si>
  <si>
    <t>　　いて、責任をもって作成してください。</t>
    <phoneticPr fontId="2"/>
  </si>
  <si>
    <t>　　もので、算出根拠が明確であることが重要です。</t>
    <rPh sb="6" eb="8">
      <t>サンシュツ</t>
    </rPh>
    <rPh sb="8" eb="10">
      <t>コンキョ</t>
    </rPh>
    <rPh sb="11" eb="13">
      <t>メイカク</t>
    </rPh>
    <rPh sb="19" eb="21">
      <t>ジュウヨウ</t>
    </rPh>
    <phoneticPr fontId="2"/>
  </si>
  <si>
    <t>　　切り離して取り扱うことはできません。特に、プレスリリース等に用い</t>
    <rPh sb="30" eb="31">
      <t>トウ</t>
    </rPh>
    <phoneticPr fontId="2"/>
  </si>
  <si>
    <t xml:space="preserve">
*2</t>
    <phoneticPr fontId="2"/>
  </si>
  <si>
    <t>雇用者所得誘発額：雇用者所得とは民間や政府等の雇用者に対して労働の報酬として支払われる現金､現物のいっさいの所得。雇用者所得誘発額は生産が誘発されることに伴って誘発される雇用者所得の額。</t>
    <rPh sb="0" eb="3">
      <t>コヨウシャ</t>
    </rPh>
    <rPh sb="3" eb="5">
      <t>ショトク</t>
    </rPh>
    <rPh sb="5" eb="8">
      <t>ユウハツガク</t>
    </rPh>
    <rPh sb="9" eb="12">
      <t>コヨウシャ</t>
    </rPh>
    <rPh sb="12" eb="14">
      <t>ショトク</t>
    </rPh>
    <rPh sb="16" eb="18">
      <t>ミンカン</t>
    </rPh>
    <rPh sb="19" eb="21">
      <t>セイフ</t>
    </rPh>
    <rPh sb="21" eb="22">
      <t>トウ</t>
    </rPh>
    <rPh sb="23" eb="25">
      <t>コヨウ</t>
    </rPh>
    <rPh sb="25" eb="26">
      <t>モノ</t>
    </rPh>
    <rPh sb="27" eb="28">
      <t>タイ</t>
    </rPh>
    <rPh sb="30" eb="32">
      <t>ロウドウ</t>
    </rPh>
    <rPh sb="33" eb="35">
      <t>ホウシュウ</t>
    </rPh>
    <rPh sb="38" eb="40">
      <t>シハラ</t>
    </rPh>
    <rPh sb="43" eb="45">
      <t>ゲンキン</t>
    </rPh>
    <rPh sb="46" eb="48">
      <t>ゲンブツ</t>
    </rPh>
    <rPh sb="54" eb="56">
      <t>ショトク</t>
    </rPh>
    <rPh sb="57" eb="60">
      <t>コヨウシャ</t>
    </rPh>
    <rPh sb="60" eb="62">
      <t>ショトク</t>
    </rPh>
    <rPh sb="62" eb="65">
      <t>ユウハツガク</t>
    </rPh>
    <rPh sb="66" eb="68">
      <t>セイサン</t>
    </rPh>
    <rPh sb="69" eb="71">
      <t>ユウハツ</t>
    </rPh>
    <rPh sb="77" eb="78">
      <t>トモナ</t>
    </rPh>
    <rPh sb="80" eb="82">
      <t>ユウハツ</t>
    </rPh>
    <rPh sb="85" eb="88">
      <t>コヨウシャ</t>
    </rPh>
    <rPh sb="88" eb="90">
      <t>ショトク</t>
    </rPh>
    <rPh sb="91" eb="92">
      <t>ガク</t>
    </rPh>
    <phoneticPr fontId="4"/>
  </si>
  <si>
    <t>就業者誘発数：生産誘発によって創出される個人業主､家族従業者､有給役員および雇用者(常用雇用者､臨時雇用者)の総数。</t>
    <rPh sb="50" eb="53">
      <t>コヨウシャ</t>
    </rPh>
    <phoneticPr fontId="4"/>
  </si>
  <si>
    <t>雇用者誘発数：就業者誘発数のうち、生産誘発によって創出される有給役員および雇用者(常用雇用者､臨時雇用者)の総数。</t>
    <rPh sb="7" eb="10">
      <t>シュウギョウシャ</t>
    </rPh>
    <rPh sb="10" eb="12">
      <t>ユウハツ</t>
    </rPh>
    <rPh sb="12" eb="13">
      <t>スウ</t>
    </rPh>
    <rPh sb="45" eb="46">
      <t>シャ</t>
    </rPh>
    <rPh sb="47" eb="49">
      <t>リンジ</t>
    </rPh>
    <rPh sb="49" eb="52">
      <t>コヨウシャ</t>
    </rPh>
    <phoneticPr fontId="4"/>
  </si>
  <si>
    <t>　　長崎県産業連関表」から引用された各種の計数及び係数（表）です。</t>
    <phoneticPr fontId="2"/>
  </si>
  <si>
    <t>&lt;&lt;留意事項 &gt;&gt;</t>
    <phoneticPr fontId="2"/>
  </si>
  <si>
    <t>　　　析時点の経済構造と完全には一致しません。</t>
    <phoneticPr fontId="2"/>
  </si>
  <si>
    <t>　　　は考慮されません。</t>
    <phoneticPr fontId="2"/>
  </si>
  <si>
    <t>　　⑤波及効果が達成される時期は不明です。</t>
    <rPh sb="3" eb="7">
      <t>ハキュウコウカ</t>
    </rPh>
    <rPh sb="8" eb="10">
      <t>タッセイ</t>
    </rPh>
    <rPh sb="13" eb="15">
      <t>ジキ</t>
    </rPh>
    <rPh sb="16" eb="18">
      <t>フメイ</t>
    </rPh>
    <phoneticPr fontId="2"/>
  </si>
  <si>
    <t>　　⑥生産の増加は就業（雇用）者数の増加を伴うことが前提となります。</t>
    <phoneticPr fontId="2"/>
  </si>
  <si>
    <t>※「入力データ」とは、分析の基礎となる「需要額」を算定するためのデータで、例え</t>
  </si>
  <si>
    <t>２．入力データを整理して、入力する。</t>
  </si>
  <si>
    <t>（１）「入力データ」の作成</t>
  </si>
  <si>
    <t>　　　 分析の前提となる「入力データ」は、このツールを利用される方にお</t>
  </si>
  <si>
    <t>　　　 分析結果と前提条件及び入力データは密接不可分のものであり、</t>
  </si>
  <si>
    <r>
      <t>２．入力データ（</t>
    </r>
    <r>
      <rPr>
        <sz val="11"/>
        <color indexed="10"/>
        <rFont val="HGPｺﾞｼｯｸM"/>
        <family val="3"/>
        <charset val="128"/>
      </rPr>
      <t>最終需要増加額</t>
    </r>
    <r>
      <rPr>
        <sz val="11"/>
        <rFont val="HGPｺﾞｼｯｸM"/>
        <family val="3"/>
        <charset val="128"/>
      </rPr>
      <t>）を下の何れかの列を選び、入力してください。</t>
    </r>
    <rPh sb="8" eb="10">
      <t>サイシュウ</t>
    </rPh>
    <rPh sb="10" eb="12">
      <t>ジュヨウ</t>
    </rPh>
    <rPh sb="12" eb="14">
      <t>ゾウカ</t>
    </rPh>
    <rPh sb="14" eb="15">
      <t>ガク</t>
    </rPh>
    <rPh sb="17" eb="18">
      <t>シタ</t>
    </rPh>
    <rPh sb="19" eb="20">
      <t>イズ</t>
    </rPh>
    <rPh sb="23" eb="24">
      <t>レツ</t>
    </rPh>
    <rPh sb="25" eb="26">
      <t>エラ</t>
    </rPh>
    <rPh sb="28" eb="30">
      <t>ニュウリョク</t>
    </rPh>
    <phoneticPr fontId="2"/>
  </si>
  <si>
    <t>分析結果と前提条件及び入力データは密接不可分のものであり、切り離して取り扱うことは適当ではありません。</t>
    <rPh sb="41" eb="43">
      <t>テキトウ</t>
    </rPh>
    <phoneticPr fontId="2"/>
  </si>
  <si>
    <t>入力データエリア</t>
    <rPh sb="0" eb="2">
      <t>ニュウリョク</t>
    </rPh>
    <phoneticPr fontId="2"/>
  </si>
  <si>
    <t>　　するシートです。</t>
    <phoneticPr fontId="2"/>
  </si>
  <si>
    <t>　　等の概要を説明するシートです。</t>
    <phoneticPr fontId="2"/>
  </si>
  <si>
    <t>　　転換するシートです。</t>
    <phoneticPr fontId="2"/>
  </si>
  <si>
    <t>　　波及効果等を計算するシートです。</t>
    <phoneticPr fontId="2"/>
  </si>
  <si>
    <t>　　責任を持って行ってください。</t>
    <phoneticPr fontId="2"/>
  </si>
  <si>
    <t>　　　　 生産が２倍になれば、原材料等の投入量も２倍になるという「線形的</t>
    <phoneticPr fontId="2"/>
  </si>
  <si>
    <t>　 この簡易分析ツールは、各種の経済波及効果や労働誘発効果を簡便に分析</t>
    <phoneticPr fontId="2"/>
  </si>
  <si>
    <r>
      <t>　 今ご覧いただいているファイルは</t>
    </r>
    <r>
      <rPr>
        <b/>
        <sz val="11"/>
        <color indexed="12"/>
        <rFont val="ＭＳ Ｐ明朝"/>
        <family val="1"/>
        <charset val="128"/>
      </rPr>
      <t>「ファイル１．需要の増加」</t>
    </r>
    <r>
      <rPr>
        <sz val="11"/>
        <rFont val="ＭＳ Ｐ明朝"/>
        <family val="1"/>
        <charset val="128"/>
      </rPr>
      <t>です。</t>
    </r>
    <rPh sb="2" eb="3">
      <t>イマ</t>
    </rPh>
    <phoneticPr fontId="2"/>
  </si>
  <si>
    <t>　 このファイルは、ある産業における需要が増加した場合の経済波及効果等を</t>
    <phoneticPr fontId="2"/>
  </si>
  <si>
    <t>　 例えば、テレビや自動車の売上げが大幅に伸びた場合であるとか、新たに大</t>
    <rPh sb="24" eb="26">
      <t>バアイ</t>
    </rPh>
    <phoneticPr fontId="2"/>
  </si>
  <si>
    <t>型船の受注があった場合などの経済波及効果等の分析を行う場合などです。</t>
    <rPh sb="20" eb="21">
      <t>トウ</t>
    </rPh>
    <phoneticPr fontId="2"/>
  </si>
  <si>
    <t xml:space="preserve">   産業連関表を用いた経済波及効果分析には、産業連関表自体の構造的特質</t>
    <rPh sb="34" eb="36">
      <t>トクシツ</t>
    </rPh>
    <phoneticPr fontId="2"/>
  </si>
  <si>
    <t>　　　　 産業連関表は概ね５年に１回の作表であり、分析の前提となる経済構</t>
    <rPh sb="11" eb="12">
      <t>オオム</t>
    </rPh>
    <phoneticPr fontId="2"/>
  </si>
  <si>
    <t>　　　　 ある産業の生産活動が他の産業にプラスの影響を及ぼし生産を促進する</t>
    <phoneticPr fontId="2"/>
  </si>
  <si>
    <t>　　　　 また、在庫の取り崩し等による波及の中断は想定していません。</t>
    <phoneticPr fontId="2"/>
  </si>
  <si>
    <t>　　　   なお、就業（雇用）誘発数は、現実の人数の増加ではなく、人数で</t>
    <phoneticPr fontId="2"/>
  </si>
  <si>
    <t>　　　 より精度が高い分析を行うためには、「入力データ」が現実に即した</t>
    <rPh sb="6" eb="8">
      <t>セイド</t>
    </rPh>
    <rPh sb="9" eb="10">
      <t>タカ</t>
    </rPh>
    <rPh sb="11" eb="13">
      <t>ブンセキ</t>
    </rPh>
    <rPh sb="14" eb="15">
      <t>オコナ</t>
    </rPh>
    <rPh sb="29" eb="31">
      <t>ゲンジツ</t>
    </rPh>
    <rPh sb="32" eb="33">
      <t>ソク</t>
    </rPh>
    <phoneticPr fontId="2"/>
  </si>
  <si>
    <t>で、各種の計数及び係数はその統計表から引用しています。</t>
    <phoneticPr fontId="2"/>
  </si>
  <si>
    <t>　　　 分析結果の公表及び公表後の対応については、利用される方において</t>
    <phoneticPr fontId="2"/>
  </si>
  <si>
    <t>　　　仮定し､ 生産を行う上での制約は一切ないものとします。</t>
    <phoneticPr fontId="2"/>
  </si>
  <si>
    <t>　　　　 需要が生じた産業部門には､需要に応えるだけの生産余力があると</t>
    <phoneticPr fontId="2"/>
  </si>
  <si>
    <t>　　　は想定していません。</t>
    <phoneticPr fontId="2"/>
  </si>
  <si>
    <t>　　　　 経済波及効果が達成される時期や所要時間は明確でありません。</t>
    <rPh sb="12" eb="14">
      <t>タッセイ</t>
    </rPh>
    <rPh sb="17" eb="19">
      <t>ジキ</t>
    </rPh>
    <phoneticPr fontId="2"/>
  </si>
  <si>
    <t>　　　していません。</t>
    <phoneticPr fontId="2"/>
  </si>
  <si>
    <t>　　　ずしも就業（雇用）者数の増加とはなりませんが、そのようなことは想定</t>
    <phoneticPr fontId="2"/>
  </si>
  <si>
    <t>　  一般に経済波及効果等の分析を行う際には、産業連関表という統計表を用います</t>
    <phoneticPr fontId="2"/>
  </si>
  <si>
    <t>&lt;&lt; 経済波及効果 分析ツールについて &gt;&gt;</t>
    <phoneticPr fontId="2"/>
  </si>
  <si>
    <t>農林業</t>
  </si>
  <si>
    <t>鉱業</t>
  </si>
  <si>
    <t>繊維製品</t>
  </si>
  <si>
    <t>パルプ・紙・木製品</t>
  </si>
  <si>
    <t>化学製品</t>
  </si>
  <si>
    <t>石油・石炭製品</t>
  </si>
  <si>
    <t>プラスチック・ゴム製品</t>
  </si>
  <si>
    <t>窯業・土石製品</t>
  </si>
  <si>
    <t>鉄鋼</t>
  </si>
  <si>
    <t>非鉄金属</t>
  </si>
  <si>
    <t>金属製品</t>
  </si>
  <si>
    <t>はん用機械</t>
  </si>
  <si>
    <t>生産用機械</t>
  </si>
  <si>
    <t>業務用機械</t>
  </si>
  <si>
    <t>電子部品</t>
  </si>
  <si>
    <t>電気機械</t>
  </si>
  <si>
    <t>情報通信機器</t>
  </si>
  <si>
    <t>輸送機械</t>
  </si>
  <si>
    <t>船舶・同修理</t>
    <rPh sb="0" eb="2">
      <t>センパク</t>
    </rPh>
    <rPh sb="3" eb="4">
      <t>ドウ</t>
    </rPh>
    <rPh sb="4" eb="6">
      <t>シュウリ</t>
    </rPh>
    <phoneticPr fontId="2"/>
  </si>
  <si>
    <t>建設</t>
  </si>
  <si>
    <t>電力・ガス・熱供給</t>
  </si>
  <si>
    <t>商業</t>
  </si>
  <si>
    <t>金融・保険</t>
  </si>
  <si>
    <t>運輸・郵便</t>
  </si>
  <si>
    <t>情報通信</t>
  </si>
  <si>
    <t>公務</t>
  </si>
  <si>
    <t>教育・研究</t>
  </si>
  <si>
    <t>医療・福祉</t>
  </si>
  <si>
    <t>他に分類されない会員制団体</t>
  </si>
  <si>
    <t>対事業所サービス</t>
  </si>
  <si>
    <t>対個人サービス</t>
  </si>
  <si>
    <t>事務用品</t>
  </si>
  <si>
    <t>分類不明</t>
  </si>
  <si>
    <t>農林業</t>
    <rPh sb="0" eb="3">
      <t>ノウリンギョウ</t>
    </rPh>
    <phoneticPr fontId="3"/>
  </si>
  <si>
    <t>水産業</t>
    <rPh sb="0" eb="3">
      <t>スイサンギョウ</t>
    </rPh>
    <phoneticPr fontId="3"/>
  </si>
  <si>
    <t>陶磁器</t>
    <rPh sb="0" eb="3">
      <t>トウジキ</t>
    </rPh>
    <phoneticPr fontId="3"/>
  </si>
  <si>
    <t>船舶・同修理</t>
    <rPh sb="0" eb="2">
      <t>センパク</t>
    </rPh>
    <rPh sb="3" eb="4">
      <t>ドウ</t>
    </rPh>
    <rPh sb="4" eb="6">
      <t>シュウリ</t>
    </rPh>
    <phoneticPr fontId="3"/>
  </si>
  <si>
    <t>が、ここで使用している産業連関表は、「平成２７年（２０１５年）長崎県産業連関表」</t>
    <phoneticPr fontId="2"/>
  </si>
  <si>
    <t>　　　造（物価や産業間の依存関係）は、作成時（平成２７年）のものなので、分</t>
    <rPh sb="19" eb="21">
      <t>サクセイ</t>
    </rPh>
    <rPh sb="23" eb="25">
      <t>ヘイセイ</t>
    </rPh>
    <rPh sb="27" eb="28">
      <t>ネン</t>
    </rPh>
    <phoneticPr fontId="2"/>
  </si>
  <si>
    <t>この簡易分析ツールによる分析結果は、平成２７年（２０１５年）長崎県産業連関表をもとに、簡易な分析方法により経済波及効果を測定するものであって、産業連関表を使った分析方法の一例としてご活用願います。</t>
    <rPh sb="2" eb="4">
      <t>カンイ</t>
    </rPh>
    <rPh sb="12" eb="14">
      <t>ブンセキ</t>
    </rPh>
    <rPh sb="14" eb="16">
      <t>ケッカ</t>
    </rPh>
    <rPh sb="28" eb="29">
      <t>ネン</t>
    </rPh>
    <rPh sb="30" eb="33">
      <t>ナガサキケン</t>
    </rPh>
    <rPh sb="71" eb="73">
      <t>サンギョウ</t>
    </rPh>
    <rPh sb="73" eb="75">
      <t>レンカン</t>
    </rPh>
    <rPh sb="75" eb="76">
      <t>ヒョウ</t>
    </rPh>
    <rPh sb="77" eb="78">
      <t>ツカ</t>
    </rPh>
    <rPh sb="80" eb="82">
      <t>ブンセキ</t>
    </rPh>
    <rPh sb="82" eb="84">
      <t>ホウホウ</t>
    </rPh>
    <rPh sb="85" eb="87">
      <t>イチレイ</t>
    </rPh>
    <rPh sb="91" eb="93">
      <t>カツヨウ</t>
    </rPh>
    <rPh sb="93" eb="94">
      <t>ネガ</t>
    </rPh>
    <phoneticPr fontId="4"/>
  </si>
  <si>
    <t>部門の例示</t>
    <rPh sb="0" eb="2">
      <t>ブモン</t>
    </rPh>
    <rPh sb="3" eb="5">
      <t>レイジ</t>
    </rPh>
    <phoneticPr fontId="2"/>
  </si>
  <si>
    <t>海面漁業、内水面漁業</t>
    <rPh sb="0" eb="2">
      <t>カイメン</t>
    </rPh>
    <rPh sb="2" eb="3">
      <t>ギョ</t>
    </rPh>
    <rPh sb="3" eb="4">
      <t>ギョウ</t>
    </rPh>
    <rPh sb="5" eb="6">
      <t>ナイ</t>
    </rPh>
    <rPh sb="6" eb="7">
      <t>スイ</t>
    </rPh>
    <rPh sb="7" eb="8">
      <t>メン</t>
    </rPh>
    <rPh sb="8" eb="9">
      <t>ギョ</t>
    </rPh>
    <rPh sb="9" eb="10">
      <t>ギョウ</t>
    </rPh>
    <phoneticPr fontId="2"/>
  </si>
  <si>
    <t>穀類、いも・豆類、野菜、果実、畜産、育林、素材</t>
    <rPh sb="0" eb="2">
      <t>コクルイ</t>
    </rPh>
    <rPh sb="6" eb="7">
      <t>マメ</t>
    </rPh>
    <rPh sb="7" eb="8">
      <t>ルイ</t>
    </rPh>
    <rPh sb="9" eb="11">
      <t>ヤサイ</t>
    </rPh>
    <rPh sb="12" eb="14">
      <t>カジツ</t>
    </rPh>
    <rPh sb="15" eb="17">
      <t>チクサン</t>
    </rPh>
    <rPh sb="18" eb="19">
      <t>イク</t>
    </rPh>
    <rPh sb="19" eb="20">
      <t>リン</t>
    </rPh>
    <rPh sb="21" eb="23">
      <t>ソザイ</t>
    </rPh>
    <phoneticPr fontId="2"/>
  </si>
  <si>
    <t>石炭・原油・天然ガス、砂利・砕石</t>
    <rPh sb="0" eb="2">
      <t>セキタン</t>
    </rPh>
    <rPh sb="3" eb="5">
      <t>ゲンユ</t>
    </rPh>
    <rPh sb="6" eb="8">
      <t>テンネン</t>
    </rPh>
    <rPh sb="11" eb="13">
      <t>ジャリ</t>
    </rPh>
    <rPh sb="14" eb="16">
      <t>サイセキ</t>
    </rPh>
    <phoneticPr fontId="2"/>
  </si>
  <si>
    <t>衣服、じゅうたん、寝具</t>
    <rPh sb="0" eb="2">
      <t>イフク</t>
    </rPh>
    <rPh sb="9" eb="11">
      <t>シング</t>
    </rPh>
    <phoneticPr fontId="2"/>
  </si>
  <si>
    <t>木材、家具、紙、段ボール</t>
    <rPh sb="0" eb="2">
      <t>モクザイ</t>
    </rPh>
    <rPh sb="3" eb="5">
      <t>カグ</t>
    </rPh>
    <rPh sb="6" eb="7">
      <t>カミ</t>
    </rPh>
    <rPh sb="8" eb="9">
      <t>ダン</t>
    </rPh>
    <phoneticPr fontId="2"/>
  </si>
  <si>
    <t>化学肥料、医薬品、化粧品、塗料、農薬</t>
    <rPh sb="0" eb="2">
      <t>カガク</t>
    </rPh>
    <rPh sb="2" eb="4">
      <t>ヒリョウ</t>
    </rPh>
    <rPh sb="5" eb="8">
      <t>イヤクヒン</t>
    </rPh>
    <rPh sb="9" eb="12">
      <t>ケショウヒン</t>
    </rPh>
    <rPh sb="13" eb="15">
      <t>トリョウ</t>
    </rPh>
    <rPh sb="16" eb="18">
      <t>ノウヤク</t>
    </rPh>
    <phoneticPr fontId="2"/>
  </si>
  <si>
    <t>ガソリン、灯油、コークス</t>
    <rPh sb="5" eb="7">
      <t>トウユ</t>
    </rPh>
    <phoneticPr fontId="2"/>
  </si>
  <si>
    <t>プラスチック板、タイヤ</t>
    <rPh sb="6" eb="7">
      <t>イタ</t>
    </rPh>
    <phoneticPr fontId="2"/>
  </si>
  <si>
    <t>板ガラス、セメント、生コンクリート、耐火物</t>
    <rPh sb="0" eb="1">
      <t>イタ</t>
    </rPh>
    <rPh sb="10" eb="11">
      <t>ナマ</t>
    </rPh>
    <rPh sb="18" eb="21">
      <t>タイカブツ</t>
    </rPh>
    <phoneticPr fontId="2"/>
  </si>
  <si>
    <t>建設用陶磁器、工業用陶磁器、日用陶磁器</t>
    <rPh sb="0" eb="3">
      <t>ケンセツヨウ</t>
    </rPh>
    <rPh sb="3" eb="6">
      <t>トウジキ</t>
    </rPh>
    <rPh sb="7" eb="10">
      <t>コウギョウヨウ</t>
    </rPh>
    <rPh sb="10" eb="13">
      <t>トウジキ</t>
    </rPh>
    <rPh sb="14" eb="16">
      <t>ニチヨウ</t>
    </rPh>
    <rPh sb="16" eb="19">
      <t>トウジキ</t>
    </rPh>
    <phoneticPr fontId="2"/>
  </si>
  <si>
    <t>畜産食料品、水産食料品、めん・パン・菓子類、酒類</t>
    <rPh sb="0" eb="2">
      <t>チクサン</t>
    </rPh>
    <rPh sb="2" eb="4">
      <t>ショクリョウ</t>
    </rPh>
    <rPh sb="4" eb="5">
      <t>ヒン</t>
    </rPh>
    <rPh sb="6" eb="8">
      <t>スイサン</t>
    </rPh>
    <rPh sb="8" eb="10">
      <t>ショクリョウ</t>
    </rPh>
    <rPh sb="10" eb="11">
      <t>ヒン</t>
    </rPh>
    <rPh sb="18" eb="21">
      <t>カシルイ</t>
    </rPh>
    <rPh sb="22" eb="23">
      <t>サケ</t>
    </rPh>
    <rPh sb="23" eb="24">
      <t>ルイ</t>
    </rPh>
    <phoneticPr fontId="2"/>
  </si>
  <si>
    <t>銅管、鍛鋼</t>
    <rPh sb="0" eb="2">
      <t>ドウカン</t>
    </rPh>
    <rPh sb="3" eb="4">
      <t>キタエ</t>
    </rPh>
    <rPh sb="4" eb="5">
      <t>コウ</t>
    </rPh>
    <phoneticPr fontId="2"/>
  </si>
  <si>
    <t>銅、アルミニウム、電線・ケーブル</t>
    <rPh sb="0" eb="1">
      <t>ドウ</t>
    </rPh>
    <rPh sb="9" eb="11">
      <t>デンセン</t>
    </rPh>
    <phoneticPr fontId="2"/>
  </si>
  <si>
    <t>ボルト、刃物</t>
    <rPh sb="4" eb="6">
      <t>ハモノ</t>
    </rPh>
    <phoneticPr fontId="2"/>
  </si>
  <si>
    <t>ボイラ、タービン、ベアリング</t>
    <phoneticPr fontId="2"/>
  </si>
  <si>
    <t>農業用機械、化学機械、半導体製造装置</t>
    <rPh sb="0" eb="3">
      <t>ノウギョウヨウ</t>
    </rPh>
    <rPh sb="3" eb="5">
      <t>キカイ</t>
    </rPh>
    <rPh sb="6" eb="8">
      <t>カガク</t>
    </rPh>
    <rPh sb="8" eb="10">
      <t>キカイ</t>
    </rPh>
    <rPh sb="11" eb="14">
      <t>ハンドウタイ</t>
    </rPh>
    <rPh sb="14" eb="16">
      <t>セイゾウ</t>
    </rPh>
    <rPh sb="16" eb="18">
      <t>ソウチ</t>
    </rPh>
    <phoneticPr fontId="2"/>
  </si>
  <si>
    <t>複写機、計測機器、武器</t>
    <rPh sb="0" eb="2">
      <t>フクシャ</t>
    </rPh>
    <rPh sb="2" eb="3">
      <t>キ</t>
    </rPh>
    <rPh sb="4" eb="6">
      <t>ケイソク</t>
    </rPh>
    <rPh sb="6" eb="8">
      <t>キキ</t>
    </rPh>
    <rPh sb="9" eb="11">
      <t>ブキ</t>
    </rPh>
    <phoneticPr fontId="2"/>
  </si>
  <si>
    <t>集積回路、液晶パネル</t>
    <rPh sb="0" eb="2">
      <t>シュウセキ</t>
    </rPh>
    <rPh sb="2" eb="4">
      <t>カイロ</t>
    </rPh>
    <rPh sb="5" eb="7">
      <t>エキショウ</t>
    </rPh>
    <phoneticPr fontId="2"/>
  </si>
  <si>
    <t>電気照明器具、エアコン、電池</t>
    <rPh sb="0" eb="2">
      <t>デンキ</t>
    </rPh>
    <rPh sb="2" eb="4">
      <t>ショウメイ</t>
    </rPh>
    <rPh sb="4" eb="6">
      <t>キグ</t>
    </rPh>
    <rPh sb="12" eb="14">
      <t>デンチ</t>
    </rPh>
    <phoneticPr fontId="2"/>
  </si>
  <si>
    <t>デジタルカメラ、パソコン、携帯電話機</t>
    <rPh sb="13" eb="15">
      <t>ケイタイ</t>
    </rPh>
    <rPh sb="15" eb="17">
      <t>デンワ</t>
    </rPh>
    <rPh sb="17" eb="18">
      <t>キ</t>
    </rPh>
    <phoneticPr fontId="2"/>
  </si>
  <si>
    <t>乗用車、自動車部品、航空機、鉄道車両</t>
    <rPh sb="0" eb="3">
      <t>ジョウヨウシャ</t>
    </rPh>
    <rPh sb="4" eb="7">
      <t>ジドウシャ</t>
    </rPh>
    <rPh sb="7" eb="9">
      <t>ブヒン</t>
    </rPh>
    <rPh sb="10" eb="13">
      <t>コウクウキ</t>
    </rPh>
    <rPh sb="14" eb="16">
      <t>テツドウ</t>
    </rPh>
    <rPh sb="16" eb="18">
      <t>シャリョウ</t>
    </rPh>
    <phoneticPr fontId="2"/>
  </si>
  <si>
    <t>鋼船、船舶修理</t>
    <rPh sb="0" eb="2">
      <t>コウセン</t>
    </rPh>
    <rPh sb="3" eb="5">
      <t>センパク</t>
    </rPh>
    <rPh sb="5" eb="7">
      <t>シュウリ</t>
    </rPh>
    <phoneticPr fontId="2"/>
  </si>
  <si>
    <t>印刷、革靴、がん具、時計、楽器</t>
    <rPh sb="0" eb="2">
      <t>インサツ</t>
    </rPh>
    <rPh sb="3" eb="5">
      <t>カワグツ</t>
    </rPh>
    <rPh sb="8" eb="9">
      <t>グ</t>
    </rPh>
    <rPh sb="10" eb="12">
      <t>トケイ</t>
    </rPh>
    <rPh sb="13" eb="15">
      <t>ガッキ</t>
    </rPh>
    <phoneticPr fontId="2"/>
  </si>
  <si>
    <t>住宅建築、建設補修、公共事業</t>
    <rPh sb="0" eb="2">
      <t>ジュウタク</t>
    </rPh>
    <rPh sb="2" eb="4">
      <t>ケンチク</t>
    </rPh>
    <rPh sb="5" eb="7">
      <t>ケンセツ</t>
    </rPh>
    <rPh sb="7" eb="9">
      <t>ホシュウ</t>
    </rPh>
    <rPh sb="10" eb="12">
      <t>コウキョウ</t>
    </rPh>
    <rPh sb="12" eb="14">
      <t>ジギョウ</t>
    </rPh>
    <phoneticPr fontId="2"/>
  </si>
  <si>
    <t>自家発電、都市ガス</t>
    <rPh sb="0" eb="2">
      <t>ジカ</t>
    </rPh>
    <rPh sb="2" eb="4">
      <t>ハツデン</t>
    </rPh>
    <rPh sb="5" eb="7">
      <t>トシ</t>
    </rPh>
    <phoneticPr fontId="2"/>
  </si>
  <si>
    <t>下水道、工業用水</t>
    <rPh sb="0" eb="3">
      <t>ゲスイドウ</t>
    </rPh>
    <rPh sb="4" eb="6">
      <t>コウギョウ</t>
    </rPh>
    <rPh sb="6" eb="8">
      <t>ヨウスイ</t>
    </rPh>
    <phoneticPr fontId="2"/>
  </si>
  <si>
    <t>ごみ処理、産業廃棄物処理</t>
    <rPh sb="2" eb="4">
      <t>ショリ</t>
    </rPh>
    <rPh sb="5" eb="7">
      <t>サンギョウ</t>
    </rPh>
    <rPh sb="7" eb="10">
      <t>ハイキブツ</t>
    </rPh>
    <rPh sb="10" eb="12">
      <t>ショリ</t>
    </rPh>
    <phoneticPr fontId="2"/>
  </si>
  <si>
    <t>卸売、小売</t>
    <rPh sb="0" eb="2">
      <t>オロシウ</t>
    </rPh>
    <rPh sb="3" eb="5">
      <t>コウリ</t>
    </rPh>
    <phoneticPr fontId="2"/>
  </si>
  <si>
    <t>金融、生命保険、損害保険</t>
    <rPh sb="0" eb="2">
      <t>キンユウ</t>
    </rPh>
    <rPh sb="3" eb="5">
      <t>セイメイ</t>
    </rPh>
    <rPh sb="5" eb="7">
      <t>ホケン</t>
    </rPh>
    <rPh sb="8" eb="10">
      <t>ソンガイ</t>
    </rPh>
    <rPh sb="10" eb="12">
      <t>ホケン</t>
    </rPh>
    <phoneticPr fontId="2"/>
  </si>
  <si>
    <t>住宅賃貸、駐車場管理</t>
    <rPh sb="0" eb="2">
      <t>ジュウタク</t>
    </rPh>
    <rPh sb="2" eb="4">
      <t>チンタイ</t>
    </rPh>
    <rPh sb="5" eb="8">
      <t>チュウシャジョウ</t>
    </rPh>
    <rPh sb="8" eb="10">
      <t>カンリ</t>
    </rPh>
    <phoneticPr fontId="2"/>
  </si>
  <si>
    <t>港湾輸送、航空輸送、倉庫、水運、郵便</t>
    <rPh sb="0" eb="2">
      <t>コウワン</t>
    </rPh>
    <rPh sb="2" eb="4">
      <t>ユソウ</t>
    </rPh>
    <rPh sb="5" eb="7">
      <t>コウクウ</t>
    </rPh>
    <rPh sb="7" eb="9">
      <t>ユソウ</t>
    </rPh>
    <rPh sb="10" eb="12">
      <t>ソウコ</t>
    </rPh>
    <rPh sb="13" eb="15">
      <t>スイウン</t>
    </rPh>
    <rPh sb="16" eb="18">
      <t>ユウビン</t>
    </rPh>
    <phoneticPr fontId="2"/>
  </si>
  <si>
    <t>電話、放送、新聞</t>
    <rPh sb="0" eb="2">
      <t>デンワ</t>
    </rPh>
    <rPh sb="3" eb="5">
      <t>ホウソウ</t>
    </rPh>
    <rPh sb="6" eb="8">
      <t>シンブン</t>
    </rPh>
    <phoneticPr fontId="2"/>
  </si>
  <si>
    <t>学校、学校給食、研究、図書館、美術館</t>
    <rPh sb="0" eb="2">
      <t>ガッコウ</t>
    </rPh>
    <rPh sb="3" eb="5">
      <t>ガッコウ</t>
    </rPh>
    <rPh sb="5" eb="7">
      <t>キュウショク</t>
    </rPh>
    <rPh sb="8" eb="10">
      <t>ケンキュウ</t>
    </rPh>
    <rPh sb="11" eb="14">
      <t>トショカン</t>
    </rPh>
    <rPh sb="15" eb="18">
      <t>ビジュツカン</t>
    </rPh>
    <phoneticPr fontId="2"/>
  </si>
  <si>
    <t>病院、保健所、保育所、福祉施設</t>
    <rPh sb="0" eb="2">
      <t>ビョウイン</t>
    </rPh>
    <rPh sb="3" eb="6">
      <t>ホケンジョ</t>
    </rPh>
    <rPh sb="7" eb="9">
      <t>ホイク</t>
    </rPh>
    <rPh sb="9" eb="10">
      <t>ショ</t>
    </rPh>
    <rPh sb="11" eb="13">
      <t>フクシ</t>
    </rPh>
    <rPh sb="13" eb="15">
      <t>シセツ</t>
    </rPh>
    <phoneticPr fontId="2"/>
  </si>
  <si>
    <t>商工会議所、経団連、労働団体</t>
    <rPh sb="0" eb="2">
      <t>ショウコウ</t>
    </rPh>
    <rPh sb="2" eb="5">
      <t>カイギショ</t>
    </rPh>
    <rPh sb="6" eb="9">
      <t>ケイダンレン</t>
    </rPh>
    <rPh sb="10" eb="12">
      <t>ロウドウ</t>
    </rPh>
    <rPh sb="12" eb="14">
      <t>ダンタイ</t>
    </rPh>
    <phoneticPr fontId="2"/>
  </si>
  <si>
    <t>物品賃貸業、法律事務、自動車整備</t>
    <rPh sb="0" eb="2">
      <t>ブッピン</t>
    </rPh>
    <rPh sb="2" eb="4">
      <t>チンタイ</t>
    </rPh>
    <rPh sb="4" eb="5">
      <t>ギョウ</t>
    </rPh>
    <rPh sb="6" eb="8">
      <t>ホウリツ</t>
    </rPh>
    <rPh sb="8" eb="10">
      <t>ジム</t>
    </rPh>
    <rPh sb="11" eb="14">
      <t>ジドウシャ</t>
    </rPh>
    <rPh sb="14" eb="16">
      <t>セイビ</t>
    </rPh>
    <phoneticPr fontId="2"/>
  </si>
  <si>
    <t>宿泊業、飲食店、銭湯、競輪、映画館、冠婚葬祭業</t>
    <rPh sb="0" eb="2">
      <t>シュクハク</t>
    </rPh>
    <rPh sb="2" eb="3">
      <t>ギョウ</t>
    </rPh>
    <rPh sb="4" eb="6">
      <t>インショク</t>
    </rPh>
    <rPh sb="6" eb="7">
      <t>テン</t>
    </rPh>
    <rPh sb="8" eb="10">
      <t>セントウ</t>
    </rPh>
    <rPh sb="11" eb="13">
      <t>ケイリン</t>
    </rPh>
    <rPh sb="14" eb="17">
      <t>エイガカン</t>
    </rPh>
    <rPh sb="18" eb="20">
      <t>カンコン</t>
    </rPh>
    <rPh sb="20" eb="22">
      <t>ソウサイ</t>
    </rPh>
    <rPh sb="22" eb="23">
      <t>ギョウ</t>
    </rPh>
    <phoneticPr fontId="2"/>
  </si>
  <si>
    <t>テープ、クリップ、コピー用紙</t>
    <rPh sb="12" eb="14">
      <t>ヨウシ</t>
    </rPh>
    <phoneticPr fontId="2"/>
  </si>
  <si>
    <t>※商業マージン率及び運輸マージン率は、購入者価格表、商業マージン表、国内貨物運賃表の需要合計より算出しています。</t>
    <rPh sb="1" eb="3">
      <t>ショウギョウ</t>
    </rPh>
    <rPh sb="7" eb="8">
      <t>リツ</t>
    </rPh>
    <rPh sb="8" eb="9">
      <t>オヨ</t>
    </rPh>
    <rPh sb="10" eb="12">
      <t>ウンユ</t>
    </rPh>
    <rPh sb="16" eb="17">
      <t>リツ</t>
    </rPh>
    <rPh sb="19" eb="22">
      <t>コウニュウシャ</t>
    </rPh>
    <rPh sb="22" eb="24">
      <t>カカク</t>
    </rPh>
    <rPh sb="24" eb="25">
      <t>ヒョウ</t>
    </rPh>
    <rPh sb="26" eb="28">
      <t>ショウギョウ</t>
    </rPh>
    <rPh sb="32" eb="33">
      <t>ヒョウ</t>
    </rPh>
    <rPh sb="34" eb="36">
      <t>コクナイ</t>
    </rPh>
    <rPh sb="36" eb="38">
      <t>カモツ</t>
    </rPh>
    <rPh sb="38" eb="40">
      <t>ウンチン</t>
    </rPh>
    <rPh sb="40" eb="41">
      <t>ヒョウ</t>
    </rPh>
    <rPh sb="42" eb="44">
      <t>ジュヨウ</t>
    </rPh>
    <rPh sb="44" eb="46">
      <t>ゴウケイ</t>
    </rPh>
    <rPh sb="48" eb="50">
      <t>サンシュツ</t>
    </rPh>
    <phoneticPr fontId="4"/>
  </si>
  <si>
    <t>国、地方公共団体</t>
    <rPh sb="0" eb="1">
      <t>クニ</t>
    </rPh>
    <rPh sb="2" eb="4">
      <t>チホウ</t>
    </rPh>
    <rPh sb="4" eb="6">
      <t>コウキョウ</t>
    </rPh>
    <rPh sb="6" eb="8">
      <t>ダンタイ</t>
    </rPh>
    <phoneticPr fontId="2"/>
  </si>
  <si>
    <t>　　　ことやマイナスの影響を及ぼし生産を阻害することは想定していません。</t>
    <phoneticPr fontId="2"/>
  </si>
  <si>
    <t>この分析ツールを利用した分析結果を公表・発表した場合には、分析方法の精査や今後の産業連関表の作表作業に反映したいと思いますので、お手数ですが、長崎県県民生活環境部統計課までご連絡いただけましたら幸いです。</t>
    <rPh sb="29" eb="31">
      <t>ブンセキ</t>
    </rPh>
    <rPh sb="31" eb="33">
      <t>ホウホウ</t>
    </rPh>
    <rPh sb="34" eb="36">
      <t>セイサ</t>
    </rPh>
    <rPh sb="37" eb="39">
      <t>コンゴ</t>
    </rPh>
    <rPh sb="40" eb="42">
      <t>サンギョウ</t>
    </rPh>
    <rPh sb="42" eb="44">
      <t>レンカン</t>
    </rPh>
    <rPh sb="44" eb="45">
      <t>ヒョウ</t>
    </rPh>
    <rPh sb="46" eb="48">
      <t>サクヒョウ</t>
    </rPh>
    <rPh sb="48" eb="50">
      <t>サギョウ</t>
    </rPh>
    <rPh sb="51" eb="53">
      <t>ハンエイ</t>
    </rPh>
    <rPh sb="57" eb="58">
      <t>オモ</t>
    </rPh>
    <rPh sb="65" eb="67">
      <t>テスウ</t>
    </rPh>
    <rPh sb="71" eb="73">
      <t>ナガサキ</t>
    </rPh>
    <rPh sb="73" eb="74">
      <t>ケン</t>
    </rPh>
    <rPh sb="74" eb="76">
      <t>ケンミン</t>
    </rPh>
    <rPh sb="76" eb="78">
      <t>セイカツ</t>
    </rPh>
    <rPh sb="78" eb="80">
      <t>カンキョウ</t>
    </rPh>
    <rPh sb="80" eb="81">
      <t>ブ</t>
    </rPh>
    <rPh sb="87" eb="89">
      <t>レンラク</t>
    </rPh>
    <rPh sb="97" eb="98">
      <t>サイワ</t>
    </rPh>
    <phoneticPr fontId="4"/>
  </si>
  <si>
    <t>　　②　経済波及効果分析は、生産活動に係る経済波及効果を対象としてお</t>
    <phoneticPr fontId="2"/>
  </si>
  <si>
    <t>　　　　 また、分析結果も、作成年次（平成２７年）の価格で表示され、物価変動</t>
    <rPh sb="19" eb="21">
      <t>ヘイセイ</t>
    </rPh>
    <rPh sb="23" eb="24">
      <t>ネン</t>
    </rPh>
    <phoneticPr fontId="2"/>
  </si>
  <si>
    <t>経済波及効果分析結果Ⅲ　グラフ</t>
    <rPh sb="0" eb="2">
      <t>ケイザイ</t>
    </rPh>
    <rPh sb="2" eb="4">
      <t>ハキュウ</t>
    </rPh>
    <rPh sb="4" eb="6">
      <t>コウカ</t>
    </rPh>
    <rPh sb="6" eb="8">
      <t>ブンセキ</t>
    </rPh>
    <rPh sb="8" eb="10">
      <t>ケッカ</t>
    </rPh>
    <phoneticPr fontId="2"/>
  </si>
  <si>
    <t>雇用者所得誘発額</t>
    <rPh sb="0" eb="3">
      <t>コヨウシャ</t>
    </rPh>
    <rPh sb="3" eb="5">
      <t>ショトク</t>
    </rPh>
    <rPh sb="5" eb="7">
      <t>ユウハツ</t>
    </rPh>
    <rPh sb="7" eb="8">
      <t>ガク</t>
    </rPh>
    <phoneticPr fontId="2"/>
  </si>
  <si>
    <t>粗付加価値誘発額</t>
    <rPh sb="0" eb="1">
      <t>ソ</t>
    </rPh>
    <rPh sb="1" eb="3">
      <t>フカ</t>
    </rPh>
    <rPh sb="3" eb="5">
      <t>カチ</t>
    </rPh>
    <rPh sb="5" eb="7">
      <t>ユウハツ</t>
    </rPh>
    <rPh sb="7" eb="8">
      <t>ガク</t>
    </rPh>
    <phoneticPr fontId="2"/>
  </si>
  <si>
    <t>（直接効果）
原材料
投入額</t>
    <rPh sb="1" eb="3">
      <t>チョクセツ</t>
    </rPh>
    <rPh sb="3" eb="5">
      <t>コウカ</t>
    </rPh>
    <rPh sb="7" eb="10">
      <t>ゲンザイリョウ</t>
    </rPh>
    <rPh sb="11" eb="13">
      <t>トウニュウ</t>
    </rPh>
    <rPh sb="13" eb="14">
      <t>ガク</t>
    </rPh>
    <phoneticPr fontId="2"/>
  </si>
  <si>
    <t>（単位：人）</t>
    <rPh sb="1" eb="3">
      <t>タンイ</t>
    </rPh>
    <rPh sb="4" eb="5">
      <t>ニン</t>
    </rPh>
    <phoneticPr fontId="2"/>
  </si>
  <si>
    <t>令和２年</t>
    <rPh sb="0" eb="2">
      <t>レイワ</t>
    </rPh>
    <rPh sb="3" eb="4">
      <t>ネン</t>
    </rPh>
    <phoneticPr fontId="2"/>
  </si>
  <si>
    <t>１．分析テーマを決めて入力する。</t>
  </si>
  <si>
    <t>　　 分析条件の前提となる「入力データ」を整理する必要があります。</t>
  </si>
  <si>
    <t>●生産者価格・・・出荷後の流通経費である商業マージン及び国内貨物運賃を含まない価格</t>
    <rPh sb="1" eb="4">
      <t>セイサンシャ</t>
    </rPh>
    <rPh sb="4" eb="6">
      <t>カカク</t>
    </rPh>
    <rPh sb="9" eb="11">
      <t>シュッカ</t>
    </rPh>
    <rPh sb="11" eb="12">
      <t>ゴ</t>
    </rPh>
    <rPh sb="13" eb="15">
      <t>リュウツウ</t>
    </rPh>
    <rPh sb="15" eb="17">
      <t>ケイヒ</t>
    </rPh>
    <rPh sb="20" eb="22">
      <t>ショウギョウ</t>
    </rPh>
    <rPh sb="26" eb="27">
      <t>オヨ</t>
    </rPh>
    <rPh sb="28" eb="30">
      <t>コクナイ</t>
    </rPh>
    <rPh sb="30" eb="32">
      <t>カモツ</t>
    </rPh>
    <rPh sb="32" eb="34">
      <t>ウンチン</t>
    </rPh>
    <rPh sb="35" eb="36">
      <t>フク</t>
    </rPh>
    <rPh sb="39" eb="41">
      <t>カカク</t>
    </rPh>
    <phoneticPr fontId="2"/>
  </si>
  <si>
    <t>●購入者価格・・・生産者価格に出荷後の商業マージン及び国内貨物運賃を加えた価格</t>
    <rPh sb="1" eb="4">
      <t>コウニュウシャ</t>
    </rPh>
    <rPh sb="4" eb="6">
      <t>カカク</t>
    </rPh>
    <rPh sb="9" eb="12">
      <t>セイサンシャ</t>
    </rPh>
    <rPh sb="12" eb="14">
      <t>カカク</t>
    </rPh>
    <rPh sb="15" eb="17">
      <t>シュッカ</t>
    </rPh>
    <rPh sb="17" eb="18">
      <t>ゴ</t>
    </rPh>
    <rPh sb="19" eb="21">
      <t>ショウギョウ</t>
    </rPh>
    <rPh sb="25" eb="26">
      <t>オヨ</t>
    </rPh>
    <rPh sb="27" eb="29">
      <t>コクナイ</t>
    </rPh>
    <rPh sb="29" eb="31">
      <t>カモツ</t>
    </rPh>
    <rPh sb="31" eb="33">
      <t>ウンチン</t>
    </rPh>
    <rPh sb="34" eb="35">
      <t>クワ</t>
    </rPh>
    <rPh sb="37" eb="39">
      <t>カカク</t>
    </rPh>
    <phoneticPr fontId="2"/>
  </si>
  <si>
    <t>●消費転換率・・・雇用者所得のうちどのくらいが消費に回るのかを表した率</t>
    <rPh sb="1" eb="3">
      <t>ショウヒ</t>
    </rPh>
    <rPh sb="3" eb="5">
      <t>テンカン</t>
    </rPh>
    <rPh sb="5" eb="6">
      <t>リツ</t>
    </rPh>
    <rPh sb="9" eb="12">
      <t>コヨウシャ</t>
    </rPh>
    <rPh sb="12" eb="14">
      <t>ショトク</t>
    </rPh>
    <rPh sb="23" eb="25">
      <t>ショウヒ</t>
    </rPh>
    <rPh sb="26" eb="27">
      <t>マワ</t>
    </rPh>
    <rPh sb="31" eb="32">
      <t>アラワ</t>
    </rPh>
    <rPh sb="34" eb="35">
      <t>リツ</t>
    </rPh>
    <phoneticPr fontId="2"/>
  </si>
  <si>
    <r>
      <t>基本的に、</t>
    </r>
    <r>
      <rPr>
        <sz val="15"/>
        <color indexed="10"/>
        <rFont val="HGPｺﾞｼｯｸM"/>
        <family val="3"/>
        <charset val="128"/>
      </rPr>
      <t>「入力」</t>
    </r>
    <r>
      <rPr>
        <sz val="15"/>
        <rFont val="HGPｺﾞｼｯｸM"/>
        <family val="3"/>
        <charset val="128"/>
      </rPr>
      <t>シートの</t>
    </r>
    <r>
      <rPr>
        <sz val="15"/>
        <color indexed="10"/>
        <rFont val="HGPｺﾞｼｯｸM"/>
        <family val="3"/>
        <charset val="128"/>
      </rPr>
      <t>赤枠で囲まれたセルの入力又は、選択</t>
    </r>
    <r>
      <rPr>
        <sz val="15"/>
        <rFont val="HGPｺﾞｼｯｸM"/>
        <family val="3"/>
        <charset val="128"/>
      </rPr>
      <t>になります。</t>
    </r>
    <rPh sb="0" eb="3">
      <t>キホンテキ</t>
    </rPh>
    <rPh sb="6" eb="8">
      <t>ニュウリョク</t>
    </rPh>
    <rPh sb="13" eb="14">
      <t>アカ</t>
    </rPh>
    <rPh sb="14" eb="15">
      <t>ワク</t>
    </rPh>
    <rPh sb="16" eb="17">
      <t>カコ</t>
    </rPh>
    <rPh sb="23" eb="25">
      <t>ニュウリョク</t>
    </rPh>
    <rPh sb="25" eb="26">
      <t>マタ</t>
    </rPh>
    <rPh sb="28" eb="30">
      <t>センタク</t>
    </rPh>
    <phoneticPr fontId="2"/>
  </si>
  <si>
    <t>・②「利用方法」・・・分析ツールの利用方法について説明するシートです。</t>
    <rPh sb="3" eb="5">
      <t>リヨウ</t>
    </rPh>
    <rPh sb="5" eb="7">
      <t>ホウホウ</t>
    </rPh>
    <rPh sb="11" eb="13">
      <t>ブンセキ</t>
    </rPh>
    <rPh sb="17" eb="19">
      <t>リヨウ</t>
    </rPh>
    <rPh sb="19" eb="21">
      <t>ホウホウ</t>
    </rPh>
    <rPh sb="25" eb="27">
      <t>セツメイ</t>
    </rPh>
    <phoneticPr fontId="2"/>
  </si>
  <si>
    <t>・③「入力」・・・利用される方が分析に必要な前提条件となる「入力データ」を入力</t>
    <rPh sb="3" eb="5">
      <t>ニュウリョク</t>
    </rPh>
    <phoneticPr fontId="2"/>
  </si>
  <si>
    <t>・④「出力Ⅰ」・・・この簡易分析ツールが行う計算によって得られた経済波及効果</t>
    <phoneticPr fontId="2"/>
  </si>
  <si>
    <t>・⑤「出力Ⅱ」・・・「出力Ⅰ」を産業部門ごとに詳しく説明したシートです。</t>
    <rPh sb="3" eb="5">
      <t>シュツリョク</t>
    </rPh>
    <rPh sb="11" eb="13">
      <t>シュツリョク</t>
    </rPh>
    <rPh sb="23" eb="24">
      <t>クワ</t>
    </rPh>
    <rPh sb="26" eb="28">
      <t>セツメイ</t>
    </rPh>
    <phoneticPr fontId="2"/>
  </si>
  <si>
    <t>・⑥「出力Ⅲ」（グラフ）・・・経済波及効果分析結果をグラフで表したシートです。</t>
    <rPh sb="3" eb="5">
      <t>シュツリョク</t>
    </rPh>
    <rPh sb="15" eb="17">
      <t>ケイザイ</t>
    </rPh>
    <rPh sb="17" eb="19">
      <t>ハキュウ</t>
    </rPh>
    <rPh sb="19" eb="21">
      <t>コウカ</t>
    </rPh>
    <rPh sb="21" eb="23">
      <t>ブンセキ</t>
    </rPh>
    <rPh sb="23" eb="25">
      <t>ケッカ</t>
    </rPh>
    <rPh sb="30" eb="31">
      <t>アラワ</t>
    </rPh>
    <phoneticPr fontId="2"/>
  </si>
  <si>
    <t>・⑦「フロー」・・・経済波及効果等が誘発される流れをフローチャートで表したシートです。</t>
    <rPh sb="34" eb="35">
      <t>アラワ</t>
    </rPh>
    <phoneticPr fontId="2"/>
  </si>
  <si>
    <t>・⑧「計算域Ⅰ」・・・「入力」シートに入力された入力データを、生産者価格ベースに</t>
    <rPh sb="3" eb="5">
      <t>ケイサン</t>
    </rPh>
    <rPh sb="5" eb="6">
      <t>イキ</t>
    </rPh>
    <phoneticPr fontId="2"/>
  </si>
  <si>
    <t>・⑨「計算域Ⅱ」・・・「計算域Ⅰ」で前処理を行ったデータを用いて、実際に経済</t>
    <rPh sb="3" eb="5">
      <t>ケイサン</t>
    </rPh>
    <rPh sb="5" eb="6">
      <t>イキ</t>
    </rPh>
    <rPh sb="36" eb="38">
      <t>ケイザイ</t>
    </rPh>
    <phoneticPr fontId="2"/>
  </si>
  <si>
    <t>・⑩「各種係数」、⑪「投入係数表」及び⑫「逆行列係数表」・・・「平成２７年（２０１５年）</t>
    <phoneticPr fontId="2"/>
  </si>
  <si>
    <t>　　※選択後は必ずカーソルを別のセルに移動してください。</t>
    <phoneticPr fontId="2"/>
  </si>
  <si>
    <r>
      <t>　</t>
    </r>
    <r>
      <rPr>
        <b/>
        <sz val="11"/>
        <color indexed="12"/>
        <rFont val="ＭＳ Ｐ明朝"/>
        <family val="1"/>
        <charset val="128"/>
      </rPr>
      <t>「ファイル１．需要の増加」</t>
    </r>
    <r>
      <rPr>
        <sz val="11"/>
        <rFont val="ＭＳ Ｐ明朝"/>
        <family val="1"/>
        <charset val="128"/>
      </rPr>
      <t>は、全部で１２枚のシートで構成されています。</t>
    </r>
    <phoneticPr fontId="2"/>
  </si>
  <si>
    <t>・①「はじめに」・・・留意点などについて説明するシートです。</t>
    <phoneticPr fontId="2"/>
  </si>
  <si>
    <t>　　 消費転換率は、第２次間接波及効果の分析で必要なため、総務省の家計調査年報（家計収支編）より作成しています。</t>
    <rPh sb="3" eb="5">
      <t>ショウヒ</t>
    </rPh>
    <rPh sb="5" eb="7">
      <t>テンカン</t>
    </rPh>
    <rPh sb="7" eb="8">
      <t>リツ</t>
    </rPh>
    <rPh sb="23" eb="25">
      <t>ヒツヨウ</t>
    </rPh>
    <rPh sb="29" eb="32">
      <t>ソウムショウ</t>
    </rPh>
    <rPh sb="33" eb="35">
      <t>カケイ</t>
    </rPh>
    <phoneticPr fontId="2"/>
  </si>
  <si>
    <t>　　</t>
    <phoneticPr fontId="2"/>
  </si>
  <si>
    <t>　　 入力データとして入力する金額に応じて、「億円」、「百万円」、「千円」のうち見やすい表示単位をプルダウンで選択します。</t>
    <phoneticPr fontId="2"/>
  </si>
  <si>
    <t>　   具体的には、「どの産業部門にいくらの需要額（金額）が生じるか」ということを整理して、該当するセルに入力します。</t>
    <phoneticPr fontId="2"/>
  </si>
  <si>
    <t>　　※「県内産・県外産の区別」や「購入者価格・生産者価格の区別」によって、入力する列が異なりますので、注意してください。</t>
    <phoneticPr fontId="2"/>
  </si>
  <si>
    <t xml:space="preserve">     プルダウンで選択します。</t>
    <phoneticPr fontId="2"/>
  </si>
  <si>
    <t>　 　「大型船の受注による経済波及効果の分析について」などとテーマを決めて「分析テーマ」に入力します。</t>
    <rPh sb="4" eb="6">
      <t>オオガタ</t>
    </rPh>
    <phoneticPr fontId="2"/>
  </si>
  <si>
    <t xml:space="preserve">  　※家計調査は標本調査であり、長崎県では県庁所在市である長崎市のみが対象</t>
    <rPh sb="4" eb="6">
      <t>カケイ</t>
    </rPh>
    <rPh sb="6" eb="8">
      <t>チョウサ</t>
    </rPh>
    <rPh sb="9" eb="11">
      <t>ヒョウホン</t>
    </rPh>
    <rPh sb="11" eb="13">
      <t>チョウサ</t>
    </rPh>
    <rPh sb="17" eb="20">
      <t>ナガサキケン</t>
    </rPh>
    <rPh sb="22" eb="24">
      <t>ケンチョウ</t>
    </rPh>
    <rPh sb="24" eb="26">
      <t>ショザイ</t>
    </rPh>
    <rPh sb="26" eb="27">
      <t>シ</t>
    </rPh>
    <rPh sb="30" eb="33">
      <t>ナガサキシ</t>
    </rPh>
    <rPh sb="36" eb="38">
      <t>タイショウ</t>
    </rPh>
    <phoneticPr fontId="2"/>
  </si>
  <si>
    <t>令和３年</t>
    <rPh sb="0" eb="2">
      <t>レイワ</t>
    </rPh>
    <rPh sb="3" eb="4">
      <t>ネン</t>
    </rPh>
    <phoneticPr fontId="2"/>
  </si>
  <si>
    <t>令和４年</t>
    <rPh sb="0" eb="2">
      <t>レイワ</t>
    </rPh>
    <rPh sb="3" eb="4">
      <t>ネン</t>
    </rPh>
    <phoneticPr fontId="2"/>
  </si>
  <si>
    <t>令和５年</t>
    <rPh sb="0" eb="2">
      <t>レイワ</t>
    </rPh>
    <rPh sb="3" eb="4">
      <t>ネン</t>
    </rPh>
    <phoneticPr fontId="2"/>
  </si>
  <si>
    <t>令和６年</t>
    <rPh sb="0" eb="2">
      <t>レイワ</t>
    </rPh>
    <rPh sb="3" eb="4">
      <t>ネン</t>
    </rPh>
    <phoneticPr fontId="2"/>
  </si>
  <si>
    <t>令和２～令和６年平均</t>
    <rPh sb="0" eb="2">
      <t>レイワ</t>
    </rPh>
    <rPh sb="4" eb="6">
      <t>レイワ</t>
    </rPh>
    <rPh sb="7" eb="8">
      <t>ネン</t>
    </rPh>
    <rPh sb="8" eb="10">
      <t>ヘイキン</t>
    </rPh>
    <phoneticPr fontId="2"/>
  </si>
  <si>
    <t>　　 令和２年から令和６年までの各年値データ（単年データ）と令和２年から令和６年までの５か年間の平均値データを用意していますので、</t>
    <rPh sb="3" eb="5">
      <t>レイワ</t>
    </rPh>
    <rPh sb="9" eb="11">
      <t>レイワ</t>
    </rPh>
    <rPh sb="30" eb="32">
      <t>レイワ</t>
    </rPh>
    <rPh sb="36" eb="38">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</si>
</sst>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_ ;[Red]\-#,##0\ "/>
    <numFmt numFmtId="178" formatCode="#,##0.000000;[Red]\-#,##0.000000"/>
    <numFmt numFmtId="179" formatCode="0.00_ "/>
    <numFmt numFmtId="180" formatCode="0.000000_ "/>
    <numFmt numFmtId="181" formatCode="0.0;&quot;△ &quot;0.0"/>
    <numFmt numFmtId="182" formatCode="#,##0.000000"/>
    <numFmt numFmtId="183" formatCode="0.0_ "/>
    <numFmt numFmtId="184" formatCode="#,##0.0;[Red]\-#,##0.0"/>
    <numFmt numFmtId="185" formatCode="0_ "/>
  </numFmts>
  <fonts count="52" x14ac:knownFonts="1">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6"/>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name val="ＭＳ 明朝"/>
      <family val="1"/>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u/>
      <sz val="12.6"/>
      <color indexed="12"/>
      <name val="ＭＳ 明朝"/>
      <family val="1"/>
      <charset val="128"/>
    </font>
    <font>
      <sz val="11"/>
      <name val="HGPｺﾞｼｯｸM"/>
      <family val="3"/>
      <charset val="128"/>
    </font>
    <font>
      <sz val="10"/>
      <name val="HGPｺﾞｼｯｸM"/>
      <family val="3"/>
      <charset val="128"/>
    </font>
    <font>
      <sz val="12"/>
      <name val="HGPｺﾞｼｯｸM"/>
      <family val="3"/>
      <charset val="128"/>
    </font>
    <font>
      <sz val="9"/>
      <name val="HGPｺﾞｼｯｸM"/>
      <family val="3"/>
      <charset val="128"/>
    </font>
    <font>
      <b/>
      <sz val="12"/>
      <name val="HGPｺﾞｼｯｸM"/>
      <family val="3"/>
      <charset val="128"/>
    </font>
    <font>
      <b/>
      <sz val="10"/>
      <name val="HGPｺﾞｼｯｸM"/>
      <family val="3"/>
      <charset val="128"/>
    </font>
    <font>
      <b/>
      <sz val="16"/>
      <name val="HGPｺﾞｼｯｸM"/>
      <family val="3"/>
      <charset val="128"/>
    </font>
    <font>
      <b/>
      <i/>
      <sz val="14"/>
      <color indexed="30"/>
      <name val="HGPｺﾞｼｯｸM"/>
      <family val="3"/>
      <charset val="128"/>
    </font>
    <font>
      <b/>
      <sz val="11"/>
      <color indexed="9"/>
      <name val="HGPｺﾞｼｯｸM"/>
      <family val="3"/>
      <charset val="128"/>
    </font>
    <font>
      <b/>
      <sz val="9"/>
      <color indexed="9"/>
      <name val="HGPｺﾞｼｯｸM"/>
      <family val="3"/>
      <charset val="128"/>
    </font>
    <font>
      <b/>
      <sz val="10"/>
      <color indexed="9"/>
      <name val="HGPｺﾞｼｯｸM"/>
      <family val="3"/>
      <charset val="128"/>
    </font>
    <font>
      <sz val="10"/>
      <color indexed="8"/>
      <name val="HGPｺﾞｼｯｸM"/>
      <family val="3"/>
      <charset val="128"/>
    </font>
    <font>
      <sz val="11"/>
      <color indexed="8"/>
      <name val="HGPｺﾞｼｯｸM"/>
      <family val="3"/>
      <charset val="128"/>
    </font>
    <font>
      <sz val="11"/>
      <color indexed="10"/>
      <name val="HGPｺﾞｼｯｸM"/>
      <family val="3"/>
      <charset val="128"/>
    </font>
    <font>
      <sz val="11"/>
      <name val="ＭＳ Ｐ明朝"/>
      <family val="1"/>
      <charset val="128"/>
    </font>
    <font>
      <b/>
      <sz val="11"/>
      <color indexed="12"/>
      <name val="ＭＳ Ｐ明朝"/>
      <family val="1"/>
      <charset val="128"/>
    </font>
    <font>
      <sz val="11"/>
      <color rgb="FF0070C0"/>
      <name val="HGPｺﾞｼｯｸM"/>
      <family val="3"/>
      <charset val="128"/>
    </font>
    <font>
      <sz val="11"/>
      <color rgb="FFFF0000"/>
      <name val="HGPｺﾞｼｯｸM"/>
      <family val="3"/>
      <charset val="128"/>
    </font>
    <font>
      <sz val="11"/>
      <color rgb="FFFF0000"/>
      <name val="ＭＳ Ｐゴシック"/>
      <family val="3"/>
      <charset val="128"/>
      <scheme val="major"/>
    </font>
    <font>
      <sz val="11"/>
      <color rgb="FFFF0000"/>
      <name val="ＭＳ Ｐゴシック"/>
      <family val="3"/>
      <charset val="128"/>
    </font>
    <font>
      <b/>
      <i/>
      <sz val="14"/>
      <color rgb="FFFF0000"/>
      <name val="HGPｺﾞｼｯｸM"/>
      <family val="3"/>
      <charset val="128"/>
    </font>
    <font>
      <b/>
      <sz val="24"/>
      <name val="HGPｺﾞｼｯｸM"/>
      <family val="3"/>
      <charset val="128"/>
    </font>
    <font>
      <sz val="15"/>
      <name val="ＭＳ Ｐゴシック"/>
      <family val="3"/>
      <charset val="128"/>
    </font>
    <font>
      <sz val="15"/>
      <color indexed="10"/>
      <name val="HGPｺﾞｼｯｸM"/>
      <family val="3"/>
      <charset val="128"/>
    </font>
    <font>
      <sz val="15"/>
      <name val="HGPｺﾞｼｯｸM"/>
      <family val="3"/>
      <charset val="128"/>
    </font>
    <font>
      <b/>
      <i/>
      <sz val="22"/>
      <color rgb="FFFF0000"/>
      <name val="HGPｺﾞｼｯｸM"/>
      <family val="3"/>
      <charset val="128"/>
    </font>
    <font>
      <b/>
      <u/>
      <sz val="14"/>
      <name val="ＭＳ Ｐゴシック"/>
      <family val="3"/>
      <charset val="128"/>
    </font>
    <font>
      <u/>
      <sz val="11"/>
      <name val="ＭＳ Ｐゴシック"/>
      <family val="3"/>
      <charset val="128"/>
    </font>
  </fonts>
  <fills count="3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0"/>
        <bgColor indexed="64"/>
      </patternFill>
    </fill>
    <fill>
      <patternFill patternType="solid">
        <fgColor indexed="27"/>
        <bgColor indexed="64"/>
      </patternFill>
    </fill>
    <fill>
      <patternFill patternType="solid">
        <fgColor indexed="42"/>
        <bgColor indexed="64"/>
      </patternFill>
    </fill>
    <fill>
      <patternFill patternType="solid">
        <fgColor indexed="26"/>
        <bgColor indexed="64"/>
      </patternFill>
    </fill>
    <fill>
      <patternFill patternType="solid">
        <fgColor indexed="45"/>
        <bgColor indexed="64"/>
      </patternFill>
    </fill>
    <fill>
      <patternFill patternType="solid">
        <fgColor indexed="44"/>
        <bgColor indexed="64"/>
      </patternFill>
    </fill>
    <fill>
      <patternFill patternType="solid">
        <fgColor theme="0"/>
        <bgColor indexed="64"/>
      </patternFill>
    </fill>
    <fill>
      <patternFill patternType="solid">
        <fgColor rgb="FFFFFF99"/>
        <bgColor indexed="64"/>
      </patternFill>
    </fill>
    <fill>
      <patternFill patternType="solid">
        <fgColor rgb="FFCCFFCC"/>
        <bgColor indexed="64"/>
      </patternFill>
    </fill>
    <fill>
      <patternFill patternType="solid">
        <fgColor rgb="FFFFFF00"/>
        <bgColor indexed="64"/>
      </patternFill>
    </fill>
  </fills>
  <borders count="16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ck">
        <color indexed="10"/>
      </right>
      <top style="thin">
        <color indexed="64"/>
      </top>
      <bottom style="thin">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diagonal/>
    </border>
    <border>
      <left style="thick">
        <color indexed="10"/>
      </left>
      <right/>
      <top style="thick">
        <color indexed="10"/>
      </top>
      <bottom style="hair">
        <color indexed="64"/>
      </bottom>
      <diagonal/>
    </border>
    <border>
      <left style="thick">
        <color indexed="10"/>
      </left>
      <right/>
      <top style="hair">
        <color indexed="64"/>
      </top>
      <bottom style="hair">
        <color indexed="64"/>
      </bottom>
      <diagonal/>
    </border>
    <border>
      <left/>
      <right style="thick">
        <color indexed="10"/>
      </right>
      <top style="thick">
        <color indexed="10"/>
      </top>
      <bottom style="hair">
        <color indexed="64"/>
      </bottom>
      <diagonal/>
    </border>
    <border>
      <left/>
      <right style="thick">
        <color indexed="10"/>
      </right>
      <top style="hair">
        <color indexed="64"/>
      </top>
      <bottom style="hair">
        <color indexed="64"/>
      </bottom>
      <diagonal/>
    </border>
    <border>
      <left style="thin">
        <color indexed="64"/>
      </left>
      <right style="thin">
        <color indexed="64"/>
      </right>
      <top style="thick">
        <color indexed="10"/>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ck">
        <color indexed="10"/>
      </left>
      <right/>
      <top style="hair">
        <color indexed="64"/>
      </top>
      <bottom style="thick">
        <color indexed="10"/>
      </bottom>
      <diagonal/>
    </border>
    <border>
      <left style="thin">
        <color indexed="64"/>
      </left>
      <right style="thin">
        <color indexed="64"/>
      </right>
      <top style="hair">
        <color indexed="64"/>
      </top>
      <bottom style="thick">
        <color indexed="10"/>
      </bottom>
      <diagonal/>
    </border>
    <border>
      <left/>
      <right style="thick">
        <color indexed="10"/>
      </right>
      <top style="hair">
        <color indexed="64"/>
      </top>
      <bottom style="thick">
        <color indexed="10"/>
      </bottom>
      <diagonal/>
    </border>
    <border>
      <left style="thin">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double">
        <color indexed="64"/>
      </left>
      <right style="double">
        <color indexed="64"/>
      </right>
      <top/>
      <bottom style="hair">
        <color indexed="64"/>
      </bottom>
      <diagonal/>
    </border>
    <border>
      <left/>
      <right style="thick">
        <color indexed="10"/>
      </right>
      <top style="thin">
        <color indexed="64"/>
      </top>
      <bottom style="thin">
        <color indexed="64"/>
      </bottom>
      <diagonal/>
    </border>
    <border>
      <left style="thin">
        <color indexed="64"/>
      </left>
      <right style="thin">
        <color indexed="64"/>
      </right>
      <top/>
      <bottom/>
      <diagonal/>
    </border>
    <border>
      <left style="thick">
        <color indexed="10"/>
      </left>
      <right/>
      <top style="thick">
        <color indexed="10"/>
      </top>
      <bottom style="thick">
        <color indexed="10"/>
      </bottom>
      <diagonal/>
    </border>
    <border>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ck">
        <color indexed="10"/>
      </left>
      <right style="thin">
        <color auto="1"/>
      </right>
      <top style="thin">
        <color auto="1"/>
      </top>
      <bottom style="hair">
        <color indexed="64"/>
      </bottom>
      <diagonal/>
    </border>
    <border>
      <left style="thick">
        <color indexed="10"/>
      </left>
      <right style="thin">
        <color auto="1"/>
      </right>
      <top style="hair">
        <color indexed="64"/>
      </top>
      <bottom style="hair">
        <color indexed="64"/>
      </bottom>
      <diagonal/>
    </border>
    <border>
      <left style="thick">
        <color indexed="10"/>
      </left>
      <right style="thin">
        <color auto="1"/>
      </right>
      <top style="hair">
        <color indexed="64"/>
      </top>
      <bottom style="thin">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top style="thin">
        <color indexed="64"/>
      </top>
      <bottom/>
      <diagonal/>
    </border>
  </borders>
  <cellStyleXfs count="51">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10"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0" fillId="0" borderId="0"/>
    <xf numFmtId="0" fontId="1" fillId="0" borderId="0"/>
    <xf numFmtId="0" fontId="1" fillId="0" borderId="0"/>
    <xf numFmtId="0" fontId="1" fillId="0" borderId="0"/>
    <xf numFmtId="0" fontId="3" fillId="0" borderId="0"/>
    <xf numFmtId="0" fontId="3" fillId="0" borderId="0"/>
    <xf numFmtId="0" fontId="22" fillId="4" borderId="0" applyNumberFormat="0" applyBorder="0" applyAlignment="0" applyProtection="0">
      <alignment vertical="center"/>
    </xf>
  </cellStyleXfs>
  <cellXfs count="627">
    <xf numFmtId="0" fontId="0" fillId="0" borderId="0" xfId="0">
      <alignment vertical="center"/>
    </xf>
    <xf numFmtId="0" fontId="24" fillId="24" borderId="0" xfId="0" applyFont="1" applyFill="1" applyBorder="1" applyAlignment="1" applyProtection="1">
      <alignment vertical="center" wrapText="1"/>
    </xf>
    <xf numFmtId="0" fontId="24" fillId="24" borderId="0" xfId="0" applyFont="1" applyFill="1" applyBorder="1" applyProtection="1">
      <alignment vertical="center"/>
    </xf>
    <xf numFmtId="0" fontId="31" fillId="25" borderId="10" xfId="0" applyFont="1" applyFill="1" applyBorder="1" applyAlignment="1" applyProtection="1">
      <alignment vertical="center" wrapText="1"/>
    </xf>
    <xf numFmtId="0" fontId="24" fillId="26" borderId="11" xfId="0" applyFont="1" applyFill="1" applyBorder="1" applyAlignment="1" applyProtection="1">
      <alignment vertical="center" wrapText="1"/>
    </xf>
    <xf numFmtId="0" fontId="31" fillId="0" borderId="11" xfId="0" applyFont="1" applyFill="1" applyBorder="1" applyAlignment="1" applyProtection="1">
      <alignment vertical="center" wrapText="1"/>
    </xf>
    <xf numFmtId="0" fontId="24" fillId="26" borderId="12" xfId="0" applyFont="1" applyFill="1" applyBorder="1" applyAlignment="1" applyProtection="1">
      <alignment vertical="center" wrapText="1"/>
    </xf>
    <xf numFmtId="0" fontId="24" fillId="26" borderId="0" xfId="0" applyFont="1" applyFill="1">
      <alignment vertical="center"/>
    </xf>
    <xf numFmtId="0" fontId="25" fillId="26" borderId="0" xfId="0" applyFont="1" applyFill="1" applyBorder="1" applyAlignment="1" applyProtection="1">
      <alignment horizontal="right" vertical="center"/>
    </xf>
    <xf numFmtId="0" fontId="24" fillId="26" borderId="0" xfId="0" applyFont="1" applyFill="1" applyProtection="1">
      <alignment vertical="center"/>
    </xf>
    <xf numFmtId="0" fontId="26" fillId="26" borderId="0" xfId="0" applyFont="1" applyFill="1" applyProtection="1">
      <alignment vertical="center"/>
    </xf>
    <xf numFmtId="0" fontId="24" fillId="26" borderId="0" xfId="0" applyFont="1" applyFill="1" applyBorder="1" applyAlignment="1" applyProtection="1">
      <alignment vertical="center"/>
    </xf>
    <xf numFmtId="0" fontId="24" fillId="26" borderId="13" xfId="0" applyFont="1" applyFill="1" applyBorder="1" applyAlignment="1" applyProtection="1">
      <alignment vertical="center"/>
    </xf>
    <xf numFmtId="0" fontId="24" fillId="26" borderId="14" xfId="0" applyFont="1" applyFill="1" applyBorder="1" applyAlignment="1" applyProtection="1">
      <alignment vertical="center"/>
    </xf>
    <xf numFmtId="0" fontId="24" fillId="26" borderId="15" xfId="0" applyFont="1" applyFill="1" applyBorder="1" applyAlignment="1" applyProtection="1">
      <alignment vertical="center"/>
    </xf>
    <xf numFmtId="0" fontId="32" fillId="27" borderId="16" xfId="0" applyFont="1" applyFill="1" applyBorder="1" applyProtection="1">
      <alignment vertical="center"/>
    </xf>
    <xf numFmtId="0" fontId="32" fillId="27" borderId="0" xfId="0" applyFont="1" applyFill="1" applyBorder="1" applyProtection="1">
      <alignment vertical="center"/>
    </xf>
    <xf numFmtId="0" fontId="33" fillId="27" borderId="0" xfId="0" applyFont="1" applyFill="1" applyBorder="1" applyProtection="1">
      <alignment vertical="center"/>
    </xf>
    <xf numFmtId="0" fontId="32" fillId="27" borderId="17" xfId="0" applyFont="1" applyFill="1" applyBorder="1" applyProtection="1">
      <alignment vertical="center"/>
    </xf>
    <xf numFmtId="0" fontId="32" fillId="27" borderId="18" xfId="0" applyFont="1" applyFill="1" applyBorder="1" applyProtection="1">
      <alignment vertical="center"/>
    </xf>
    <xf numFmtId="0" fontId="33" fillId="27" borderId="18" xfId="0" applyFont="1" applyFill="1" applyBorder="1" applyProtection="1">
      <alignment vertical="center"/>
    </xf>
    <xf numFmtId="0" fontId="32" fillId="27" borderId="19" xfId="0" applyFont="1" applyFill="1" applyBorder="1" applyProtection="1">
      <alignment vertical="center"/>
    </xf>
    <xf numFmtId="0" fontId="32" fillId="27" borderId="14" xfId="0" applyFont="1" applyFill="1" applyBorder="1" applyProtection="1">
      <alignment vertical="center"/>
    </xf>
    <xf numFmtId="0" fontId="33" fillId="27" borderId="14" xfId="0" applyFont="1" applyFill="1" applyBorder="1" applyProtection="1">
      <alignment vertical="center"/>
    </xf>
    <xf numFmtId="0" fontId="25" fillId="26" borderId="0" xfId="0" applyFont="1" applyFill="1" applyBorder="1" applyAlignment="1" applyProtection="1">
      <alignment vertical="center"/>
    </xf>
    <xf numFmtId="0" fontId="27" fillId="26" borderId="0" xfId="0" applyFont="1" applyFill="1" applyBorder="1" applyProtection="1">
      <alignment vertical="center"/>
    </xf>
    <xf numFmtId="0" fontId="24" fillId="26" borderId="0" xfId="0" applyFont="1" applyFill="1" applyBorder="1" applyProtection="1">
      <alignment vertical="center"/>
    </xf>
    <xf numFmtId="0" fontId="25" fillId="26" borderId="0" xfId="0" applyFont="1" applyFill="1" applyBorder="1" applyAlignment="1" applyProtection="1">
      <alignment vertical="center" wrapText="1"/>
    </xf>
    <xf numFmtId="0" fontId="24" fillId="26" borderId="0" xfId="0" applyFont="1" applyFill="1" applyAlignment="1" applyProtection="1">
      <alignment vertical="center" wrapText="1"/>
    </xf>
    <xf numFmtId="0" fontId="27" fillId="26" borderId="0" xfId="0" applyFont="1" applyFill="1" applyBorder="1" applyAlignment="1" applyProtection="1">
      <alignment vertical="center"/>
    </xf>
    <xf numFmtId="0" fontId="25" fillId="26" borderId="0" xfId="0" applyFont="1" applyFill="1" applyAlignment="1" applyProtection="1">
      <alignment horizontal="right" vertical="center"/>
    </xf>
    <xf numFmtId="0" fontId="24" fillId="26" borderId="0" xfId="0" applyFont="1" applyFill="1" applyAlignment="1" applyProtection="1"/>
    <xf numFmtId="0" fontId="24" fillId="26" borderId="0" xfId="0" applyFont="1" applyFill="1" applyAlignment="1" applyProtection="1">
      <alignment vertical="center"/>
    </xf>
    <xf numFmtId="49" fontId="24" fillId="26" borderId="0" xfId="0" applyNumberFormat="1" applyFont="1" applyFill="1" applyAlignment="1" applyProtection="1">
      <alignment vertical="center"/>
    </xf>
    <xf numFmtId="0" fontId="26" fillId="26" borderId="0" xfId="46" applyFont="1" applyFill="1"/>
    <xf numFmtId="0" fontId="24" fillId="26" borderId="0" xfId="46" applyFont="1" applyFill="1" applyAlignment="1">
      <alignment shrinkToFit="1"/>
    </xf>
    <xf numFmtId="0" fontId="24" fillId="26" borderId="0" xfId="46" applyFont="1" applyFill="1"/>
    <xf numFmtId="0" fontId="28" fillId="26" borderId="0" xfId="46" applyNumberFormat="1" applyFont="1" applyFill="1" applyAlignment="1">
      <alignment vertical="center"/>
    </xf>
    <xf numFmtId="0" fontId="26" fillId="26" borderId="0" xfId="46" applyNumberFormat="1" applyFont="1" applyFill="1" applyAlignment="1">
      <alignment vertical="center" shrinkToFit="1"/>
    </xf>
    <xf numFmtId="0" fontId="26" fillId="26" borderId="0" xfId="46" applyNumberFormat="1" applyFont="1" applyFill="1" applyAlignment="1">
      <alignment vertical="center"/>
    </xf>
    <xf numFmtId="0" fontId="25" fillId="26" borderId="0" xfId="46" applyFont="1" applyFill="1" applyBorder="1" applyAlignment="1" applyProtection="1">
      <alignment horizontal="right" vertical="center"/>
    </xf>
    <xf numFmtId="0" fontId="34" fillId="27" borderId="20" xfId="46" applyNumberFormat="1" applyFont="1" applyFill="1" applyBorder="1" applyAlignment="1">
      <alignment horizontal="center" vertical="center"/>
    </xf>
    <xf numFmtId="0" fontId="34" fillId="27" borderId="21" xfId="46" applyNumberFormat="1" applyFont="1" applyFill="1" applyBorder="1" applyAlignment="1">
      <alignment horizontal="center" vertical="center"/>
    </xf>
    <xf numFmtId="3" fontId="25" fillId="26" borderId="22" xfId="46" applyNumberFormat="1" applyFont="1" applyFill="1" applyBorder="1" applyAlignment="1" applyProtection="1">
      <alignment vertical="center" shrinkToFit="1"/>
    </xf>
    <xf numFmtId="3" fontId="25" fillId="26" borderId="23" xfId="46" applyNumberFormat="1" applyFont="1" applyFill="1" applyBorder="1" applyAlignment="1" applyProtection="1">
      <alignment vertical="center" shrinkToFit="1"/>
    </xf>
    <xf numFmtId="3" fontId="25" fillId="26" borderId="24" xfId="46" applyNumberFormat="1" applyFont="1" applyFill="1" applyBorder="1" applyAlignment="1" applyProtection="1">
      <alignment vertical="center" shrinkToFit="1"/>
    </xf>
    <xf numFmtId="3" fontId="24" fillId="26" borderId="0" xfId="46" applyNumberFormat="1" applyFont="1" applyFill="1"/>
    <xf numFmtId="0" fontId="26" fillId="26" borderId="0" xfId="0" applyFont="1" applyFill="1">
      <alignment vertical="center"/>
    </xf>
    <xf numFmtId="0" fontId="28" fillId="26" borderId="0" xfId="0" applyFont="1" applyFill="1">
      <alignment vertical="center"/>
    </xf>
    <xf numFmtId="0" fontId="24" fillId="28" borderId="25" xfId="0" applyFont="1" applyFill="1" applyBorder="1">
      <alignment vertical="center"/>
    </xf>
    <xf numFmtId="0" fontId="24" fillId="28" borderId="26" xfId="0" applyFont="1" applyFill="1" applyBorder="1">
      <alignment vertical="center"/>
    </xf>
    <xf numFmtId="0" fontId="24" fillId="28" borderId="27" xfId="0" applyFont="1" applyFill="1" applyBorder="1">
      <alignment vertical="center"/>
    </xf>
    <xf numFmtId="0" fontId="24" fillId="28" borderId="28" xfId="0" applyFont="1" applyFill="1" applyBorder="1">
      <alignment vertical="center"/>
    </xf>
    <xf numFmtId="0" fontId="24" fillId="28" borderId="0" xfId="0" applyFont="1" applyFill="1" applyBorder="1">
      <alignment vertical="center"/>
    </xf>
    <xf numFmtId="0" fontId="24" fillId="28" borderId="29" xfId="0" applyFont="1" applyFill="1" applyBorder="1">
      <alignment vertical="center"/>
    </xf>
    <xf numFmtId="0" fontId="24" fillId="28" borderId="0" xfId="0" applyFont="1" applyFill="1" applyBorder="1" applyAlignment="1">
      <alignment horizontal="center" vertical="center" wrapText="1"/>
    </xf>
    <xf numFmtId="0" fontId="25" fillId="28" borderId="0" xfId="0" applyFont="1" applyFill="1" applyBorder="1" applyAlignment="1">
      <alignment horizontal="center" vertical="center" wrapText="1"/>
    </xf>
    <xf numFmtId="0" fontId="25" fillId="28" borderId="0" xfId="0" applyFont="1" applyFill="1" applyBorder="1" applyAlignment="1">
      <alignment horizontal="center" vertical="center"/>
    </xf>
    <xf numFmtId="183" fontId="29" fillId="28" borderId="0" xfId="0" applyNumberFormat="1" applyFont="1" applyFill="1" applyBorder="1" applyAlignment="1">
      <alignment horizontal="center" vertical="center"/>
    </xf>
    <xf numFmtId="0" fontId="24" fillId="28" borderId="30" xfId="0" applyFont="1" applyFill="1" applyBorder="1">
      <alignment vertical="center"/>
    </xf>
    <xf numFmtId="0" fontId="24" fillId="28" borderId="31" xfId="0" applyFont="1" applyFill="1" applyBorder="1">
      <alignment vertical="center"/>
    </xf>
    <xf numFmtId="0" fontId="24" fillId="28" borderId="32" xfId="0" applyFont="1" applyFill="1" applyBorder="1">
      <alignment vertical="center"/>
    </xf>
    <xf numFmtId="0" fontId="24" fillId="26" borderId="0" xfId="0" applyFont="1" applyFill="1" applyBorder="1">
      <alignment vertical="center"/>
    </xf>
    <xf numFmtId="0" fontId="25" fillId="26" borderId="0" xfId="0" applyFont="1" applyFill="1" applyBorder="1">
      <alignment vertical="center"/>
    </xf>
    <xf numFmtId="0" fontId="24" fillId="29" borderId="25" xfId="0" applyFont="1" applyFill="1" applyBorder="1">
      <alignment vertical="center"/>
    </xf>
    <xf numFmtId="0" fontId="24" fillId="29" borderId="26" xfId="0" applyFont="1" applyFill="1" applyBorder="1">
      <alignment vertical="center"/>
    </xf>
    <xf numFmtId="0" fontId="24" fillId="29" borderId="27" xfId="0" applyFont="1" applyFill="1" applyBorder="1">
      <alignment vertical="center"/>
    </xf>
    <xf numFmtId="0" fontId="24" fillId="29" borderId="28" xfId="0" applyFont="1" applyFill="1" applyBorder="1">
      <alignment vertical="center"/>
    </xf>
    <xf numFmtId="0" fontId="24" fillId="29" borderId="0" xfId="0" applyFont="1" applyFill="1" applyBorder="1">
      <alignment vertical="center"/>
    </xf>
    <xf numFmtId="0" fontId="24" fillId="29" borderId="29" xfId="0" applyFont="1" applyFill="1" applyBorder="1">
      <alignment vertical="center"/>
    </xf>
    <xf numFmtId="184" fontId="29" fillId="29" borderId="0" xfId="0" applyNumberFormat="1" applyFont="1" applyFill="1" applyBorder="1" applyAlignment="1">
      <alignment horizontal="center" vertical="center"/>
    </xf>
    <xf numFmtId="184" fontId="25" fillId="29" borderId="0" xfId="0" applyNumberFormat="1" applyFont="1" applyFill="1" applyBorder="1" applyAlignment="1">
      <alignment horizontal="left" vertical="center"/>
    </xf>
    <xf numFmtId="0" fontId="25" fillId="29" borderId="0" xfId="0" applyFont="1" applyFill="1" applyBorder="1">
      <alignment vertical="center"/>
    </xf>
    <xf numFmtId="0" fontId="24" fillId="30" borderId="28" xfId="0" applyFont="1" applyFill="1" applyBorder="1">
      <alignment vertical="center"/>
    </xf>
    <xf numFmtId="0" fontId="24" fillId="30" borderId="0" xfId="0" applyFont="1" applyFill="1" applyBorder="1">
      <alignment vertical="center"/>
    </xf>
    <xf numFmtId="38" fontId="25" fillId="26" borderId="33" xfId="0" applyNumberFormat="1" applyFont="1" applyFill="1" applyBorder="1" applyAlignment="1">
      <alignment horizontal="center" vertical="center" shrinkToFit="1"/>
    </xf>
    <xf numFmtId="0" fontId="24" fillId="31" borderId="25" xfId="0" applyFont="1" applyFill="1" applyBorder="1">
      <alignment vertical="center"/>
    </xf>
    <xf numFmtId="0" fontId="24" fillId="31" borderId="26" xfId="0" applyFont="1" applyFill="1" applyBorder="1">
      <alignment vertical="center"/>
    </xf>
    <xf numFmtId="0" fontId="24" fillId="31" borderId="27" xfId="0" applyFont="1" applyFill="1" applyBorder="1">
      <alignment vertical="center"/>
    </xf>
    <xf numFmtId="0" fontId="24" fillId="31" borderId="28" xfId="0" applyFont="1" applyFill="1" applyBorder="1">
      <alignment vertical="center"/>
    </xf>
    <xf numFmtId="0" fontId="24" fillId="31" borderId="0" xfId="0" applyFont="1" applyFill="1" applyBorder="1">
      <alignment vertical="center"/>
    </xf>
    <xf numFmtId="0" fontId="24" fillId="31" borderId="29" xfId="0" applyFont="1" applyFill="1" applyBorder="1">
      <alignment vertical="center"/>
    </xf>
    <xf numFmtId="184" fontId="25" fillId="31" borderId="0" xfId="0" applyNumberFormat="1" applyFont="1" applyFill="1" applyBorder="1" applyAlignment="1">
      <alignment horizontal="left" vertical="center"/>
    </xf>
    <xf numFmtId="0" fontId="24" fillId="31" borderId="30" xfId="0" applyFont="1" applyFill="1" applyBorder="1">
      <alignment vertical="center"/>
    </xf>
    <xf numFmtId="0" fontId="24" fillId="31" borderId="31" xfId="0" applyFont="1" applyFill="1" applyBorder="1">
      <alignment vertical="center"/>
    </xf>
    <xf numFmtId="0" fontId="24" fillId="31" borderId="32" xfId="0" applyFont="1" applyFill="1" applyBorder="1">
      <alignment vertical="center"/>
    </xf>
    <xf numFmtId="0" fontId="24" fillId="32" borderId="25" xfId="0" applyFont="1" applyFill="1" applyBorder="1">
      <alignment vertical="center"/>
    </xf>
    <xf numFmtId="0" fontId="24" fillId="32" borderId="26" xfId="0" applyFont="1" applyFill="1" applyBorder="1">
      <alignment vertical="center"/>
    </xf>
    <xf numFmtId="0" fontId="24" fillId="32" borderId="27" xfId="0" applyFont="1" applyFill="1" applyBorder="1">
      <alignment vertical="center"/>
    </xf>
    <xf numFmtId="0" fontId="24" fillId="32" borderId="28" xfId="0" applyFont="1" applyFill="1" applyBorder="1">
      <alignment vertical="center"/>
    </xf>
    <xf numFmtId="0" fontId="24" fillId="32" borderId="0" xfId="0" applyFont="1" applyFill="1" applyBorder="1">
      <alignment vertical="center"/>
    </xf>
    <xf numFmtId="0" fontId="24" fillId="32" borderId="29" xfId="0" applyFont="1" applyFill="1" applyBorder="1">
      <alignment vertical="center"/>
    </xf>
    <xf numFmtId="184" fontId="25" fillId="32" borderId="0" xfId="0" applyNumberFormat="1" applyFont="1" applyFill="1" applyBorder="1" applyAlignment="1">
      <alignment horizontal="left" vertical="center"/>
    </xf>
    <xf numFmtId="0" fontId="24" fillId="30" borderId="13" xfId="0" applyFont="1" applyFill="1" applyBorder="1">
      <alignment vertical="center"/>
    </xf>
    <xf numFmtId="0" fontId="24" fillId="32" borderId="30" xfId="0" applyFont="1" applyFill="1" applyBorder="1">
      <alignment vertical="center"/>
    </xf>
    <xf numFmtId="0" fontId="24" fillId="32" borderId="31" xfId="0" applyFont="1" applyFill="1" applyBorder="1">
      <alignment vertical="center"/>
    </xf>
    <xf numFmtId="0" fontId="24" fillId="32" borderId="32" xfId="0" applyFont="1" applyFill="1" applyBorder="1">
      <alignment vertical="center"/>
    </xf>
    <xf numFmtId="0" fontId="26" fillId="26" borderId="0" xfId="44" applyFont="1" applyFill="1"/>
    <xf numFmtId="0" fontId="24" fillId="26" borderId="0" xfId="44" applyFont="1" applyFill="1"/>
    <xf numFmtId="0" fontId="25" fillId="26" borderId="0" xfId="44" applyFont="1" applyFill="1"/>
    <xf numFmtId="0" fontId="25" fillId="26" borderId="0" xfId="44" applyFont="1" applyFill="1" applyBorder="1" applyAlignment="1" applyProtection="1">
      <alignment horizontal="right" vertical="center"/>
    </xf>
    <xf numFmtId="38" fontId="25" fillId="26" borderId="34" xfId="33" applyFont="1" applyFill="1" applyBorder="1" applyAlignment="1">
      <alignment vertical="center" shrinkToFit="1"/>
    </xf>
    <xf numFmtId="38" fontId="25" fillId="26" borderId="35" xfId="33" applyFont="1" applyFill="1" applyBorder="1" applyAlignment="1">
      <alignment vertical="center" shrinkToFit="1"/>
    </xf>
    <xf numFmtId="38" fontId="25" fillId="26" borderId="36" xfId="33" applyFont="1" applyFill="1" applyBorder="1" applyAlignment="1">
      <alignment vertical="center" shrinkToFit="1"/>
    </xf>
    <xf numFmtId="38" fontId="25" fillId="26" borderId="37" xfId="33" applyFont="1" applyFill="1" applyBorder="1" applyAlignment="1">
      <alignment vertical="center" shrinkToFit="1"/>
    </xf>
    <xf numFmtId="181" fontId="24" fillId="26" borderId="0" xfId="44" applyNumberFormat="1" applyFont="1" applyFill="1"/>
    <xf numFmtId="0" fontId="25" fillId="26" borderId="0" xfId="0" applyFont="1" applyFill="1" applyAlignment="1">
      <alignment horizontal="right" vertical="center"/>
    </xf>
    <xf numFmtId="38" fontId="25" fillId="26" borderId="33" xfId="0" applyNumberFormat="1" applyFont="1" applyFill="1" applyBorder="1" applyAlignment="1">
      <alignment vertical="center" shrinkToFit="1"/>
    </xf>
    <xf numFmtId="38" fontId="25" fillId="26" borderId="38" xfId="0" applyNumberFormat="1" applyFont="1" applyFill="1" applyBorder="1" applyAlignment="1">
      <alignment vertical="center" shrinkToFit="1"/>
    </xf>
    <xf numFmtId="38" fontId="25" fillId="26" borderId="39" xfId="0" applyNumberFormat="1" applyFont="1" applyFill="1" applyBorder="1" applyAlignment="1">
      <alignment vertical="center" shrinkToFit="1"/>
    </xf>
    <xf numFmtId="38" fontId="25" fillId="26" borderId="40" xfId="0" applyNumberFormat="1" applyFont="1" applyFill="1" applyBorder="1" applyAlignment="1">
      <alignment vertical="center" shrinkToFit="1"/>
    </xf>
    <xf numFmtId="38" fontId="25" fillId="26" borderId="41" xfId="0" applyNumberFormat="1" applyFont="1" applyFill="1" applyBorder="1" applyAlignment="1">
      <alignment vertical="center" shrinkToFit="1"/>
    </xf>
    <xf numFmtId="38" fontId="25" fillId="26" borderId="23" xfId="0" applyNumberFormat="1" applyFont="1" applyFill="1" applyBorder="1" applyAlignment="1">
      <alignment vertical="center" shrinkToFit="1"/>
    </xf>
    <xf numFmtId="0" fontId="25" fillId="26" borderId="0" xfId="49" applyFont="1" applyFill="1" applyBorder="1" applyAlignment="1">
      <alignment vertical="center"/>
    </xf>
    <xf numFmtId="38" fontId="25" fillId="26" borderId="0" xfId="0" applyNumberFormat="1" applyFont="1" applyFill="1" applyBorder="1">
      <alignment vertical="center"/>
    </xf>
    <xf numFmtId="178" fontId="25" fillId="26" borderId="42" xfId="33" applyNumberFormat="1" applyFont="1" applyFill="1" applyBorder="1">
      <alignment vertical="center"/>
    </xf>
    <xf numFmtId="178" fontId="25" fillId="26" borderId="42" xfId="33" applyNumberFormat="1" applyFont="1" applyFill="1" applyBorder="1" applyAlignment="1">
      <alignment vertical="center"/>
    </xf>
    <xf numFmtId="0" fontId="30" fillId="26" borderId="0" xfId="48" applyNumberFormat="1" applyFont="1" applyFill="1" applyAlignment="1">
      <alignment vertical="center"/>
    </xf>
    <xf numFmtId="0" fontId="25" fillId="26" borderId="0" xfId="49" applyFont="1" applyFill="1"/>
    <xf numFmtId="0" fontId="25" fillId="26" borderId="0" xfId="48" applyFont="1" applyFill="1"/>
    <xf numFmtId="0" fontId="26" fillId="26" borderId="0" xfId="48" applyNumberFormat="1" applyFont="1" applyFill="1" applyAlignment="1">
      <alignment vertical="center"/>
    </xf>
    <xf numFmtId="0" fontId="25" fillId="26" borderId="0" xfId="48" applyNumberFormat="1" applyFont="1" applyFill="1" applyBorder="1" applyAlignment="1">
      <alignment horizontal="center" vertical="center"/>
    </xf>
    <xf numFmtId="0" fontId="24" fillId="26" borderId="0" xfId="47" applyFont="1" applyFill="1" applyBorder="1" applyAlignment="1">
      <alignment horizontal="center" vertical="center"/>
    </xf>
    <xf numFmtId="49" fontId="34" fillId="27" borderId="23" xfId="48" applyNumberFormat="1" applyFont="1" applyFill="1" applyBorder="1" applyAlignment="1">
      <alignment horizontal="center" vertical="center"/>
    </xf>
    <xf numFmtId="176" fontId="25" fillId="26" borderId="0" xfId="48" applyNumberFormat="1" applyFont="1" applyFill="1" applyAlignment="1">
      <alignment horizontal="center"/>
    </xf>
    <xf numFmtId="0" fontId="34" fillId="27" borderId="43" xfId="48" applyFont="1" applyFill="1" applyBorder="1" applyAlignment="1">
      <alignment horizontal="distributed" vertical="center" wrapText="1"/>
    </xf>
    <xf numFmtId="0" fontId="25" fillId="26" borderId="0" xfId="48" applyFont="1" applyFill="1" applyBorder="1"/>
    <xf numFmtId="176" fontId="30" fillId="26" borderId="0" xfId="48" applyNumberFormat="1" applyFont="1" applyFill="1" applyAlignment="1">
      <alignment horizontal="left" vertical="center"/>
    </xf>
    <xf numFmtId="0" fontId="25" fillId="26" borderId="0" xfId="49" applyFont="1" applyFill="1" applyAlignment="1">
      <alignment vertical="center"/>
    </xf>
    <xf numFmtId="0" fontId="25" fillId="26" borderId="0" xfId="48" applyFont="1" applyFill="1" applyAlignment="1">
      <alignment vertical="center"/>
    </xf>
    <xf numFmtId="176" fontId="25" fillId="26" borderId="0" xfId="48" applyNumberFormat="1" applyFont="1" applyFill="1" applyAlignment="1">
      <alignment horizontal="left" vertical="center"/>
    </xf>
    <xf numFmtId="0" fontId="34" fillId="27" borderId="23" xfId="48" applyFont="1" applyFill="1" applyBorder="1" applyAlignment="1">
      <alignment horizontal="distributed" vertical="center" wrapText="1"/>
    </xf>
    <xf numFmtId="180" fontId="25" fillId="26" borderId="17" xfId="48" applyNumberFormat="1" applyFont="1" applyFill="1" applyBorder="1" applyAlignment="1">
      <alignment vertical="center"/>
    </xf>
    <xf numFmtId="180" fontId="25" fillId="26" borderId="23" xfId="48" applyNumberFormat="1" applyFont="1" applyFill="1" applyBorder="1" applyAlignment="1">
      <alignment vertical="center"/>
    </xf>
    <xf numFmtId="0" fontId="25" fillId="26" borderId="19" xfId="48" applyFont="1" applyFill="1" applyBorder="1" applyAlignment="1">
      <alignment vertical="center"/>
    </xf>
    <xf numFmtId="0" fontId="25" fillId="26" borderId="15" xfId="48" applyFont="1" applyFill="1" applyBorder="1" applyAlignment="1">
      <alignment vertical="center"/>
    </xf>
    <xf numFmtId="177" fontId="25" fillId="26" borderId="42" xfId="0" applyNumberFormat="1" applyFont="1" applyFill="1" applyBorder="1" applyProtection="1">
      <alignment vertical="center"/>
    </xf>
    <xf numFmtId="0" fontId="32" fillId="27" borderId="44" xfId="0" applyFont="1" applyFill="1" applyBorder="1" applyAlignment="1" applyProtection="1">
      <alignment horizontal="distributed" vertical="center" justifyLastLine="1"/>
    </xf>
    <xf numFmtId="178" fontId="25" fillId="26" borderId="23" xfId="33" applyNumberFormat="1" applyFont="1" applyFill="1" applyBorder="1" applyProtection="1">
      <alignment vertical="center"/>
    </xf>
    <xf numFmtId="0" fontId="24" fillId="26" borderId="23" xfId="0" applyFont="1" applyFill="1" applyBorder="1" applyProtection="1">
      <alignment vertical="center"/>
    </xf>
    <xf numFmtId="0" fontId="25" fillId="26" borderId="23" xfId="0" applyFont="1" applyFill="1" applyBorder="1" applyProtection="1">
      <alignment vertical="center"/>
    </xf>
    <xf numFmtId="178" fontId="25" fillId="28" borderId="45" xfId="33" applyNumberFormat="1" applyFont="1" applyFill="1" applyBorder="1" applyProtection="1">
      <alignment vertical="center"/>
      <protection locked="0"/>
    </xf>
    <xf numFmtId="0" fontId="24" fillId="28" borderId="45" xfId="0" applyFont="1" applyFill="1" applyBorder="1" applyProtection="1">
      <alignment vertical="center"/>
      <protection locked="0"/>
    </xf>
    <xf numFmtId="0" fontId="25" fillId="26" borderId="23" xfId="0" applyFont="1" applyFill="1" applyBorder="1" applyAlignment="1" applyProtection="1">
      <alignment horizontal="center" vertical="center"/>
    </xf>
    <xf numFmtId="178" fontId="24" fillId="26" borderId="0" xfId="0" applyNumberFormat="1" applyFont="1" applyFill="1" applyProtection="1">
      <alignment vertical="center"/>
    </xf>
    <xf numFmtId="49" fontId="25" fillId="0" borderId="46" xfId="0" applyNumberFormat="1" applyFont="1" applyFill="1" applyBorder="1" applyAlignment="1" applyProtection="1">
      <alignment horizontal="center" vertical="center"/>
    </xf>
    <xf numFmtId="49" fontId="25" fillId="0" borderId="47" xfId="0" applyNumberFormat="1" applyFont="1" applyFill="1" applyBorder="1" applyAlignment="1" applyProtection="1">
      <alignment horizontal="center" vertical="center"/>
    </xf>
    <xf numFmtId="0" fontId="25" fillId="0" borderId="48" xfId="49" applyFont="1" applyFill="1" applyBorder="1" applyAlignment="1" applyProtection="1">
      <alignment vertical="center"/>
    </xf>
    <xf numFmtId="0" fontId="25" fillId="0" borderId="49" xfId="49" applyFont="1" applyFill="1" applyBorder="1" applyAlignment="1" applyProtection="1">
      <alignment vertical="center"/>
    </xf>
    <xf numFmtId="49" fontId="25" fillId="0" borderId="50" xfId="46" applyNumberFormat="1" applyFont="1" applyFill="1" applyBorder="1" applyAlignment="1">
      <alignment horizontal="center" vertical="center"/>
    </xf>
    <xf numFmtId="0" fontId="25" fillId="0" borderId="51" xfId="49" applyFont="1" applyFill="1" applyBorder="1" applyAlignment="1">
      <alignment vertical="center"/>
    </xf>
    <xf numFmtId="3" fontId="25" fillId="0" borderId="52" xfId="46" applyNumberFormat="1" applyFont="1" applyFill="1" applyBorder="1" applyAlignment="1" applyProtection="1">
      <alignment vertical="center" shrinkToFit="1"/>
    </xf>
    <xf numFmtId="3" fontId="25" fillId="0" borderId="50" xfId="46" applyNumberFormat="1" applyFont="1" applyFill="1" applyBorder="1" applyAlignment="1" applyProtection="1">
      <alignment vertical="center" shrinkToFit="1"/>
    </xf>
    <xf numFmtId="3" fontId="25" fillId="0" borderId="53" xfId="46" applyNumberFormat="1" applyFont="1" applyFill="1" applyBorder="1" applyAlignment="1" applyProtection="1">
      <alignment vertical="center" shrinkToFit="1"/>
    </xf>
    <xf numFmtId="49" fontId="25" fillId="0" borderId="54" xfId="46" applyNumberFormat="1" applyFont="1" applyFill="1" applyBorder="1" applyAlignment="1">
      <alignment horizontal="center" vertical="center"/>
    </xf>
    <xf numFmtId="0" fontId="25" fillId="0" borderId="55" xfId="49" applyFont="1" applyFill="1" applyBorder="1" applyAlignment="1">
      <alignment vertical="center"/>
    </xf>
    <xf numFmtId="3" fontId="25" fillId="0" borderId="56" xfId="46" applyNumberFormat="1" applyFont="1" applyFill="1" applyBorder="1" applyAlignment="1" applyProtection="1">
      <alignment vertical="center" shrinkToFit="1"/>
    </xf>
    <xf numFmtId="3" fontId="25" fillId="0" borderId="54" xfId="46" applyNumberFormat="1" applyFont="1" applyFill="1" applyBorder="1" applyAlignment="1" applyProtection="1">
      <alignment vertical="center" shrinkToFit="1"/>
    </xf>
    <xf numFmtId="3" fontId="25" fillId="0" borderId="57" xfId="46" applyNumberFormat="1" applyFont="1" applyFill="1" applyBorder="1" applyAlignment="1" applyProtection="1">
      <alignment vertical="center" shrinkToFit="1"/>
    </xf>
    <xf numFmtId="49" fontId="25" fillId="0" borderId="55" xfId="46" applyNumberFormat="1" applyFont="1" applyFill="1" applyBorder="1" applyAlignment="1">
      <alignment horizontal="center" vertical="center"/>
    </xf>
    <xf numFmtId="0" fontId="25" fillId="0" borderId="53" xfId="49" applyFont="1" applyFill="1" applyBorder="1" applyAlignment="1">
      <alignment vertical="center"/>
    </xf>
    <xf numFmtId="0" fontId="25" fillId="0" borderId="57" xfId="49" applyFont="1" applyFill="1" applyBorder="1" applyAlignment="1">
      <alignment vertical="center"/>
    </xf>
    <xf numFmtId="49" fontId="25" fillId="26" borderId="54" xfId="46" applyNumberFormat="1" applyFont="1" applyFill="1" applyBorder="1" applyAlignment="1">
      <alignment horizontal="center" vertical="center"/>
    </xf>
    <xf numFmtId="0" fontId="25" fillId="26" borderId="57" xfId="49" applyFont="1" applyFill="1" applyBorder="1" applyAlignment="1">
      <alignment vertical="center"/>
    </xf>
    <xf numFmtId="3" fontId="25" fillId="26" borderId="56" xfId="46" applyNumberFormat="1" applyFont="1" applyFill="1" applyBorder="1" applyAlignment="1" applyProtection="1">
      <alignment vertical="center" shrinkToFit="1"/>
    </xf>
    <xf numFmtId="3" fontId="25" fillId="26" borderId="54" xfId="46" applyNumberFormat="1" applyFont="1" applyFill="1" applyBorder="1" applyAlignment="1" applyProtection="1">
      <alignment vertical="center" shrinkToFit="1"/>
    </xf>
    <xf numFmtId="3" fontId="25" fillId="26" borderId="57" xfId="46" applyNumberFormat="1" applyFont="1" applyFill="1" applyBorder="1" applyAlignment="1" applyProtection="1">
      <alignment vertical="center" shrinkToFit="1"/>
    </xf>
    <xf numFmtId="49" fontId="25" fillId="0" borderId="58" xfId="0" applyNumberFormat="1" applyFont="1" applyFill="1" applyBorder="1" applyAlignment="1">
      <alignment horizontal="center" vertical="center"/>
    </xf>
    <xf numFmtId="0" fontId="25" fillId="0" borderId="59" xfId="49" applyFont="1" applyFill="1" applyBorder="1" applyAlignment="1">
      <alignment vertical="center"/>
    </xf>
    <xf numFmtId="38" fontId="25" fillId="0" borderId="60" xfId="33" applyFont="1" applyFill="1" applyBorder="1" applyAlignment="1">
      <alignment shrinkToFit="1"/>
    </xf>
    <xf numFmtId="38" fontId="25" fillId="0" borderId="61" xfId="33" applyFont="1" applyFill="1" applyBorder="1" applyAlignment="1">
      <alignment shrinkToFit="1"/>
    </xf>
    <xf numFmtId="38" fontId="25" fillId="0" borderId="59" xfId="33" applyFont="1" applyFill="1" applyBorder="1" applyAlignment="1">
      <alignment shrinkToFit="1"/>
    </xf>
    <xf numFmtId="38" fontId="25" fillId="0" borderId="60" xfId="33" applyFont="1" applyFill="1" applyBorder="1" applyAlignment="1">
      <alignment vertical="center" shrinkToFit="1"/>
    </xf>
    <xf numFmtId="38" fontId="25" fillId="0" borderId="61" xfId="33" applyFont="1" applyFill="1" applyBorder="1" applyAlignment="1">
      <alignment vertical="center" shrinkToFit="1"/>
    </xf>
    <xf numFmtId="38" fontId="25" fillId="0" borderId="59" xfId="33" applyFont="1" applyFill="1" applyBorder="1" applyAlignment="1">
      <alignment vertical="center" shrinkToFit="1"/>
    </xf>
    <xf numFmtId="38" fontId="25" fillId="0" borderId="62" xfId="33" applyFont="1" applyFill="1" applyBorder="1" applyAlignment="1">
      <alignment vertical="center" shrinkToFit="1"/>
    </xf>
    <xf numFmtId="178" fontId="25" fillId="0" borderId="60" xfId="44" applyNumberFormat="1" applyFont="1" applyFill="1" applyBorder="1" applyAlignment="1">
      <alignment vertical="center"/>
    </xf>
    <xf numFmtId="178" fontId="25" fillId="0" borderId="63" xfId="44" applyNumberFormat="1" applyFont="1" applyFill="1" applyBorder="1" applyAlignment="1">
      <alignment vertical="center"/>
    </xf>
    <xf numFmtId="178" fontId="25" fillId="0" borderId="64" xfId="33" applyNumberFormat="1" applyFont="1" applyFill="1" applyBorder="1" applyAlignment="1">
      <alignment vertical="center"/>
    </xf>
    <xf numFmtId="49" fontId="25" fillId="0" borderId="65" xfId="0" applyNumberFormat="1" applyFont="1" applyFill="1" applyBorder="1" applyAlignment="1">
      <alignment horizontal="center" vertical="center"/>
    </xf>
    <xf numFmtId="0" fontId="25" fillId="0" borderId="66" xfId="49" applyFont="1" applyFill="1" applyBorder="1" applyAlignment="1">
      <alignment vertical="center"/>
    </xf>
    <xf numFmtId="38" fontId="25" fillId="0" borderId="67" xfId="33" applyFont="1" applyFill="1" applyBorder="1" applyAlignment="1">
      <alignment shrinkToFit="1"/>
    </xf>
    <xf numFmtId="38" fontId="25" fillId="0" borderId="55" xfId="33" applyFont="1" applyFill="1" applyBorder="1" applyAlignment="1">
      <alignment shrinkToFit="1"/>
    </xf>
    <xf numFmtId="38" fontId="25" fillId="0" borderId="66" xfId="33" applyFont="1" applyFill="1" applyBorder="1" applyAlignment="1">
      <alignment shrinkToFit="1"/>
    </xf>
    <xf numFmtId="38" fontId="25" fillId="0" borderId="67" xfId="33" applyFont="1" applyFill="1" applyBorder="1" applyAlignment="1">
      <alignment vertical="center" shrinkToFit="1"/>
    </xf>
    <xf numFmtId="38" fontId="25" fillId="0" borderId="55" xfId="33" applyFont="1" applyFill="1" applyBorder="1" applyAlignment="1">
      <alignment vertical="center" shrinkToFit="1"/>
    </xf>
    <xf numFmtId="38" fontId="25" fillId="0" borderId="66" xfId="33" applyFont="1" applyFill="1" applyBorder="1" applyAlignment="1">
      <alignment vertical="center" shrinkToFit="1"/>
    </xf>
    <xf numFmtId="38" fontId="25" fillId="0" borderId="68" xfId="33" applyFont="1" applyFill="1" applyBorder="1" applyAlignment="1">
      <alignment vertical="center" shrinkToFit="1"/>
    </xf>
    <xf numFmtId="178" fontId="25" fillId="0" borderId="67" xfId="44" applyNumberFormat="1" applyFont="1" applyFill="1" applyBorder="1" applyAlignment="1">
      <alignment vertical="center"/>
    </xf>
    <xf numFmtId="178" fontId="25" fillId="0" borderId="54" xfId="44" applyNumberFormat="1" applyFont="1" applyFill="1" applyBorder="1" applyAlignment="1">
      <alignment vertical="center"/>
    </xf>
    <xf numFmtId="178" fontId="25" fillId="0" borderId="69" xfId="33" applyNumberFormat="1" applyFont="1" applyFill="1" applyBorder="1" applyAlignment="1">
      <alignment vertical="center"/>
    </xf>
    <xf numFmtId="38" fontId="25" fillId="0" borderId="65" xfId="33" applyFont="1" applyFill="1" applyBorder="1" applyAlignment="1">
      <alignment vertical="center" shrinkToFit="1"/>
    </xf>
    <xf numFmtId="38" fontId="25" fillId="0" borderId="65" xfId="33" applyFont="1" applyFill="1" applyBorder="1" applyAlignment="1">
      <alignment shrinkToFit="1"/>
    </xf>
    <xf numFmtId="49" fontId="25" fillId="26" borderId="65" xfId="0" applyNumberFormat="1" applyFont="1" applyFill="1" applyBorder="1" applyAlignment="1">
      <alignment horizontal="center" vertical="center"/>
    </xf>
    <xf numFmtId="0" fontId="25" fillId="26" borderId="66" xfId="49" applyFont="1" applyFill="1" applyBorder="1" applyAlignment="1">
      <alignment vertical="center"/>
    </xf>
    <xf numFmtId="38" fontId="25" fillId="26" borderId="67" xfId="33" applyFont="1" applyFill="1" applyBorder="1" applyAlignment="1">
      <alignment shrinkToFit="1"/>
    </xf>
    <xf numFmtId="38" fontId="25" fillId="26" borderId="55" xfId="33" applyFont="1" applyFill="1" applyBorder="1" applyAlignment="1">
      <alignment shrinkToFit="1"/>
    </xf>
    <xf numFmtId="38" fontId="25" fillId="26" borderId="66" xfId="33" applyFont="1" applyFill="1" applyBorder="1" applyAlignment="1">
      <alignment shrinkToFit="1"/>
    </xf>
    <xf numFmtId="38" fontId="25" fillId="26" borderId="67" xfId="33" applyFont="1" applyFill="1" applyBorder="1" applyAlignment="1">
      <alignment vertical="center" shrinkToFit="1"/>
    </xf>
    <xf numFmtId="38" fontId="25" fillId="26" borderId="55" xfId="33" applyFont="1" applyFill="1" applyBorder="1" applyAlignment="1">
      <alignment vertical="center" shrinkToFit="1"/>
    </xf>
    <xf numFmtId="38" fontId="25" fillId="26" borderId="66" xfId="33" applyFont="1" applyFill="1" applyBorder="1" applyAlignment="1">
      <alignment vertical="center" shrinkToFit="1"/>
    </xf>
    <xf numFmtId="38" fontId="25" fillId="26" borderId="68" xfId="33" applyFont="1" applyFill="1" applyBorder="1" applyAlignment="1">
      <alignment vertical="center" shrinkToFit="1"/>
    </xf>
    <xf numFmtId="178" fontId="25" fillId="26" borderId="69" xfId="33" applyNumberFormat="1" applyFont="1" applyFill="1" applyBorder="1" applyAlignment="1">
      <alignment vertical="center"/>
    </xf>
    <xf numFmtId="49" fontId="25" fillId="0" borderId="70" xfId="0" applyNumberFormat="1" applyFont="1" applyFill="1" applyBorder="1" applyAlignment="1">
      <alignment horizontal="center" vertical="center"/>
    </xf>
    <xf numFmtId="0" fontId="25" fillId="0" borderId="71" xfId="49" applyFont="1" applyFill="1" applyBorder="1" applyAlignment="1">
      <alignment vertical="center"/>
    </xf>
    <xf numFmtId="38" fontId="25" fillId="0" borderId="70" xfId="0" applyNumberFormat="1" applyFont="1" applyFill="1" applyBorder="1" applyAlignment="1">
      <alignment vertical="center" shrinkToFit="1"/>
    </xf>
    <xf numFmtId="38" fontId="25" fillId="0" borderId="50" xfId="0" applyNumberFormat="1" applyFont="1" applyFill="1" applyBorder="1" applyAlignment="1">
      <alignment vertical="center" shrinkToFit="1"/>
    </xf>
    <xf numFmtId="38" fontId="25" fillId="0" borderId="71" xfId="0" applyNumberFormat="1" applyFont="1" applyFill="1" applyBorder="1" applyAlignment="1">
      <alignment vertical="center" shrinkToFit="1"/>
    </xf>
    <xf numFmtId="38" fontId="25" fillId="0" borderId="65" xfId="0" applyNumberFormat="1" applyFont="1" applyFill="1" applyBorder="1" applyAlignment="1">
      <alignment vertical="center" shrinkToFit="1"/>
    </xf>
    <xf numFmtId="38" fontId="25" fillId="0" borderId="54" xfId="0" applyNumberFormat="1" applyFont="1" applyFill="1" applyBorder="1" applyAlignment="1">
      <alignment vertical="center" shrinkToFit="1"/>
    </xf>
    <xf numFmtId="38" fontId="25" fillId="0" borderId="66" xfId="0" applyNumberFormat="1" applyFont="1" applyFill="1" applyBorder="1" applyAlignment="1">
      <alignment vertical="center" shrinkToFit="1"/>
    </xf>
    <xf numFmtId="49" fontId="25" fillId="0" borderId="67" xfId="0" applyNumberFormat="1" applyFont="1" applyFill="1" applyBorder="1" applyAlignment="1">
      <alignment horizontal="center" vertical="center"/>
    </xf>
    <xf numFmtId="49" fontId="25" fillId="0" borderId="50" xfId="0" applyNumberFormat="1" applyFont="1" applyFill="1" applyBorder="1" applyAlignment="1">
      <alignment horizontal="center" vertical="center"/>
    </xf>
    <xf numFmtId="178" fontId="25" fillId="0" borderId="50" xfId="33" applyNumberFormat="1" applyFont="1" applyFill="1" applyBorder="1">
      <alignment vertical="center"/>
    </xf>
    <xf numFmtId="178" fontId="25" fillId="0" borderId="50" xfId="33" applyNumberFormat="1" applyFont="1" applyFill="1" applyBorder="1" applyAlignment="1">
      <alignment vertical="center"/>
    </xf>
    <xf numFmtId="49" fontId="25" fillId="0" borderId="54" xfId="0" applyNumberFormat="1" applyFont="1" applyFill="1" applyBorder="1" applyAlignment="1">
      <alignment horizontal="center" vertical="center"/>
    </xf>
    <xf numFmtId="178" fontId="25" fillId="0" borderId="54" xfId="33" applyNumberFormat="1" applyFont="1" applyFill="1" applyBorder="1">
      <alignment vertical="center"/>
    </xf>
    <xf numFmtId="178" fontId="25" fillId="0" borderId="54" xfId="33" applyNumberFormat="1" applyFont="1" applyFill="1" applyBorder="1" applyAlignment="1">
      <alignment vertical="center"/>
    </xf>
    <xf numFmtId="49" fontId="25" fillId="0" borderId="55" xfId="0" applyNumberFormat="1" applyFont="1" applyFill="1" applyBorder="1" applyAlignment="1">
      <alignment horizontal="center" vertical="center"/>
    </xf>
    <xf numFmtId="0" fontId="25" fillId="0" borderId="54" xfId="49" applyFont="1" applyFill="1" applyBorder="1" applyAlignment="1">
      <alignment vertical="center"/>
    </xf>
    <xf numFmtId="49" fontId="25" fillId="0" borderId="50" xfId="45" applyNumberFormat="1" applyFont="1" applyFill="1" applyBorder="1" applyAlignment="1">
      <alignment horizontal="center" vertical="center"/>
    </xf>
    <xf numFmtId="0" fontId="25" fillId="0" borderId="50" xfId="49" applyFont="1" applyFill="1" applyBorder="1" applyAlignment="1">
      <alignment vertical="center"/>
    </xf>
    <xf numFmtId="180" fontId="25" fillId="0" borderId="50" xfId="48" applyNumberFormat="1" applyFont="1" applyFill="1" applyBorder="1" applyAlignment="1">
      <alignment vertical="center"/>
    </xf>
    <xf numFmtId="180" fontId="25" fillId="0" borderId="51" xfId="48" applyNumberFormat="1" applyFont="1" applyFill="1" applyBorder="1" applyAlignment="1">
      <alignment vertical="center"/>
    </xf>
    <xf numFmtId="49" fontId="25" fillId="0" borderId="54" xfId="45" applyNumberFormat="1" applyFont="1" applyFill="1" applyBorder="1" applyAlignment="1">
      <alignment horizontal="center" vertical="center"/>
    </xf>
    <xf numFmtId="180" fontId="25" fillId="0" borderId="54" xfId="48" applyNumberFormat="1" applyFont="1" applyFill="1" applyBorder="1" applyAlignment="1">
      <alignment vertical="center"/>
    </xf>
    <xf numFmtId="180" fontId="25" fillId="0" borderId="55" xfId="48" applyNumberFormat="1" applyFont="1" applyFill="1" applyBorder="1" applyAlignment="1">
      <alignment vertical="center"/>
    </xf>
    <xf numFmtId="49" fontId="25" fillId="0" borderId="55" xfId="45" applyNumberFormat="1" applyFont="1" applyFill="1" applyBorder="1" applyAlignment="1">
      <alignment horizontal="center" vertical="center"/>
    </xf>
    <xf numFmtId="49" fontId="25" fillId="0" borderId="23" xfId="47" applyNumberFormat="1" applyFont="1" applyFill="1" applyBorder="1" applyAlignment="1">
      <alignment horizontal="center" vertical="center"/>
    </xf>
    <xf numFmtId="0" fontId="25" fillId="0" borderId="72" xfId="49" applyFont="1" applyFill="1" applyBorder="1" applyAlignment="1">
      <alignment vertical="center"/>
    </xf>
    <xf numFmtId="182" fontId="25" fillId="0" borderId="23" xfId="33" applyNumberFormat="1" applyFont="1" applyFill="1" applyBorder="1" applyAlignment="1">
      <alignment vertical="center"/>
    </xf>
    <xf numFmtId="49" fontId="25" fillId="0" borderId="50" xfId="47" applyNumberFormat="1" applyFont="1" applyFill="1" applyBorder="1" applyAlignment="1">
      <alignment horizontal="center" vertical="center"/>
    </xf>
    <xf numFmtId="182" fontId="25" fillId="0" borderId="50" xfId="33" applyNumberFormat="1" applyFont="1" applyFill="1" applyBorder="1" applyAlignment="1">
      <alignment vertical="center"/>
    </xf>
    <xf numFmtId="49" fontId="25" fillId="0" borderId="54" xfId="47" applyNumberFormat="1" applyFont="1" applyFill="1" applyBorder="1" applyAlignment="1">
      <alignment horizontal="center" vertical="center"/>
    </xf>
    <xf numFmtId="182" fontId="25" fillId="0" borderId="54" xfId="33" applyNumberFormat="1" applyFont="1" applyFill="1" applyBorder="1" applyAlignment="1">
      <alignment vertical="center"/>
    </xf>
    <xf numFmtId="49" fontId="25" fillId="0" borderId="73" xfId="47" applyNumberFormat="1" applyFont="1" applyFill="1" applyBorder="1" applyAlignment="1">
      <alignment horizontal="center" vertical="center"/>
    </xf>
    <xf numFmtId="0" fontId="25" fillId="0" borderId="74" xfId="49" applyFont="1" applyFill="1" applyBorder="1" applyAlignment="1">
      <alignment vertical="center"/>
    </xf>
    <xf numFmtId="182" fontId="25" fillId="0" borderId="73" xfId="33" applyNumberFormat="1" applyFont="1" applyFill="1" applyBorder="1" applyAlignment="1">
      <alignment vertical="center"/>
    </xf>
    <xf numFmtId="178" fontId="25" fillId="26" borderId="75" xfId="48" applyNumberFormat="1" applyFont="1" applyFill="1" applyBorder="1" applyAlignment="1">
      <alignment vertical="center"/>
    </xf>
    <xf numFmtId="180" fontId="25" fillId="26" borderId="72" xfId="48" applyNumberFormat="1" applyFont="1" applyFill="1" applyBorder="1" applyAlignment="1">
      <alignment vertical="center"/>
    </xf>
    <xf numFmtId="0" fontId="25" fillId="28" borderId="72" xfId="49" applyFont="1" applyFill="1" applyBorder="1" applyAlignment="1">
      <alignment vertical="center"/>
    </xf>
    <xf numFmtId="0" fontId="25" fillId="28" borderId="21" xfId="49" applyFont="1" applyFill="1" applyBorder="1" applyAlignment="1">
      <alignment vertical="center"/>
    </xf>
    <xf numFmtId="0" fontId="37" fillId="26" borderId="0" xfId="0" applyFont="1" applyFill="1" applyAlignment="1">
      <alignment horizontal="center" vertical="center"/>
    </xf>
    <xf numFmtId="0" fontId="40" fillId="26" borderId="0" xfId="0" applyFont="1" applyFill="1" applyAlignment="1">
      <alignment horizontal="center" vertical="center"/>
    </xf>
    <xf numFmtId="182" fontId="25" fillId="0" borderId="54" xfId="33" applyNumberFormat="1" applyFont="1" applyFill="1" applyBorder="1">
      <alignment vertical="center"/>
    </xf>
    <xf numFmtId="0" fontId="41" fillId="26" borderId="11" xfId="0" applyFont="1" applyFill="1" applyBorder="1" applyAlignment="1" applyProtection="1">
      <alignment vertical="center" wrapText="1"/>
    </xf>
    <xf numFmtId="0" fontId="38" fillId="26" borderId="11" xfId="0" applyFont="1" applyFill="1" applyBorder="1" applyAlignment="1" applyProtection="1">
      <alignment vertical="center" wrapText="1"/>
    </xf>
    <xf numFmtId="0" fontId="38" fillId="26" borderId="11" xfId="0" applyFont="1" applyFill="1" applyBorder="1">
      <alignment vertical="center"/>
    </xf>
    <xf numFmtId="0" fontId="42" fillId="26" borderId="11" xfId="0" applyFont="1" applyFill="1" applyBorder="1" applyAlignment="1" applyProtection="1">
      <alignment vertical="center" wrapText="1"/>
    </xf>
    <xf numFmtId="177" fontId="25" fillId="0" borderId="76" xfId="0" applyNumberFormat="1" applyFont="1" applyFill="1" applyBorder="1" applyAlignment="1" applyProtection="1">
      <alignment vertical="center" shrinkToFit="1"/>
      <protection locked="0"/>
    </xf>
    <xf numFmtId="177" fontId="25" fillId="0" borderId="77" xfId="0" applyNumberFormat="1" applyFont="1" applyFill="1" applyBorder="1" applyAlignment="1" applyProtection="1">
      <alignment vertical="center" shrinkToFit="1"/>
      <protection locked="0"/>
    </xf>
    <xf numFmtId="177" fontId="25" fillId="0" borderId="78" xfId="0" applyNumberFormat="1" applyFont="1" applyFill="1" applyBorder="1" applyAlignment="1" applyProtection="1">
      <alignment vertical="center" shrinkToFit="1"/>
      <protection locked="0"/>
    </xf>
    <xf numFmtId="177" fontId="25" fillId="0" borderId="79" xfId="0" applyNumberFormat="1" applyFont="1" applyFill="1" applyBorder="1" applyAlignment="1" applyProtection="1">
      <alignment vertical="center" shrinkToFit="1"/>
      <protection locked="0"/>
    </xf>
    <xf numFmtId="177" fontId="25" fillId="0" borderId="80" xfId="0" applyNumberFormat="1" applyFont="1" applyFill="1" applyBorder="1" applyAlignment="1" applyProtection="1">
      <alignment vertical="center" shrinkToFit="1"/>
      <protection locked="0"/>
    </xf>
    <xf numFmtId="177" fontId="25" fillId="0" borderId="54" xfId="0" applyNumberFormat="1" applyFont="1" applyFill="1" applyBorder="1" applyAlignment="1" applyProtection="1">
      <alignment vertical="center" shrinkToFit="1"/>
      <protection locked="0"/>
    </xf>
    <xf numFmtId="0" fontId="43" fillId="26" borderId="11" xfId="0" applyFont="1" applyFill="1" applyBorder="1" applyAlignment="1" applyProtection="1">
      <alignment vertical="center" wrapText="1"/>
    </xf>
    <xf numFmtId="49" fontId="25" fillId="34" borderId="47" xfId="0" applyNumberFormat="1" applyFont="1" applyFill="1" applyBorder="1" applyAlignment="1" applyProtection="1">
      <alignment horizontal="center" vertical="center"/>
    </xf>
    <xf numFmtId="0" fontId="25" fillId="34" borderId="49" xfId="49" applyFont="1" applyFill="1" applyBorder="1" applyAlignment="1" applyProtection="1">
      <alignment vertical="center"/>
    </xf>
    <xf numFmtId="177" fontId="25" fillId="34" borderId="77" xfId="0" applyNumberFormat="1" applyFont="1" applyFill="1" applyBorder="1" applyAlignment="1" applyProtection="1">
      <alignment vertical="center" shrinkToFit="1"/>
      <protection locked="0"/>
    </xf>
    <xf numFmtId="177" fontId="25" fillId="34" borderId="54" xfId="0" applyNumberFormat="1" applyFont="1" applyFill="1" applyBorder="1" applyAlignment="1" applyProtection="1">
      <alignment vertical="center" shrinkToFit="1"/>
      <protection locked="0"/>
    </xf>
    <xf numFmtId="177" fontId="25" fillId="34" borderId="79" xfId="0" applyNumberFormat="1" applyFont="1" applyFill="1" applyBorder="1" applyAlignment="1" applyProtection="1">
      <alignment vertical="center" shrinkToFit="1"/>
      <protection locked="0"/>
    </xf>
    <xf numFmtId="49" fontId="25" fillId="34" borderId="81" xfId="0" applyNumberFormat="1" applyFont="1" applyFill="1" applyBorder="1" applyAlignment="1" applyProtection="1">
      <alignment horizontal="center" vertical="center"/>
    </xf>
    <xf numFmtId="0" fontId="25" fillId="34" borderId="82" xfId="49" applyFont="1" applyFill="1" applyBorder="1" applyAlignment="1" applyProtection="1">
      <alignment vertical="center"/>
    </xf>
    <xf numFmtId="177" fontId="25" fillId="34" borderId="83" xfId="0" applyNumberFormat="1" applyFont="1" applyFill="1" applyBorder="1" applyAlignment="1" applyProtection="1">
      <alignment vertical="center" shrinkToFit="1"/>
      <protection locked="0"/>
    </xf>
    <xf numFmtId="177" fontId="25" fillId="34" borderId="84" xfId="0" applyNumberFormat="1" applyFont="1" applyFill="1" applyBorder="1" applyAlignment="1" applyProtection="1">
      <alignment vertical="center" shrinkToFit="1"/>
      <protection locked="0"/>
    </xf>
    <xf numFmtId="177" fontId="25" fillId="34" borderId="85" xfId="0" applyNumberFormat="1" applyFont="1" applyFill="1" applyBorder="1" applyAlignment="1" applyProtection="1">
      <alignment vertical="center" shrinkToFit="1"/>
      <protection locked="0"/>
    </xf>
    <xf numFmtId="49" fontId="25" fillId="34" borderId="54" xfId="46" applyNumberFormat="1" applyFont="1" applyFill="1" applyBorder="1" applyAlignment="1">
      <alignment horizontal="center" vertical="center"/>
    </xf>
    <xf numFmtId="0" fontId="25" fillId="34" borderId="55" xfId="49" applyFont="1" applyFill="1" applyBorder="1" applyAlignment="1">
      <alignment vertical="center"/>
    </xf>
    <xf numFmtId="3" fontId="25" fillId="34" borderId="56" xfId="46" applyNumberFormat="1" applyFont="1" applyFill="1" applyBorder="1" applyAlignment="1" applyProtection="1">
      <alignment vertical="center" shrinkToFit="1"/>
    </xf>
    <xf numFmtId="3" fontId="25" fillId="34" borderId="54" xfId="46" applyNumberFormat="1" applyFont="1" applyFill="1" applyBorder="1" applyAlignment="1" applyProtection="1">
      <alignment vertical="center" shrinkToFit="1"/>
    </xf>
    <xf numFmtId="3" fontId="25" fillId="34" borderId="57" xfId="46" applyNumberFormat="1" applyFont="1" applyFill="1" applyBorder="1" applyAlignment="1" applyProtection="1">
      <alignment vertical="center" shrinkToFit="1"/>
    </xf>
    <xf numFmtId="49" fontId="25" fillId="34" borderId="55" xfId="46" applyNumberFormat="1" applyFont="1" applyFill="1" applyBorder="1" applyAlignment="1">
      <alignment horizontal="center" vertical="center"/>
    </xf>
    <xf numFmtId="0" fontId="25" fillId="34" borderId="57" xfId="49" applyFont="1" applyFill="1" applyBorder="1" applyAlignment="1">
      <alignment vertical="center"/>
    </xf>
    <xf numFmtId="49" fontId="25" fillId="34" borderId="74" xfId="46" applyNumberFormat="1" applyFont="1" applyFill="1" applyBorder="1" applyAlignment="1">
      <alignment horizontal="center" vertical="center"/>
    </xf>
    <xf numFmtId="0" fontId="25" fillId="34" borderId="86" xfId="49" applyFont="1" applyFill="1" applyBorder="1" applyAlignment="1">
      <alignment vertical="center"/>
    </xf>
    <xf numFmtId="3" fontId="25" fillId="34" borderId="87" xfId="46" applyNumberFormat="1" applyFont="1" applyFill="1" applyBorder="1" applyAlignment="1" applyProtection="1">
      <alignment vertical="center" shrinkToFit="1"/>
    </xf>
    <xf numFmtId="3" fontId="25" fillId="34" borderId="73" xfId="46" applyNumberFormat="1" applyFont="1" applyFill="1" applyBorder="1" applyAlignment="1" applyProtection="1">
      <alignment vertical="center" shrinkToFit="1"/>
    </xf>
    <xf numFmtId="3" fontId="25" fillId="34" borderId="86" xfId="46" applyNumberFormat="1" applyFont="1" applyFill="1" applyBorder="1" applyAlignment="1" applyProtection="1">
      <alignment vertical="center" shrinkToFit="1"/>
    </xf>
    <xf numFmtId="49" fontId="25" fillId="34" borderId="65" xfId="0" applyNumberFormat="1" applyFont="1" applyFill="1" applyBorder="1" applyAlignment="1">
      <alignment horizontal="center" vertical="center"/>
    </xf>
    <xf numFmtId="0" fontId="25" fillId="34" borderId="66" xfId="49" applyFont="1" applyFill="1" applyBorder="1" applyAlignment="1">
      <alignment vertical="center"/>
    </xf>
    <xf numFmtId="38" fontId="25" fillId="34" borderId="67" xfId="33" applyFont="1" applyFill="1" applyBorder="1" applyAlignment="1">
      <alignment shrinkToFit="1"/>
    </xf>
    <xf numFmtId="38" fontId="25" fillId="34" borderId="55" xfId="33" applyFont="1" applyFill="1" applyBorder="1" applyAlignment="1">
      <alignment shrinkToFit="1"/>
    </xf>
    <xf numFmtId="38" fontId="25" fillId="34" borderId="66" xfId="33" applyFont="1" applyFill="1" applyBorder="1" applyAlignment="1">
      <alignment shrinkToFit="1"/>
    </xf>
    <xf numFmtId="38" fontId="25" fillId="34" borderId="67" xfId="33" applyFont="1" applyFill="1" applyBorder="1" applyAlignment="1">
      <alignment vertical="center" shrinkToFit="1"/>
    </xf>
    <xf numFmtId="38" fontId="25" fillId="34" borderId="55" xfId="33" applyFont="1" applyFill="1" applyBorder="1" applyAlignment="1">
      <alignment vertical="center" shrinkToFit="1"/>
    </xf>
    <xf numFmtId="38" fontId="25" fillId="34" borderId="66" xfId="33" applyFont="1" applyFill="1" applyBorder="1" applyAlignment="1">
      <alignment vertical="center" shrinkToFit="1"/>
    </xf>
    <xf numFmtId="38" fontId="25" fillId="34" borderId="68" xfId="33" applyFont="1" applyFill="1" applyBorder="1" applyAlignment="1">
      <alignment vertical="center" shrinkToFit="1"/>
    </xf>
    <xf numFmtId="178" fontId="25" fillId="34" borderId="67" xfId="44" applyNumberFormat="1" applyFont="1" applyFill="1" applyBorder="1" applyAlignment="1">
      <alignment vertical="center"/>
    </xf>
    <xf numFmtId="178" fontId="25" fillId="34" borderId="54" xfId="44" applyNumberFormat="1" applyFont="1" applyFill="1" applyBorder="1" applyAlignment="1">
      <alignment vertical="center"/>
    </xf>
    <xf numFmtId="178" fontId="25" fillId="34" borderId="69" xfId="33" applyNumberFormat="1" applyFont="1" applyFill="1" applyBorder="1" applyAlignment="1">
      <alignment vertical="center"/>
    </xf>
    <xf numFmtId="38" fontId="25" fillId="34" borderId="65" xfId="33" applyFont="1" applyFill="1" applyBorder="1" applyAlignment="1">
      <alignment shrinkToFit="1"/>
    </xf>
    <xf numFmtId="38" fontId="25" fillId="34" borderId="65" xfId="33" applyFont="1" applyFill="1" applyBorder="1" applyAlignment="1">
      <alignment vertical="center" shrinkToFit="1"/>
    </xf>
    <xf numFmtId="49" fontId="25" fillId="34" borderId="88" xfId="0" applyNumberFormat="1" applyFont="1" applyFill="1" applyBorder="1" applyAlignment="1">
      <alignment horizontal="center" vertical="center"/>
    </xf>
    <xf numFmtId="0" fontId="25" fillId="34" borderId="89" xfId="49" applyFont="1" applyFill="1" applyBorder="1" applyAlignment="1">
      <alignment vertical="center"/>
    </xf>
    <xf numFmtId="38" fontId="25" fillId="34" borderId="90" xfId="33" applyFont="1" applyFill="1" applyBorder="1" applyAlignment="1">
      <alignment shrinkToFit="1"/>
    </xf>
    <xf numFmtId="38" fontId="25" fillId="34" borderId="91" xfId="33" applyFont="1" applyFill="1" applyBorder="1" applyAlignment="1">
      <alignment shrinkToFit="1"/>
    </xf>
    <xf numFmtId="38" fontId="25" fillId="34" borderId="89" xfId="33" applyFont="1" applyFill="1" applyBorder="1" applyAlignment="1">
      <alignment shrinkToFit="1"/>
    </xf>
    <xf numFmtId="38" fontId="25" fillId="34" borderId="90" xfId="33" applyFont="1" applyFill="1" applyBorder="1" applyAlignment="1">
      <alignment vertical="center" shrinkToFit="1"/>
    </xf>
    <xf numFmtId="38" fontId="25" fillId="34" borderId="91" xfId="33" applyFont="1" applyFill="1" applyBorder="1" applyAlignment="1">
      <alignment vertical="center" shrinkToFit="1"/>
    </xf>
    <xf numFmtId="38" fontId="25" fillId="34" borderId="89" xfId="33" applyFont="1" applyFill="1" applyBorder="1" applyAlignment="1">
      <alignment vertical="center" shrinkToFit="1"/>
    </xf>
    <xf numFmtId="38" fontId="25" fillId="34" borderId="92" xfId="33" applyFont="1" applyFill="1" applyBorder="1" applyAlignment="1">
      <alignment vertical="center" shrinkToFit="1"/>
    </xf>
    <xf numFmtId="178" fontId="25" fillId="34" borderId="90" xfId="44" applyNumberFormat="1" applyFont="1" applyFill="1" applyBorder="1" applyAlignment="1">
      <alignment vertical="center"/>
    </xf>
    <xf numFmtId="178" fontId="25" fillId="34" borderId="93" xfId="44" applyNumberFormat="1" applyFont="1" applyFill="1" applyBorder="1" applyAlignment="1">
      <alignment vertical="center"/>
    </xf>
    <xf numFmtId="178" fontId="25" fillId="34" borderId="94" xfId="33" applyNumberFormat="1" applyFont="1" applyFill="1" applyBorder="1" applyAlignment="1">
      <alignment vertical="center"/>
    </xf>
    <xf numFmtId="38" fontId="25" fillId="34" borderId="65" xfId="0" applyNumberFormat="1" applyFont="1" applyFill="1" applyBorder="1" applyAlignment="1">
      <alignment vertical="center" shrinkToFit="1"/>
    </xf>
    <xf numFmtId="38" fontId="25" fillId="34" borderId="54" xfId="0" applyNumberFormat="1" applyFont="1" applyFill="1" applyBorder="1" applyAlignment="1">
      <alignment vertical="center" shrinkToFit="1"/>
    </xf>
    <xf numFmtId="38" fontId="25" fillId="34" borderId="66" xfId="0" applyNumberFormat="1" applyFont="1" applyFill="1" applyBorder="1" applyAlignment="1">
      <alignment vertical="center" shrinkToFit="1"/>
    </xf>
    <xf numFmtId="49" fontId="25" fillId="34" borderId="67" xfId="0" applyNumberFormat="1" applyFont="1" applyFill="1" applyBorder="1" applyAlignment="1">
      <alignment horizontal="center" vertical="center"/>
    </xf>
    <xf numFmtId="49" fontId="25" fillId="34" borderId="95" xfId="0" applyNumberFormat="1" applyFont="1" applyFill="1" applyBorder="1" applyAlignment="1">
      <alignment horizontal="center" vertical="center"/>
    </xf>
    <xf numFmtId="0" fontId="25" fillId="34" borderId="96" xfId="49" applyFont="1" applyFill="1" applyBorder="1" applyAlignment="1">
      <alignment vertical="center"/>
    </xf>
    <xf numFmtId="38" fontId="25" fillId="34" borderId="73" xfId="0" applyNumberFormat="1" applyFont="1" applyFill="1" applyBorder="1" applyAlignment="1">
      <alignment vertical="center" shrinkToFit="1"/>
    </xf>
    <xf numFmtId="38" fontId="25" fillId="34" borderId="96" xfId="0" applyNumberFormat="1" applyFont="1" applyFill="1" applyBorder="1" applyAlignment="1">
      <alignment vertical="center" shrinkToFit="1"/>
    </xf>
    <xf numFmtId="38" fontId="25" fillId="34" borderId="97" xfId="0" applyNumberFormat="1" applyFont="1" applyFill="1" applyBorder="1" applyAlignment="1">
      <alignment vertical="center" shrinkToFit="1"/>
    </xf>
    <xf numFmtId="49" fontId="25" fillId="34" borderId="54" xfId="0" applyNumberFormat="1" applyFont="1" applyFill="1" applyBorder="1" applyAlignment="1">
      <alignment horizontal="center" vertical="center"/>
    </xf>
    <xf numFmtId="178" fontId="25" fillId="34" borderId="54" xfId="33" applyNumberFormat="1" applyFont="1" applyFill="1" applyBorder="1">
      <alignment vertical="center"/>
    </xf>
    <xf numFmtId="178" fontId="25" fillId="34" borderId="54" xfId="33" applyNumberFormat="1" applyFont="1" applyFill="1" applyBorder="1" applyAlignment="1">
      <alignment vertical="center"/>
    </xf>
    <xf numFmtId="182" fontId="25" fillId="34" borderId="54" xfId="33" applyNumberFormat="1" applyFont="1" applyFill="1" applyBorder="1">
      <alignment vertical="center"/>
    </xf>
    <xf numFmtId="49" fontId="25" fillId="34" borderId="55" xfId="0" applyNumberFormat="1" applyFont="1" applyFill="1" applyBorder="1" applyAlignment="1">
      <alignment horizontal="center" vertical="center"/>
    </xf>
    <xf numFmtId="0" fontId="25" fillId="34" borderId="54" xfId="49" applyFont="1" applyFill="1" applyBorder="1" applyAlignment="1">
      <alignment vertical="center"/>
    </xf>
    <xf numFmtId="49" fontId="25" fillId="34" borderId="74" xfId="0" applyNumberFormat="1" applyFont="1" applyFill="1" applyBorder="1" applyAlignment="1">
      <alignment horizontal="center" vertical="center"/>
    </xf>
    <xf numFmtId="0" fontId="25" fillId="34" borderId="73" xfId="49" applyFont="1" applyFill="1" applyBorder="1" applyAlignment="1">
      <alignment vertical="center"/>
    </xf>
    <xf numFmtId="178" fontId="25" fillId="34" borderId="73" xfId="33" applyNumberFormat="1" applyFont="1" applyFill="1" applyBorder="1">
      <alignment vertical="center"/>
    </xf>
    <xf numFmtId="178" fontId="25" fillId="34" borderId="73" xfId="33" applyNumberFormat="1" applyFont="1" applyFill="1" applyBorder="1" applyAlignment="1">
      <alignment vertical="center"/>
    </xf>
    <xf numFmtId="49" fontId="25" fillId="34" borderId="54" xfId="47" applyNumberFormat="1" applyFont="1" applyFill="1" applyBorder="1" applyAlignment="1">
      <alignment horizontal="center" vertical="center"/>
    </xf>
    <xf numFmtId="182" fontId="25" fillId="34" borderId="54" xfId="33" applyNumberFormat="1" applyFont="1" applyFill="1" applyBorder="1" applyAlignment="1">
      <alignment vertical="center"/>
    </xf>
    <xf numFmtId="49" fontId="25" fillId="34" borderId="73" xfId="47" applyNumberFormat="1" applyFont="1" applyFill="1" applyBorder="1" applyAlignment="1">
      <alignment horizontal="center" vertical="center"/>
    </xf>
    <xf numFmtId="0" fontId="25" fillId="34" borderId="74" xfId="49" applyFont="1" applyFill="1" applyBorder="1" applyAlignment="1">
      <alignment vertical="center"/>
    </xf>
    <xf numFmtId="182" fontId="25" fillId="34" borderId="73" xfId="33" applyNumberFormat="1" applyFont="1" applyFill="1" applyBorder="1" applyAlignment="1">
      <alignment vertical="center"/>
    </xf>
    <xf numFmtId="49" fontId="25" fillId="34" borderId="50" xfId="47" applyNumberFormat="1" applyFont="1" applyFill="1" applyBorder="1" applyAlignment="1">
      <alignment horizontal="center" vertical="center"/>
    </xf>
    <xf numFmtId="0" fontId="25" fillId="34" borderId="51" xfId="49" applyFont="1" applyFill="1" applyBorder="1" applyAlignment="1">
      <alignment vertical="center"/>
    </xf>
    <xf numFmtId="182" fontId="25" fillId="34" borderId="50" xfId="33" applyNumberFormat="1" applyFont="1" applyFill="1" applyBorder="1" applyAlignment="1">
      <alignment vertical="center"/>
    </xf>
    <xf numFmtId="49" fontId="25" fillId="34" borderId="23" xfId="47" applyNumberFormat="1" applyFont="1" applyFill="1" applyBorder="1" applyAlignment="1">
      <alignment horizontal="center" vertical="center"/>
    </xf>
    <xf numFmtId="0" fontId="25" fillId="34" borderId="72" xfId="49" applyFont="1" applyFill="1" applyBorder="1" applyAlignment="1">
      <alignment vertical="center"/>
    </xf>
    <xf numFmtId="182" fontId="25" fillId="34" borderId="23" xfId="33" applyNumberFormat="1" applyFont="1" applyFill="1" applyBorder="1" applyAlignment="1">
      <alignment vertical="center"/>
    </xf>
    <xf numFmtId="49" fontId="25" fillId="34" borderId="54" xfId="45" applyNumberFormat="1" applyFont="1" applyFill="1" applyBorder="1" applyAlignment="1">
      <alignment horizontal="center" vertical="center"/>
    </xf>
    <xf numFmtId="180" fontId="25" fillId="34" borderId="54" xfId="48" applyNumberFormat="1" applyFont="1" applyFill="1" applyBorder="1" applyAlignment="1">
      <alignment vertical="center"/>
    </xf>
    <xf numFmtId="180" fontId="25" fillId="34" borderId="55" xfId="48" applyNumberFormat="1" applyFont="1" applyFill="1" applyBorder="1" applyAlignment="1">
      <alignment vertical="center"/>
    </xf>
    <xf numFmtId="49" fontId="25" fillId="34" borderId="55" xfId="45" applyNumberFormat="1" applyFont="1" applyFill="1" applyBorder="1" applyAlignment="1">
      <alignment horizontal="center" vertical="center"/>
    </xf>
    <xf numFmtId="49" fontId="25" fillId="34" borderId="98" xfId="45" applyNumberFormat="1" applyFont="1" applyFill="1" applyBorder="1" applyAlignment="1">
      <alignment horizontal="center" vertical="center"/>
    </xf>
    <xf numFmtId="180" fontId="25" fillId="34" borderId="73" xfId="48" applyNumberFormat="1" applyFont="1" applyFill="1" applyBorder="1" applyAlignment="1">
      <alignment vertical="center"/>
    </xf>
    <xf numFmtId="180" fontId="25" fillId="34" borderId="98" xfId="48" applyNumberFormat="1" applyFont="1" applyFill="1" applyBorder="1" applyAlignment="1">
      <alignment vertical="center"/>
    </xf>
    <xf numFmtId="0" fontId="44" fillId="25" borderId="99" xfId="0" applyFont="1" applyFill="1" applyBorder="1" applyAlignment="1" applyProtection="1">
      <alignment horizontal="left" vertical="center" wrapText="1"/>
    </xf>
    <xf numFmtId="0" fontId="24" fillId="26" borderId="100" xfId="0" applyFont="1" applyFill="1" applyBorder="1" applyAlignment="1" applyProtection="1">
      <alignment vertical="center" wrapText="1"/>
    </xf>
    <xf numFmtId="0" fontId="24" fillId="26" borderId="101" xfId="0" applyFont="1" applyFill="1" applyBorder="1" applyAlignment="1" applyProtection="1">
      <alignment vertical="center" wrapText="1"/>
    </xf>
    <xf numFmtId="49" fontId="25" fillId="34" borderId="73" xfId="46" applyNumberFormat="1" applyFont="1" applyFill="1" applyBorder="1" applyAlignment="1">
      <alignment horizontal="center" vertical="center"/>
    </xf>
    <xf numFmtId="0" fontId="25" fillId="34" borderId="66" xfId="49" applyFont="1" applyFill="1" applyBorder="1" applyAlignment="1">
      <alignment vertical="center" shrinkToFit="1"/>
    </xf>
    <xf numFmtId="38" fontId="24" fillId="26" borderId="0" xfId="0" applyNumberFormat="1" applyFont="1" applyFill="1" applyProtection="1">
      <alignment vertical="center"/>
    </xf>
    <xf numFmtId="179" fontId="24" fillId="26" borderId="0" xfId="0" applyNumberFormat="1" applyFont="1" applyFill="1" applyProtection="1">
      <alignment vertical="center"/>
    </xf>
    <xf numFmtId="178" fontId="24" fillId="26" borderId="0" xfId="0" applyNumberFormat="1" applyFont="1" applyFill="1">
      <alignment vertical="center"/>
    </xf>
    <xf numFmtId="177" fontId="25" fillId="0" borderId="152" xfId="0" applyNumberFormat="1" applyFont="1" applyFill="1" applyBorder="1" applyAlignment="1" applyProtection="1">
      <alignment vertical="center" shrinkToFit="1"/>
      <protection locked="0"/>
    </xf>
    <xf numFmtId="177" fontId="25" fillId="34" borderId="153" xfId="0" applyNumberFormat="1" applyFont="1" applyFill="1" applyBorder="1" applyAlignment="1" applyProtection="1">
      <alignment vertical="center" shrinkToFit="1"/>
      <protection locked="0"/>
    </xf>
    <xf numFmtId="177" fontId="25" fillId="0" borderId="153" xfId="0" applyNumberFormat="1" applyFont="1" applyFill="1" applyBorder="1" applyAlignment="1" applyProtection="1">
      <alignment vertical="center" shrinkToFit="1"/>
      <protection locked="0"/>
    </xf>
    <xf numFmtId="177" fontId="25" fillId="34" borderId="154" xfId="0" applyNumberFormat="1" applyFont="1" applyFill="1" applyBorder="1" applyAlignment="1" applyProtection="1">
      <alignment vertical="center" shrinkToFit="1"/>
      <protection locked="0"/>
    </xf>
    <xf numFmtId="0" fontId="24" fillId="33" borderId="0" xfId="46" applyFont="1" applyFill="1"/>
    <xf numFmtId="0" fontId="24" fillId="33" borderId="0" xfId="46" applyFont="1" applyFill="1" applyBorder="1"/>
    <xf numFmtId="0" fontId="45" fillId="33" borderId="0" xfId="46" applyFont="1" applyFill="1" applyAlignment="1">
      <alignment horizontal="center" vertical="center"/>
    </xf>
    <xf numFmtId="0" fontId="24" fillId="35" borderId="28" xfId="0" applyFont="1" applyFill="1" applyBorder="1">
      <alignment vertical="center"/>
    </xf>
    <xf numFmtId="0" fontId="24" fillId="35" borderId="0" xfId="0" applyFont="1" applyFill="1" applyBorder="1">
      <alignment vertical="center"/>
    </xf>
    <xf numFmtId="0" fontId="24" fillId="35" borderId="29" xfId="0" applyFont="1" applyFill="1" applyBorder="1">
      <alignment vertical="center"/>
    </xf>
    <xf numFmtId="0" fontId="24" fillId="35" borderId="30" xfId="0" applyFont="1" applyFill="1" applyBorder="1">
      <alignment vertical="center"/>
    </xf>
    <xf numFmtId="184" fontId="29" fillId="35" borderId="155" xfId="0" applyNumberFormat="1" applyFont="1" applyFill="1" applyBorder="1" applyAlignment="1">
      <alignment horizontal="center" vertical="center"/>
    </xf>
    <xf numFmtId="0" fontId="24" fillId="35" borderId="155" xfId="0" applyFont="1" applyFill="1" applyBorder="1" applyAlignment="1">
      <alignment horizontal="center" vertical="center"/>
    </xf>
    <xf numFmtId="0" fontId="24" fillId="35" borderId="155" xfId="0" applyFont="1" applyFill="1" applyBorder="1">
      <alignment vertical="center"/>
    </xf>
    <xf numFmtId="0" fontId="24" fillId="35" borderId="156" xfId="0" applyFont="1" applyFill="1" applyBorder="1">
      <alignment vertical="center"/>
    </xf>
    <xf numFmtId="38" fontId="25" fillId="0" borderId="157" xfId="0" applyNumberFormat="1" applyFont="1" applyFill="1" applyBorder="1" applyAlignment="1">
      <alignment vertical="center" shrinkToFit="1"/>
    </xf>
    <xf numFmtId="38" fontId="25" fillId="0" borderId="158" xfId="0" applyNumberFormat="1" applyFont="1" applyFill="1" applyBorder="1" applyAlignment="1">
      <alignment vertical="center" shrinkToFit="1"/>
    </xf>
    <xf numFmtId="0" fontId="25" fillId="26" borderId="0" xfId="0" applyFont="1" applyFill="1">
      <alignment vertical="center"/>
    </xf>
    <xf numFmtId="0" fontId="24" fillId="26" borderId="0" xfId="0" applyFont="1" applyFill="1" applyAlignment="1">
      <alignment horizontal="center" vertical="center"/>
    </xf>
    <xf numFmtId="0" fontId="25" fillId="26" borderId="0" xfId="46" applyFont="1" applyFill="1"/>
    <xf numFmtId="0" fontId="34" fillId="27" borderId="20" xfId="0" applyFont="1" applyFill="1" applyBorder="1" applyAlignment="1">
      <alignment horizontal="distributed" vertical="center"/>
    </xf>
    <xf numFmtId="0" fontId="34" fillId="27" borderId="115" xfId="0" applyFont="1" applyFill="1" applyBorder="1" applyAlignment="1">
      <alignment horizontal="distributed" vertical="center"/>
    </xf>
    <xf numFmtId="0" fontId="34" fillId="27" borderId="0" xfId="0" applyFont="1" applyFill="1" applyBorder="1" applyAlignment="1">
      <alignment horizontal="distributed" vertical="center"/>
    </xf>
    <xf numFmtId="0" fontId="34" fillId="27" borderId="29" xfId="0" applyFont="1" applyFill="1" applyBorder="1" applyAlignment="1">
      <alignment horizontal="distributed" vertical="center"/>
    </xf>
    <xf numFmtId="0" fontId="34" fillId="27" borderId="115" xfId="0" applyFont="1" applyFill="1" applyBorder="1" applyAlignment="1">
      <alignment horizontal="distributed" vertical="center" wrapText="1"/>
    </xf>
    <xf numFmtId="0" fontId="0" fillId="33" borderId="0" xfId="0" applyFill="1">
      <alignment vertical="center"/>
    </xf>
    <xf numFmtId="0" fontId="43" fillId="33" borderId="0" xfId="0" applyFont="1" applyFill="1">
      <alignment vertical="center"/>
    </xf>
    <xf numFmtId="0" fontId="0" fillId="36" borderId="20" xfId="0" applyFill="1" applyBorder="1">
      <alignment vertical="center"/>
    </xf>
    <xf numFmtId="0" fontId="0" fillId="36" borderId="21" xfId="0" applyFill="1" applyBorder="1">
      <alignment vertical="center"/>
    </xf>
    <xf numFmtId="0" fontId="46" fillId="33" borderId="0" xfId="0" applyFont="1" applyFill="1">
      <alignment vertical="center"/>
    </xf>
    <xf numFmtId="0" fontId="49" fillId="36" borderId="72" xfId="0" applyFont="1" applyFill="1" applyBorder="1" applyAlignment="1" applyProtection="1">
      <alignment vertical="center"/>
    </xf>
    <xf numFmtId="0" fontId="50" fillId="33" borderId="0" xfId="0" applyFont="1" applyFill="1">
      <alignment vertical="center"/>
    </xf>
    <xf numFmtId="0" fontId="51" fillId="33" borderId="0" xfId="0" applyFont="1" applyFill="1">
      <alignment vertical="center"/>
    </xf>
    <xf numFmtId="0" fontId="24" fillId="30" borderId="43" xfId="0" applyFont="1" applyFill="1" applyBorder="1" applyAlignment="1" applyProtection="1">
      <alignment horizontal="center" vertical="center"/>
    </xf>
    <xf numFmtId="0" fontId="24" fillId="30" borderId="42" xfId="0" applyFont="1" applyFill="1" applyBorder="1" applyAlignment="1" applyProtection="1">
      <alignment horizontal="center" vertical="center"/>
    </xf>
    <xf numFmtId="0" fontId="25" fillId="29" borderId="72" xfId="49" applyFont="1" applyFill="1" applyBorder="1" applyAlignment="1" applyProtection="1">
      <alignment horizontal="center" vertical="center"/>
    </xf>
    <xf numFmtId="0" fontId="25" fillId="29" borderId="21" xfId="49" applyFont="1" applyFill="1" applyBorder="1" applyAlignment="1" applyProtection="1">
      <alignment horizontal="center" vertical="center"/>
    </xf>
    <xf numFmtId="0" fontId="32" fillId="27" borderId="72" xfId="0" applyFont="1" applyFill="1" applyBorder="1" applyAlignment="1" applyProtection="1">
      <alignment horizontal="distributed" vertical="center" justifyLastLine="1"/>
    </xf>
    <xf numFmtId="0" fontId="32" fillId="27" borderId="102" xfId="0" applyFont="1" applyFill="1" applyBorder="1" applyAlignment="1" applyProtection="1">
      <alignment horizontal="distributed" vertical="center" justifyLastLine="1"/>
    </xf>
    <xf numFmtId="0" fontId="35" fillId="28" borderId="17" xfId="48" applyNumberFormat="1" applyFont="1" applyFill="1" applyBorder="1" applyAlignment="1" applyProtection="1">
      <alignment horizontal="center" vertical="center"/>
    </xf>
    <xf numFmtId="0" fontId="36" fillId="28" borderId="75" xfId="0" applyFont="1" applyFill="1" applyBorder="1" applyAlignment="1" applyProtection="1">
      <alignment horizontal="center" vertical="center"/>
    </xf>
    <xf numFmtId="0" fontId="36" fillId="28" borderId="16" xfId="0" applyFont="1" applyFill="1" applyBorder="1" applyAlignment="1" applyProtection="1">
      <alignment horizontal="center" vertical="center"/>
    </xf>
    <xf numFmtId="0" fontId="36" fillId="28" borderId="13" xfId="0" applyFont="1" applyFill="1" applyBorder="1" applyAlignment="1" applyProtection="1">
      <alignment horizontal="center" vertical="center"/>
    </xf>
    <xf numFmtId="0" fontId="36" fillId="28" borderId="19" xfId="0" applyFont="1" applyFill="1" applyBorder="1" applyAlignment="1" applyProtection="1">
      <alignment horizontal="center" vertical="center"/>
    </xf>
    <xf numFmtId="0" fontId="36" fillId="28" borderId="15" xfId="0" applyFont="1" applyFill="1" applyBorder="1" applyAlignment="1" applyProtection="1">
      <alignment horizontal="center" vertical="center"/>
    </xf>
    <xf numFmtId="0" fontId="24" fillId="30" borderId="43" xfId="0" applyFont="1" applyFill="1" applyBorder="1" applyAlignment="1" applyProtection="1">
      <alignment horizontal="distributed" vertical="center" justifyLastLine="1"/>
    </xf>
    <xf numFmtId="0" fontId="0" fillId="0" borderId="103" xfId="0" applyBorder="1" applyAlignment="1">
      <alignment horizontal="distributed" vertical="center" justifyLastLine="1"/>
    </xf>
    <xf numFmtId="0" fontId="0" fillId="0" borderId="42" xfId="0" applyBorder="1" applyAlignment="1">
      <alignment horizontal="distributed" vertical="center" justifyLastLine="1"/>
    </xf>
    <xf numFmtId="0" fontId="34" fillId="27" borderId="23" xfId="0" applyFont="1" applyFill="1" applyBorder="1" applyAlignment="1" applyProtection="1">
      <alignment horizontal="center" vertical="center" wrapText="1"/>
    </xf>
    <xf numFmtId="0" fontId="34" fillId="27" borderId="23" xfId="0" applyFont="1" applyFill="1" applyBorder="1" applyAlignment="1" applyProtection="1">
      <alignment horizontal="center" vertical="center"/>
    </xf>
    <xf numFmtId="0" fontId="34" fillId="27" borderId="43" xfId="0" applyFont="1" applyFill="1" applyBorder="1" applyAlignment="1" applyProtection="1">
      <alignment horizontal="center" vertical="center"/>
    </xf>
    <xf numFmtId="0" fontId="24" fillId="30" borderId="104" xfId="0" applyFont="1" applyFill="1" applyBorder="1" applyAlignment="1" applyProtection="1">
      <alignment vertical="center"/>
      <protection locked="0"/>
    </xf>
    <xf numFmtId="0" fontId="24" fillId="30" borderId="105" xfId="0" applyFont="1" applyFill="1" applyBorder="1" applyAlignment="1" applyProtection="1">
      <alignment vertical="center"/>
      <protection locked="0"/>
    </xf>
    <xf numFmtId="0" fontId="24" fillId="30" borderId="106" xfId="0" applyFont="1" applyFill="1" applyBorder="1" applyAlignment="1" applyProtection="1">
      <alignment vertical="center"/>
      <protection locked="0"/>
    </xf>
    <xf numFmtId="49" fontId="24" fillId="26" borderId="0" xfId="0" applyNumberFormat="1" applyFont="1" applyFill="1" applyAlignment="1" applyProtection="1">
      <alignment horizontal="left" vertical="center"/>
    </xf>
    <xf numFmtId="38" fontId="25" fillId="26" borderId="43" xfId="0" applyNumberFormat="1" applyFont="1" applyFill="1" applyBorder="1" applyAlignment="1" applyProtection="1">
      <alignment horizontal="right" vertical="center" shrinkToFit="1"/>
    </xf>
    <xf numFmtId="38" fontId="25" fillId="26" borderId="42" xfId="0" applyNumberFormat="1" applyFont="1" applyFill="1" applyBorder="1" applyAlignment="1" applyProtection="1">
      <alignment horizontal="right" vertical="center" shrinkToFit="1"/>
    </xf>
    <xf numFmtId="0" fontId="24" fillId="26" borderId="0" xfId="0" applyFont="1" applyFill="1" applyAlignment="1" applyProtection="1">
      <alignment vertical="center" wrapText="1"/>
    </xf>
    <xf numFmtId="0" fontId="41" fillId="26" borderId="0" xfId="0" applyFont="1" applyFill="1" applyAlignment="1" applyProtection="1">
      <alignment vertical="center" wrapText="1"/>
    </xf>
    <xf numFmtId="0" fontId="25" fillId="26" borderId="0" xfId="0" applyFont="1" applyFill="1" applyBorder="1" applyAlignment="1" applyProtection="1">
      <alignment vertical="center" wrapText="1"/>
    </xf>
    <xf numFmtId="0" fontId="34" fillId="27" borderId="18" xfId="0" applyFont="1" applyFill="1" applyBorder="1" applyAlignment="1" applyProtection="1">
      <alignment horizontal="distributed" vertical="center" wrapText="1"/>
    </xf>
    <xf numFmtId="0" fontId="34" fillId="27" borderId="0" xfId="0" applyFont="1" applyFill="1" applyBorder="1" applyAlignment="1" applyProtection="1">
      <alignment horizontal="distributed" vertical="center" wrapText="1"/>
    </xf>
    <xf numFmtId="0" fontId="27" fillId="26" borderId="0" xfId="0" applyFont="1" applyFill="1" applyAlignment="1" applyProtection="1">
      <alignment horizontal="left" vertical="center"/>
    </xf>
    <xf numFmtId="0" fontId="25" fillId="26" borderId="0" xfId="0" applyFont="1" applyFill="1" applyBorder="1" applyAlignment="1" applyProtection="1">
      <alignment horizontal="left" vertical="top"/>
    </xf>
    <xf numFmtId="0" fontId="32" fillId="27" borderId="23" xfId="0" applyFont="1" applyFill="1" applyBorder="1" applyAlignment="1" applyProtection="1">
      <alignment horizontal="center" vertical="center" wrapText="1"/>
    </xf>
    <xf numFmtId="179" fontId="25" fillId="26" borderId="23" xfId="0" applyNumberFormat="1" applyFont="1" applyFill="1" applyBorder="1" applyAlignment="1" applyProtection="1">
      <alignment horizontal="right" vertical="center"/>
    </xf>
    <xf numFmtId="0" fontId="32" fillId="27" borderId="23" xfId="0" applyFont="1" applyFill="1" applyBorder="1" applyAlignment="1" applyProtection="1">
      <alignment horizontal="distributed" vertical="center" justifyLastLine="1"/>
    </xf>
    <xf numFmtId="0" fontId="32" fillId="27" borderId="23" xfId="0" applyFont="1" applyFill="1" applyBorder="1" applyAlignment="1" applyProtection="1">
      <alignment horizontal="distributed" vertical="center"/>
    </xf>
    <xf numFmtId="0" fontId="25" fillId="30" borderId="23" xfId="0" applyFont="1" applyFill="1" applyBorder="1" applyAlignment="1" applyProtection="1">
      <alignment horizontal="distributed" vertical="center"/>
    </xf>
    <xf numFmtId="0" fontId="24" fillId="26" borderId="23" xfId="0" applyFont="1" applyFill="1" applyBorder="1" applyAlignment="1" applyProtection="1">
      <alignment vertical="center"/>
    </xf>
    <xf numFmtId="0" fontId="25" fillId="30" borderId="23" xfId="0" applyFont="1" applyFill="1" applyBorder="1" applyAlignment="1" applyProtection="1">
      <alignment horizontal="distributed" vertical="center" wrapText="1"/>
    </xf>
    <xf numFmtId="0" fontId="27" fillId="26" borderId="0" xfId="0" applyFont="1" applyFill="1" applyAlignment="1" applyProtection="1">
      <alignment horizontal="left" vertical="top" wrapText="1"/>
    </xf>
    <xf numFmtId="0" fontId="27" fillId="26" borderId="0" xfId="0" applyFont="1" applyFill="1" applyAlignment="1" applyProtection="1">
      <alignment horizontal="left" vertical="top"/>
    </xf>
    <xf numFmtId="0" fontId="34" fillId="27" borderId="14" xfId="0" applyFont="1" applyFill="1" applyBorder="1" applyAlignment="1" applyProtection="1">
      <alignment horizontal="distributed" vertical="center" wrapText="1"/>
    </xf>
    <xf numFmtId="0" fontId="34" fillId="27" borderId="43" xfId="46" applyNumberFormat="1" applyFont="1" applyFill="1" applyBorder="1" applyAlignment="1">
      <alignment horizontal="center" vertical="center" wrapText="1"/>
    </xf>
    <xf numFmtId="0" fontId="34" fillId="27" borderId="103" xfId="46" applyNumberFormat="1" applyFont="1" applyFill="1" applyBorder="1" applyAlignment="1">
      <alignment horizontal="center" vertical="center"/>
    </xf>
    <xf numFmtId="0" fontId="34" fillId="27" borderId="42" xfId="46" applyNumberFormat="1" applyFont="1" applyFill="1" applyBorder="1" applyAlignment="1">
      <alignment horizontal="center" vertical="center"/>
    </xf>
    <xf numFmtId="0" fontId="34" fillId="27" borderId="43" xfId="46" applyNumberFormat="1" applyFont="1" applyFill="1" applyBorder="1" applyAlignment="1">
      <alignment horizontal="distributed" vertical="center" wrapText="1"/>
    </xf>
    <xf numFmtId="0" fontId="32" fillId="27" borderId="42" xfId="46" applyFont="1" applyFill="1" applyBorder="1" applyAlignment="1">
      <alignment horizontal="distributed" vertical="center" wrapText="1"/>
    </xf>
    <xf numFmtId="0" fontId="34" fillId="27" borderId="17" xfId="46" applyNumberFormat="1" applyFont="1" applyFill="1" applyBorder="1" applyAlignment="1">
      <alignment horizontal="distributed" vertical="center" wrapText="1"/>
    </xf>
    <xf numFmtId="0" fontId="34" fillId="27" borderId="16" xfId="46" applyFont="1" applyFill="1" applyBorder="1" applyAlignment="1">
      <alignment horizontal="distributed" vertical="center"/>
    </xf>
    <xf numFmtId="0" fontId="34" fillId="27" borderId="19" xfId="46" applyFont="1" applyFill="1" applyBorder="1" applyAlignment="1">
      <alignment horizontal="distributed" vertical="center"/>
    </xf>
    <xf numFmtId="0" fontId="34" fillId="27" borderId="42" xfId="46" applyFont="1" applyFill="1" applyBorder="1" applyAlignment="1">
      <alignment horizontal="distributed" vertical="center" wrapText="1"/>
    </xf>
    <xf numFmtId="0" fontId="25" fillId="29" borderId="72" xfId="46" applyNumberFormat="1" applyFont="1" applyFill="1" applyBorder="1" applyAlignment="1">
      <alignment horizontal="distributed" vertical="center" justifyLastLine="1"/>
    </xf>
    <xf numFmtId="0" fontId="24" fillId="29" borderId="113" xfId="46" applyFont="1" applyFill="1" applyBorder="1" applyAlignment="1">
      <alignment horizontal="distributed" vertical="center" justifyLastLine="1"/>
    </xf>
    <xf numFmtId="0" fontId="35" fillId="28" borderId="17" xfId="48" applyNumberFormat="1" applyFont="1" applyFill="1" applyBorder="1" applyAlignment="1">
      <alignment horizontal="center" vertical="center"/>
    </xf>
    <xf numFmtId="0" fontId="35" fillId="28" borderId="116" xfId="46" applyFont="1" applyFill="1" applyBorder="1" applyAlignment="1">
      <alignment horizontal="center" vertical="center"/>
    </xf>
    <xf numFmtId="0" fontId="35" fillId="28" borderId="16" xfId="46" applyFont="1" applyFill="1" applyBorder="1" applyAlignment="1">
      <alignment horizontal="center" vertical="center"/>
    </xf>
    <xf numFmtId="0" fontId="35" fillId="28" borderId="117" xfId="46" applyFont="1" applyFill="1" applyBorder="1" applyAlignment="1">
      <alignment horizontal="center" vertical="center"/>
    </xf>
    <xf numFmtId="0" fontId="35" fillId="28" borderId="19" xfId="46" applyFont="1" applyFill="1" applyBorder="1" applyAlignment="1">
      <alignment horizontal="center" vertical="center"/>
    </xf>
    <xf numFmtId="0" fontId="35" fillId="28" borderId="118" xfId="46" applyFont="1" applyFill="1" applyBorder="1" applyAlignment="1">
      <alignment horizontal="center" vertical="center"/>
    </xf>
    <xf numFmtId="0" fontId="34" fillId="27" borderId="18" xfId="46" applyNumberFormat="1" applyFont="1" applyFill="1" applyBorder="1" applyAlignment="1">
      <alignment horizontal="distributed" vertical="center"/>
    </xf>
    <xf numFmtId="0" fontId="34" fillId="27" borderId="0" xfId="46" applyFont="1" applyFill="1" applyBorder="1" applyAlignment="1">
      <alignment horizontal="distributed" vertical="center"/>
    </xf>
    <xf numFmtId="0" fontId="34" fillId="27" borderId="14" xfId="46" applyFont="1" applyFill="1" applyBorder="1" applyAlignment="1">
      <alignment horizontal="distributed" vertical="center"/>
    </xf>
    <xf numFmtId="0" fontId="34" fillId="27" borderId="110" xfId="46" applyNumberFormat="1" applyFont="1" applyFill="1" applyBorder="1" applyAlignment="1">
      <alignment horizontal="distributed" vertical="center"/>
    </xf>
    <xf numFmtId="0" fontId="32" fillId="27" borderId="111" xfId="46" applyFont="1" applyFill="1" applyBorder="1" applyAlignment="1">
      <alignment horizontal="distributed" vertical="center"/>
    </xf>
    <xf numFmtId="0" fontId="32" fillId="27" borderId="112" xfId="46" applyFont="1" applyFill="1" applyBorder="1" applyAlignment="1">
      <alignment horizontal="distributed" vertical="center"/>
    </xf>
    <xf numFmtId="0" fontId="32" fillId="27" borderId="16" xfId="46" applyFont="1" applyFill="1" applyBorder="1" applyAlignment="1">
      <alignment horizontal="distributed" vertical="center"/>
    </xf>
    <xf numFmtId="0" fontId="32" fillId="27" borderId="19" xfId="46" applyFont="1" applyFill="1" applyBorder="1" applyAlignment="1">
      <alignment horizontal="distributed" vertical="center"/>
    </xf>
    <xf numFmtId="0" fontId="34" fillId="27" borderId="114" xfId="46" applyNumberFormat="1" applyFont="1" applyFill="1" applyBorder="1" applyAlignment="1">
      <alignment horizontal="distributed" vertical="center" indent="2"/>
    </xf>
    <xf numFmtId="0" fontId="34" fillId="27" borderId="20" xfId="46" applyNumberFormat="1" applyFont="1" applyFill="1" applyBorder="1" applyAlignment="1">
      <alignment horizontal="distributed" vertical="center" indent="2"/>
    </xf>
    <xf numFmtId="0" fontId="34" fillId="27" borderId="113" xfId="46" applyNumberFormat="1" applyFont="1" applyFill="1" applyBorder="1" applyAlignment="1">
      <alignment horizontal="distributed" vertical="center" indent="2"/>
    </xf>
    <xf numFmtId="0" fontId="34" fillId="27" borderId="114" xfId="46" applyNumberFormat="1" applyFont="1" applyFill="1" applyBorder="1" applyAlignment="1">
      <alignment horizontal="distributed" vertical="center" justifyLastLine="1"/>
    </xf>
    <xf numFmtId="0" fontId="34" fillId="27" borderId="20" xfId="46" applyNumberFormat="1" applyFont="1" applyFill="1" applyBorder="1" applyAlignment="1">
      <alignment horizontal="distributed" vertical="center" justifyLastLine="1"/>
    </xf>
    <xf numFmtId="0" fontId="34" fillId="27" borderId="21" xfId="46" applyNumberFormat="1" applyFont="1" applyFill="1" applyBorder="1" applyAlignment="1">
      <alignment horizontal="distributed" vertical="center" justifyLastLine="1"/>
    </xf>
    <xf numFmtId="0" fontId="34" fillId="27" borderId="107" xfId="46" applyNumberFormat="1" applyFont="1" applyFill="1" applyBorder="1" applyAlignment="1">
      <alignment horizontal="center" vertical="center" wrapText="1"/>
    </xf>
    <xf numFmtId="0" fontId="34" fillId="27" borderId="108" xfId="46" applyNumberFormat="1" applyFont="1" applyFill="1" applyBorder="1" applyAlignment="1">
      <alignment horizontal="center" vertical="center"/>
    </xf>
    <xf numFmtId="0" fontId="34" fillId="27" borderId="109" xfId="46" applyNumberFormat="1" applyFont="1" applyFill="1" applyBorder="1" applyAlignment="1">
      <alignment horizontal="center" vertical="center"/>
    </xf>
    <xf numFmtId="0" fontId="34" fillId="27" borderId="111" xfId="46" applyFont="1" applyFill="1" applyBorder="1" applyAlignment="1">
      <alignment horizontal="distributed" vertical="center"/>
    </xf>
    <xf numFmtId="0" fontId="34" fillId="27" borderId="112" xfId="46" applyFont="1" applyFill="1" applyBorder="1" applyAlignment="1">
      <alignment horizontal="distributed" vertical="center"/>
    </xf>
    <xf numFmtId="0" fontId="34" fillId="27" borderId="114" xfId="46" applyNumberFormat="1" applyFont="1" applyFill="1" applyBorder="1" applyAlignment="1">
      <alignment horizontal="distributed" vertical="center" wrapText="1" indent="1"/>
    </xf>
    <xf numFmtId="0" fontId="34" fillId="27" borderId="20" xfId="46" applyNumberFormat="1" applyFont="1" applyFill="1" applyBorder="1" applyAlignment="1">
      <alignment horizontal="distributed" vertical="center" wrapText="1" indent="1"/>
    </xf>
    <xf numFmtId="0" fontId="34" fillId="27" borderId="113" xfId="46" applyNumberFormat="1" applyFont="1" applyFill="1" applyBorder="1" applyAlignment="1">
      <alignment horizontal="distributed" vertical="center" wrapText="1" indent="1"/>
    </xf>
    <xf numFmtId="0" fontId="45" fillId="33" borderId="0" xfId="46" applyFont="1" applyFill="1" applyAlignment="1">
      <alignment horizontal="center" vertical="center"/>
    </xf>
    <xf numFmtId="0" fontId="25" fillId="30" borderId="25" xfId="0" applyFont="1" applyFill="1" applyBorder="1" applyAlignment="1">
      <alignment horizontal="distributed" vertical="center" justifyLastLine="1"/>
    </xf>
    <xf numFmtId="0" fontId="24" fillId="30" borderId="26" xfId="0" applyFont="1" applyFill="1" applyBorder="1" applyAlignment="1">
      <alignment horizontal="distributed" vertical="center" justifyLastLine="1"/>
    </xf>
    <xf numFmtId="0" fontId="24" fillId="30" borderId="27" xfId="0" applyFont="1" applyFill="1" applyBorder="1" applyAlignment="1">
      <alignment horizontal="distributed" vertical="center" justifyLastLine="1"/>
    </xf>
    <xf numFmtId="0" fontId="24" fillId="30" borderId="26" xfId="0" applyFont="1" applyFill="1" applyBorder="1" applyAlignment="1">
      <alignment horizontal="distributed" vertical="center"/>
    </xf>
    <xf numFmtId="0" fontId="24" fillId="30" borderId="27" xfId="0" applyFont="1" applyFill="1" applyBorder="1" applyAlignment="1">
      <alignment horizontal="distributed" vertical="center"/>
    </xf>
    <xf numFmtId="38" fontId="25" fillId="26" borderId="121" xfId="0" applyNumberFormat="1" applyFont="1" applyFill="1" applyBorder="1" applyAlignment="1">
      <alignment horizontal="center" vertical="center" shrinkToFit="1"/>
    </xf>
    <xf numFmtId="38" fontId="25" fillId="26" borderId="124" xfId="0" applyNumberFormat="1" applyFont="1" applyFill="1" applyBorder="1" applyAlignment="1">
      <alignment horizontal="center" vertical="center" shrinkToFit="1"/>
    </xf>
    <xf numFmtId="0" fontId="25" fillId="30" borderId="26" xfId="0" applyFont="1" applyFill="1" applyBorder="1" applyAlignment="1">
      <alignment horizontal="distributed" vertical="center" justifyLastLine="1"/>
    </xf>
    <xf numFmtId="0" fontId="25" fillId="30" borderId="27" xfId="0" applyFont="1" applyFill="1" applyBorder="1" applyAlignment="1">
      <alignment horizontal="distributed" vertical="center" justifyLastLine="1"/>
    </xf>
    <xf numFmtId="0" fontId="25" fillId="30" borderId="72" xfId="0" applyFont="1" applyFill="1" applyBorder="1" applyAlignment="1">
      <alignment horizontal="distributed" vertical="center" justifyLastLine="1"/>
    </xf>
    <xf numFmtId="0" fontId="25" fillId="30" borderId="115" xfId="0" applyFont="1" applyFill="1" applyBorder="1" applyAlignment="1">
      <alignment horizontal="distributed" vertical="center" justifyLastLine="1"/>
    </xf>
    <xf numFmtId="38" fontId="25" fillId="26" borderId="125" xfId="0" applyNumberFormat="1" applyFont="1" applyFill="1" applyBorder="1" applyAlignment="1">
      <alignment horizontal="center" vertical="center" shrinkToFit="1"/>
    </xf>
    <xf numFmtId="38" fontId="25" fillId="26" borderId="123" xfId="0" applyNumberFormat="1" applyFont="1" applyFill="1" applyBorder="1" applyAlignment="1">
      <alignment horizontal="center" vertical="center" shrinkToFit="1"/>
    </xf>
    <xf numFmtId="0" fontId="24" fillId="30" borderId="119" xfId="0" applyFont="1" applyFill="1" applyBorder="1" applyAlignment="1">
      <alignment horizontal="distributed" vertical="center" justifyLastLine="1"/>
    </xf>
    <xf numFmtId="0" fontId="24" fillId="30" borderId="14" xfId="0" applyFont="1" applyFill="1" applyBorder="1" applyAlignment="1">
      <alignment horizontal="distributed" vertical="center" justifyLastLine="1"/>
    </xf>
    <xf numFmtId="0" fontId="24" fillId="30" borderId="120" xfId="0" applyFont="1" applyFill="1" applyBorder="1" applyAlignment="1">
      <alignment horizontal="distributed" vertical="center" justifyLastLine="1"/>
    </xf>
    <xf numFmtId="0" fontId="25" fillId="30" borderId="23" xfId="0" applyFont="1" applyFill="1" applyBorder="1" applyAlignment="1">
      <alignment horizontal="distributed" vertical="center" justifyLastLine="1"/>
    </xf>
    <xf numFmtId="0" fontId="24" fillId="30" borderId="23" xfId="0" applyFont="1" applyFill="1" applyBorder="1" applyAlignment="1">
      <alignment horizontal="distributed" vertical="center" justifyLastLine="1"/>
    </xf>
    <xf numFmtId="0" fontId="24" fillId="30" borderId="41" xfId="0" applyFont="1" applyFill="1" applyBorder="1" applyAlignment="1">
      <alignment horizontal="distributed" vertical="center"/>
    </xf>
    <xf numFmtId="38" fontId="25" fillId="26" borderId="38" xfId="0" applyNumberFormat="1" applyFont="1" applyFill="1" applyBorder="1" applyAlignment="1">
      <alignment horizontal="center" vertical="center" shrinkToFit="1"/>
    </xf>
    <xf numFmtId="38" fontId="24" fillId="26" borderId="39" xfId="0" applyNumberFormat="1" applyFont="1" applyFill="1" applyBorder="1" applyAlignment="1">
      <alignment horizontal="center" vertical="center" shrinkToFit="1"/>
    </xf>
    <xf numFmtId="0" fontId="25" fillId="30" borderId="126" xfId="0" applyFont="1" applyFill="1" applyBorder="1" applyAlignment="1">
      <alignment horizontal="distributed" vertical="center" justifyLastLine="1"/>
    </xf>
    <xf numFmtId="0" fontId="24" fillId="30" borderId="127" xfId="0" applyFont="1" applyFill="1" applyBorder="1" applyAlignment="1">
      <alignment horizontal="distributed" vertical="center" justifyLastLine="1"/>
    </xf>
    <xf numFmtId="0" fontId="24" fillId="30" borderId="128" xfId="0" applyFont="1" applyFill="1" applyBorder="1" applyAlignment="1">
      <alignment horizontal="distributed" vertical="center" justifyLastLine="1"/>
    </xf>
    <xf numFmtId="0" fontId="25" fillId="30" borderId="132" xfId="0" applyFont="1" applyFill="1" applyBorder="1" applyAlignment="1">
      <alignment horizontal="distributed" vertical="center" justifyLastLine="1"/>
    </xf>
    <xf numFmtId="0" fontId="25" fillId="30" borderId="129" xfId="0" applyFont="1" applyFill="1" applyBorder="1" applyAlignment="1">
      <alignment horizontal="distributed" vertical="center" justifyLastLine="1"/>
    </xf>
    <xf numFmtId="0" fontId="24" fillId="30" borderId="129" xfId="0" applyFont="1" applyFill="1" applyBorder="1" applyAlignment="1">
      <alignment horizontal="distributed" vertical="center"/>
    </xf>
    <xf numFmtId="0" fontId="24" fillId="30" borderId="130" xfId="0" applyFont="1" applyFill="1" applyBorder="1" applyAlignment="1">
      <alignment horizontal="distributed" vertical="center"/>
    </xf>
    <xf numFmtId="0" fontId="24" fillId="30" borderId="40" xfId="0" applyFont="1" applyFill="1" applyBorder="1" applyAlignment="1">
      <alignment horizontal="distributed" vertical="center" justifyLastLine="1"/>
    </xf>
    <xf numFmtId="0" fontId="24" fillId="30" borderId="23" xfId="0" applyFont="1" applyFill="1" applyBorder="1" applyAlignment="1">
      <alignment horizontal="distributed" vertical="center"/>
    </xf>
    <xf numFmtId="38" fontId="25" fillId="26" borderId="33" xfId="0" applyNumberFormat="1" applyFont="1" applyFill="1" applyBorder="1" applyAlignment="1">
      <alignment horizontal="center" vertical="center" shrinkToFit="1"/>
    </xf>
    <xf numFmtId="38" fontId="24" fillId="26" borderId="38" xfId="0" applyNumberFormat="1" applyFont="1" applyFill="1" applyBorder="1" applyAlignment="1">
      <alignment horizontal="center" vertical="center" shrinkToFit="1"/>
    </xf>
    <xf numFmtId="38" fontId="25" fillId="26" borderId="39" xfId="0" applyNumberFormat="1" applyFont="1" applyFill="1" applyBorder="1" applyAlignment="1">
      <alignment horizontal="center" vertical="center" shrinkToFit="1"/>
    </xf>
    <xf numFmtId="0" fontId="24" fillId="26" borderId="124" xfId="0" applyFont="1" applyFill="1" applyBorder="1" applyAlignment="1">
      <alignment horizontal="center" vertical="center" shrinkToFit="1"/>
    </xf>
    <xf numFmtId="0" fontId="24" fillId="30" borderId="115" xfId="0" applyFont="1" applyFill="1" applyBorder="1" applyAlignment="1">
      <alignment horizontal="distributed" vertical="center" justifyLastLine="1"/>
    </xf>
    <xf numFmtId="0" fontId="25" fillId="30" borderId="130" xfId="0" applyFont="1" applyFill="1" applyBorder="1" applyAlignment="1">
      <alignment horizontal="distributed" vertical="center" justifyLastLine="1"/>
    </xf>
    <xf numFmtId="38" fontId="25" fillId="26" borderId="38" xfId="0" applyNumberFormat="1" applyFont="1" applyFill="1" applyBorder="1" applyAlignment="1">
      <alignment horizontal="distributed" vertical="center" shrinkToFit="1"/>
    </xf>
    <xf numFmtId="38" fontId="25" fillId="26" borderId="39" xfId="0" applyNumberFormat="1" applyFont="1" applyFill="1" applyBorder="1" applyAlignment="1">
      <alignment horizontal="distributed" vertical="center" shrinkToFit="1"/>
    </xf>
    <xf numFmtId="38" fontId="24" fillId="26" borderId="122" xfId="0" applyNumberFormat="1" applyFont="1" applyFill="1" applyBorder="1" applyAlignment="1">
      <alignment horizontal="center" vertical="center" shrinkToFit="1"/>
    </xf>
    <xf numFmtId="38" fontId="24" fillId="26" borderId="123" xfId="0" applyNumberFormat="1" applyFont="1" applyFill="1" applyBorder="1" applyAlignment="1">
      <alignment horizontal="center" vertical="center" shrinkToFit="1"/>
    </xf>
    <xf numFmtId="0" fontId="24" fillId="30" borderId="131" xfId="0" applyFont="1" applyFill="1" applyBorder="1" applyAlignment="1">
      <alignment horizontal="distributed" vertical="center" justifyLastLine="1"/>
    </xf>
    <xf numFmtId="38" fontId="24" fillId="26" borderId="124" xfId="0" applyNumberFormat="1" applyFont="1" applyFill="1" applyBorder="1" applyAlignment="1">
      <alignment horizontal="center" vertical="center" shrinkToFit="1"/>
    </xf>
    <xf numFmtId="185" fontId="25" fillId="26" borderId="121" xfId="0" applyNumberFormat="1" applyFont="1" applyFill="1" applyBorder="1" applyAlignment="1">
      <alignment horizontal="center" vertical="center" shrinkToFit="1"/>
    </xf>
    <xf numFmtId="185" fontId="25" fillId="26" borderId="123" xfId="0" applyNumberFormat="1" applyFont="1" applyFill="1" applyBorder="1" applyAlignment="1">
      <alignment horizontal="center" vertical="center" shrinkToFit="1"/>
    </xf>
    <xf numFmtId="0" fontId="24" fillId="30" borderId="28" xfId="0" applyFont="1" applyFill="1" applyBorder="1" applyAlignment="1">
      <alignment horizontal="distributed" vertical="center" justifyLastLine="1"/>
    </xf>
    <xf numFmtId="0" fontId="24" fillId="30" borderId="0" xfId="0" applyFont="1" applyFill="1" applyBorder="1" applyAlignment="1">
      <alignment horizontal="distributed" vertical="center" justifyLastLine="1"/>
    </xf>
    <xf numFmtId="0" fontId="24" fillId="30" borderId="29" xfId="0" applyFont="1" applyFill="1" applyBorder="1" applyAlignment="1">
      <alignment horizontal="distributed" vertical="center" justifyLastLine="1"/>
    </xf>
    <xf numFmtId="0" fontId="25" fillId="30" borderId="25" xfId="0" applyFont="1" applyFill="1" applyBorder="1" applyAlignment="1">
      <alignment horizontal="center" vertical="center" wrapText="1"/>
    </xf>
    <xf numFmtId="0" fontId="24" fillId="30" borderId="27" xfId="0" applyFont="1" applyFill="1" applyBorder="1" applyAlignment="1">
      <alignment horizontal="center" vertical="center" wrapText="1"/>
    </xf>
    <xf numFmtId="0" fontId="25" fillId="30" borderId="28" xfId="0" applyFont="1" applyFill="1" applyBorder="1" applyAlignment="1">
      <alignment horizontal="center" vertical="center" wrapText="1"/>
    </xf>
    <xf numFmtId="0" fontId="24" fillId="30" borderId="29" xfId="0" applyFont="1" applyFill="1" applyBorder="1" applyAlignment="1">
      <alignment horizontal="center" vertical="center" wrapText="1"/>
    </xf>
    <xf numFmtId="0" fontId="25" fillId="30" borderId="119" xfId="0" applyFont="1" applyFill="1" applyBorder="1" applyAlignment="1">
      <alignment horizontal="center" vertical="center" wrapText="1"/>
    </xf>
    <xf numFmtId="0" fontId="24" fillId="30" borderId="120" xfId="0" applyFont="1" applyFill="1" applyBorder="1" applyAlignment="1">
      <alignment horizontal="center" vertical="center" wrapText="1"/>
    </xf>
    <xf numFmtId="38" fontId="25" fillId="26" borderId="122" xfId="0" applyNumberFormat="1" applyFont="1" applyFill="1" applyBorder="1" applyAlignment="1">
      <alignment horizontal="center" vertical="center" shrinkToFit="1"/>
    </xf>
    <xf numFmtId="38" fontId="25" fillId="26" borderId="121" xfId="33" applyFont="1" applyFill="1" applyBorder="1" applyAlignment="1">
      <alignment horizontal="center" vertical="center" shrinkToFit="1"/>
    </xf>
    <xf numFmtId="38" fontId="25" fillId="26" borderId="123" xfId="33" applyFont="1" applyFill="1" applyBorder="1" applyAlignment="1">
      <alignment horizontal="center" vertical="center" shrinkToFit="1"/>
    </xf>
    <xf numFmtId="0" fontId="25" fillId="29" borderId="148" xfId="49" applyNumberFormat="1" applyFont="1" applyFill="1" applyBorder="1" applyAlignment="1">
      <alignment horizontal="distributed" vertical="center" justifyLastLine="1"/>
    </xf>
    <xf numFmtId="0" fontId="24" fillId="29" borderId="149" xfId="0" applyNumberFormat="1" applyFont="1" applyFill="1" applyBorder="1" applyAlignment="1">
      <alignment horizontal="distributed" vertical="center" justifyLastLine="1"/>
    </xf>
    <xf numFmtId="0" fontId="34" fillId="27" borderId="137" xfId="44" applyFont="1" applyFill="1" applyBorder="1" applyAlignment="1">
      <alignment horizontal="distributed" vertical="center" wrapText="1"/>
    </xf>
    <xf numFmtId="0" fontId="34" fillId="27" borderId="138" xfId="0" applyFont="1" applyFill="1" applyBorder="1" applyAlignment="1">
      <alignment horizontal="distributed" vertical="center"/>
    </xf>
    <xf numFmtId="0" fontId="34" fillId="27" borderId="139" xfId="0" applyFont="1" applyFill="1" applyBorder="1" applyAlignment="1">
      <alignment horizontal="distributed" vertical="center"/>
    </xf>
    <xf numFmtId="0" fontId="34" fillId="27" borderId="43" xfId="44" applyFont="1" applyFill="1" applyBorder="1" applyAlignment="1">
      <alignment horizontal="distributed" vertical="center" wrapText="1"/>
    </xf>
    <xf numFmtId="0" fontId="34" fillId="27" borderId="103" xfId="0" applyFont="1" applyFill="1" applyBorder="1" applyAlignment="1">
      <alignment horizontal="distributed" vertical="center"/>
    </xf>
    <xf numFmtId="0" fontId="34" fillId="27" borderId="136" xfId="0" applyFont="1" applyFill="1" applyBorder="1" applyAlignment="1">
      <alignment horizontal="distributed" vertical="center"/>
    </xf>
    <xf numFmtId="0" fontId="32" fillId="27" borderId="103" xfId="0" applyFont="1" applyFill="1" applyBorder="1" applyAlignment="1">
      <alignment horizontal="distributed" vertical="center" wrapText="1"/>
    </xf>
    <xf numFmtId="0" fontId="32" fillId="27" borderId="136" xfId="0" applyFont="1" applyFill="1" applyBorder="1" applyAlignment="1">
      <alignment horizontal="distributed" vertical="center" wrapText="1"/>
    </xf>
    <xf numFmtId="0" fontId="24" fillId="28" borderId="25" xfId="48" applyNumberFormat="1" applyFont="1" applyFill="1" applyBorder="1" applyAlignment="1">
      <alignment horizontal="center" vertical="center"/>
    </xf>
    <xf numFmtId="0" fontId="24" fillId="28" borderId="27" xfId="0" applyFont="1" applyFill="1" applyBorder="1" applyAlignment="1">
      <alignment horizontal="center" vertical="center"/>
    </xf>
    <xf numFmtId="0" fontId="24" fillId="28" borderId="28" xfId="0" applyFont="1" applyFill="1" applyBorder="1" applyAlignment="1">
      <alignment horizontal="center" vertical="center"/>
    </xf>
    <xf numFmtId="0" fontId="24" fillId="28" borderId="29" xfId="0" applyFont="1" applyFill="1" applyBorder="1" applyAlignment="1">
      <alignment horizontal="center" vertical="center"/>
    </xf>
    <xf numFmtId="0" fontId="24" fillId="28" borderId="30" xfId="0" applyFont="1" applyFill="1" applyBorder="1" applyAlignment="1">
      <alignment horizontal="center" vertical="center"/>
    </xf>
    <xf numFmtId="0" fontId="24" fillId="28" borderId="32" xfId="0" applyFont="1" applyFill="1" applyBorder="1" applyAlignment="1">
      <alignment horizontal="center" vertical="center"/>
    </xf>
    <xf numFmtId="0" fontId="34" fillId="27" borderId="133" xfId="44" applyFont="1" applyFill="1" applyBorder="1" applyAlignment="1">
      <alignment horizontal="distributed" vertical="center" wrapText="1"/>
    </xf>
    <xf numFmtId="0" fontId="32" fillId="27" borderId="134" xfId="0" applyFont="1" applyFill="1" applyBorder="1" applyAlignment="1">
      <alignment horizontal="distributed" vertical="center" wrapText="1"/>
    </xf>
    <xf numFmtId="0" fontId="32" fillId="27" borderId="135" xfId="0" applyFont="1" applyFill="1" applyBorder="1" applyAlignment="1">
      <alignment horizontal="distributed" vertical="center" wrapText="1"/>
    </xf>
    <xf numFmtId="0" fontId="32" fillId="27" borderId="25" xfId="44" applyFont="1" applyFill="1" applyBorder="1" applyAlignment="1">
      <alignment horizontal="distributed" vertical="center" wrapText="1" justifyLastLine="1"/>
    </xf>
    <xf numFmtId="0" fontId="32" fillId="27" borderId="26" xfId="44" applyFont="1" applyFill="1" applyBorder="1" applyAlignment="1">
      <alignment horizontal="distributed" vertical="center" wrapText="1" justifyLastLine="1"/>
    </xf>
    <xf numFmtId="0" fontId="32" fillId="27" borderId="27" xfId="44" applyFont="1" applyFill="1" applyBorder="1" applyAlignment="1">
      <alignment horizontal="distributed" vertical="center" wrapText="1" justifyLastLine="1"/>
    </xf>
    <xf numFmtId="0" fontId="32" fillId="27" borderId="28" xfId="0" applyFont="1" applyFill="1" applyBorder="1" applyAlignment="1">
      <alignment horizontal="distributed" vertical="center" wrapText="1" justifyLastLine="1"/>
    </xf>
    <xf numFmtId="0" fontId="32" fillId="27" borderId="0" xfId="0" applyFont="1" applyFill="1" applyBorder="1" applyAlignment="1">
      <alignment horizontal="distributed" vertical="center" wrapText="1" justifyLastLine="1"/>
    </xf>
    <xf numFmtId="0" fontId="32" fillId="27" borderId="29" xfId="0" applyFont="1" applyFill="1" applyBorder="1" applyAlignment="1">
      <alignment horizontal="distributed" vertical="center" wrapText="1" justifyLastLine="1"/>
    </xf>
    <xf numFmtId="0" fontId="32" fillId="27" borderId="119" xfId="0" applyFont="1" applyFill="1" applyBorder="1" applyAlignment="1">
      <alignment horizontal="distributed" vertical="center" wrapText="1" justifyLastLine="1"/>
    </xf>
    <xf numFmtId="0" fontId="32" fillId="27" borderId="14" xfId="0" applyFont="1" applyFill="1" applyBorder="1" applyAlignment="1">
      <alignment horizontal="distributed" vertical="center" wrapText="1" justifyLastLine="1"/>
    </xf>
    <xf numFmtId="0" fontId="32" fillId="27" borderId="120" xfId="0" applyFont="1" applyFill="1" applyBorder="1" applyAlignment="1">
      <alignment horizontal="distributed" vertical="center" wrapText="1" justifyLastLine="1"/>
    </xf>
    <xf numFmtId="0" fontId="32" fillId="27" borderId="143" xfId="44" applyFont="1" applyFill="1" applyBorder="1" applyAlignment="1">
      <alignment horizontal="distributed" vertical="center"/>
    </xf>
    <xf numFmtId="0" fontId="32" fillId="27" borderId="141" xfId="0" applyFont="1" applyFill="1" applyBorder="1" applyAlignment="1">
      <alignment horizontal="distributed" vertical="center"/>
    </xf>
    <xf numFmtId="0" fontId="32" fillId="27" borderId="144" xfId="0" applyFont="1" applyFill="1" applyBorder="1" applyAlignment="1">
      <alignment horizontal="distributed" vertical="center"/>
    </xf>
    <xf numFmtId="0" fontId="33" fillId="27" borderId="145" xfId="44" applyFont="1" applyFill="1" applyBorder="1" applyAlignment="1">
      <alignment horizontal="distributed" vertical="center" wrapText="1"/>
    </xf>
    <xf numFmtId="0" fontId="33" fillId="27" borderId="146" xfId="44" applyFont="1" applyFill="1" applyBorder="1" applyAlignment="1">
      <alignment horizontal="distributed" vertical="center" wrapText="1"/>
    </xf>
    <xf numFmtId="0" fontId="34" fillId="27" borderId="146" xfId="44" applyFont="1" applyFill="1" applyBorder="1" applyAlignment="1">
      <alignment horizontal="distributed" vertical="center" wrapText="1"/>
    </xf>
    <xf numFmtId="0" fontId="34" fillId="27" borderId="146" xfId="0" applyFont="1" applyFill="1" applyBorder="1" applyAlignment="1">
      <alignment horizontal="distributed" vertical="center"/>
    </xf>
    <xf numFmtId="0" fontId="34" fillId="27" borderId="147" xfId="0" applyFont="1" applyFill="1" applyBorder="1" applyAlignment="1">
      <alignment horizontal="distributed" vertical="center"/>
    </xf>
    <xf numFmtId="0" fontId="34" fillId="27" borderId="103" xfId="44" applyFont="1" applyFill="1" applyBorder="1" applyAlignment="1">
      <alignment horizontal="distributed" vertical="center" wrapText="1"/>
    </xf>
    <xf numFmtId="0" fontId="32" fillId="27" borderId="136" xfId="44" applyFont="1" applyFill="1" applyBorder="1" applyAlignment="1">
      <alignment horizontal="distributed" vertical="center" wrapText="1"/>
    </xf>
    <xf numFmtId="0" fontId="34" fillId="27" borderId="103" xfId="0" applyFont="1" applyFill="1" applyBorder="1" applyAlignment="1">
      <alignment horizontal="distributed" vertical="center" wrapText="1"/>
    </xf>
    <xf numFmtId="0" fontId="34" fillId="27" borderId="136" xfId="0" applyFont="1" applyFill="1" applyBorder="1" applyAlignment="1">
      <alignment horizontal="distributed" vertical="center" wrapText="1"/>
    </xf>
    <xf numFmtId="0" fontId="34" fillId="27" borderId="138" xfId="0" applyFont="1" applyFill="1" applyBorder="1" applyAlignment="1">
      <alignment horizontal="distributed" vertical="center" wrapText="1"/>
    </xf>
    <xf numFmtId="0" fontId="34" fillId="27" borderId="139" xfId="0" applyFont="1" applyFill="1" applyBorder="1" applyAlignment="1">
      <alignment horizontal="distributed" vertical="center" wrapText="1"/>
    </xf>
    <xf numFmtId="0" fontId="33" fillId="27" borderId="140" xfId="44" applyFont="1" applyFill="1" applyBorder="1" applyAlignment="1">
      <alignment horizontal="distributed" vertical="center" wrapText="1"/>
    </xf>
    <xf numFmtId="0" fontId="33" fillId="27" borderId="141" xfId="0" applyFont="1" applyFill="1" applyBorder="1" applyAlignment="1">
      <alignment horizontal="distributed" vertical="center"/>
    </xf>
    <xf numFmtId="0" fontId="33" fillId="27" borderId="142" xfId="0" applyFont="1" applyFill="1" applyBorder="1" applyAlignment="1">
      <alignment horizontal="distributed" vertical="center"/>
    </xf>
    <xf numFmtId="0" fontId="32" fillId="27" borderId="25" xfId="44" applyFont="1" applyFill="1" applyBorder="1" applyAlignment="1">
      <alignment horizontal="distributed" vertical="center" justifyLastLine="1"/>
    </xf>
    <xf numFmtId="0" fontId="32" fillId="27" borderId="26" xfId="0" applyFont="1" applyFill="1" applyBorder="1" applyAlignment="1">
      <alignment horizontal="distributed" vertical="center" justifyLastLine="1"/>
    </xf>
    <xf numFmtId="0" fontId="32" fillId="27" borderId="27" xfId="0" applyFont="1" applyFill="1" applyBorder="1" applyAlignment="1">
      <alignment horizontal="distributed" vertical="center" justifyLastLine="1"/>
    </xf>
    <xf numFmtId="0" fontId="32" fillId="27" borderId="28" xfId="0" applyFont="1" applyFill="1" applyBorder="1" applyAlignment="1">
      <alignment horizontal="distributed" vertical="center" justifyLastLine="1"/>
    </xf>
    <xf numFmtId="0" fontId="32" fillId="27" borderId="0" xfId="0" applyFont="1" applyFill="1" applyBorder="1" applyAlignment="1">
      <alignment horizontal="distributed" vertical="center" justifyLastLine="1"/>
    </xf>
    <xf numFmtId="0" fontId="32" fillId="27" borderId="29" xfId="0" applyFont="1" applyFill="1" applyBorder="1" applyAlignment="1">
      <alignment horizontal="distributed" vertical="center" justifyLastLine="1"/>
    </xf>
    <xf numFmtId="0" fontId="32" fillId="27" borderId="119" xfId="0" applyFont="1" applyFill="1" applyBorder="1" applyAlignment="1">
      <alignment horizontal="distributed" vertical="center" justifyLastLine="1"/>
    </xf>
    <xf numFmtId="0" fontId="32" fillId="27" borderId="14" xfId="0" applyFont="1" applyFill="1" applyBorder="1" applyAlignment="1">
      <alignment horizontal="distributed" vertical="center" justifyLastLine="1"/>
    </xf>
    <xf numFmtId="0" fontId="32" fillId="27" borderId="120" xfId="0" applyFont="1" applyFill="1" applyBorder="1" applyAlignment="1">
      <alignment horizontal="distributed" vertical="center" justifyLastLine="1"/>
    </xf>
    <xf numFmtId="0" fontId="34" fillId="27" borderId="134" xfId="44" applyFont="1" applyFill="1" applyBorder="1" applyAlignment="1">
      <alignment horizontal="distributed" vertical="center" wrapText="1"/>
    </xf>
    <xf numFmtId="0" fontId="32" fillId="27" borderId="135" xfId="44" applyFont="1" applyFill="1" applyBorder="1" applyAlignment="1">
      <alignment horizontal="distributed" vertical="center" wrapText="1"/>
    </xf>
    <xf numFmtId="0" fontId="34" fillId="27" borderId="43" xfId="0" applyFont="1" applyFill="1" applyBorder="1" applyAlignment="1">
      <alignment horizontal="distributed" vertical="center" wrapText="1"/>
    </xf>
    <xf numFmtId="0" fontId="34" fillId="27" borderId="42" xfId="0" applyFont="1" applyFill="1" applyBorder="1" applyAlignment="1">
      <alignment horizontal="distributed" vertical="center" wrapText="1"/>
    </xf>
    <xf numFmtId="0" fontId="34" fillId="27" borderId="126" xfId="0" applyFont="1" applyFill="1" applyBorder="1" applyAlignment="1">
      <alignment horizontal="distributed" vertical="center"/>
    </xf>
    <xf numFmtId="0" fontId="34" fillId="27" borderId="127" xfId="0" applyFont="1" applyFill="1" applyBorder="1" applyAlignment="1">
      <alignment horizontal="distributed" vertical="center"/>
    </xf>
    <xf numFmtId="0" fontId="34" fillId="27" borderId="128" xfId="0" applyFont="1" applyFill="1" applyBorder="1" applyAlignment="1">
      <alignment horizontal="distributed" vertical="center"/>
    </xf>
    <xf numFmtId="0" fontId="34" fillId="27" borderId="133" xfId="0" applyFont="1" applyFill="1" applyBorder="1" applyAlignment="1">
      <alignment horizontal="distributed" vertical="center" wrapText="1"/>
    </xf>
    <xf numFmtId="0" fontId="34" fillId="27" borderId="134" xfId="0" applyFont="1" applyFill="1" applyBorder="1" applyAlignment="1">
      <alignment horizontal="distributed" vertical="center" wrapText="1"/>
    </xf>
    <xf numFmtId="0" fontId="34" fillId="27" borderId="150" xfId="0" applyFont="1" applyFill="1" applyBorder="1" applyAlignment="1">
      <alignment horizontal="distributed" vertical="center" wrapText="1"/>
    </xf>
    <xf numFmtId="0" fontId="25" fillId="29" borderId="121" xfId="49" applyFont="1" applyFill="1" applyBorder="1" applyAlignment="1">
      <alignment horizontal="center" vertical="center"/>
    </xf>
    <xf numFmtId="0" fontId="25" fillId="29" borderId="123" xfId="49" applyFont="1" applyFill="1" applyBorder="1" applyAlignment="1">
      <alignment horizontal="center" vertical="center"/>
    </xf>
    <xf numFmtId="0" fontId="34" fillId="27" borderId="137" xfId="0" applyFont="1" applyFill="1" applyBorder="1" applyAlignment="1">
      <alignment horizontal="distributed" vertical="center" wrapText="1"/>
    </xf>
    <xf numFmtId="0" fontId="34" fillId="27" borderId="151" xfId="0" applyFont="1" applyFill="1" applyBorder="1" applyAlignment="1">
      <alignment horizontal="distributed" vertical="center" wrapText="1"/>
    </xf>
    <xf numFmtId="0" fontId="25" fillId="28" borderId="25" xfId="48" applyNumberFormat="1" applyFont="1" applyFill="1" applyBorder="1" applyAlignment="1">
      <alignment horizontal="center" vertical="center"/>
    </xf>
    <xf numFmtId="0" fontId="25" fillId="28" borderId="27" xfId="0" applyFont="1" applyFill="1" applyBorder="1" applyAlignment="1">
      <alignment horizontal="center" vertical="center"/>
    </xf>
    <xf numFmtId="0" fontId="25" fillId="28" borderId="28" xfId="48" applyNumberFormat="1" applyFont="1" applyFill="1" applyBorder="1" applyAlignment="1">
      <alignment horizontal="center" vertical="center"/>
    </xf>
    <xf numFmtId="0" fontId="25" fillId="28" borderId="29" xfId="0" applyFont="1" applyFill="1" applyBorder="1" applyAlignment="1">
      <alignment horizontal="center" vertical="center"/>
    </xf>
    <xf numFmtId="0" fontId="25" fillId="28" borderId="28" xfId="0" applyFont="1" applyFill="1" applyBorder="1" applyAlignment="1">
      <alignment horizontal="center" vertical="center"/>
    </xf>
    <xf numFmtId="0" fontId="25" fillId="28" borderId="119" xfId="0" applyFont="1" applyFill="1" applyBorder="1" applyAlignment="1">
      <alignment horizontal="center" vertical="center"/>
    </xf>
    <xf numFmtId="0" fontId="25" fillId="28" borderId="120" xfId="0" applyFont="1" applyFill="1" applyBorder="1" applyAlignment="1">
      <alignment horizontal="center" vertical="center"/>
    </xf>
    <xf numFmtId="0" fontId="34" fillId="27" borderId="17" xfId="0" applyFont="1" applyFill="1" applyBorder="1" applyAlignment="1">
      <alignment horizontal="distributed" vertical="center" wrapText="1"/>
    </xf>
    <xf numFmtId="0" fontId="34" fillId="27" borderId="16" xfId="0" applyFont="1" applyFill="1" applyBorder="1" applyAlignment="1">
      <alignment horizontal="distributed" vertical="center" wrapText="1"/>
    </xf>
    <xf numFmtId="0" fontId="34" fillId="27" borderId="19" xfId="0" applyFont="1" applyFill="1" applyBorder="1" applyAlignment="1">
      <alignment horizontal="distributed" vertical="center" wrapText="1"/>
    </xf>
    <xf numFmtId="0" fontId="34" fillId="27" borderId="159" xfId="0" applyFont="1" applyFill="1" applyBorder="1" applyAlignment="1">
      <alignment horizontal="distributed" vertical="center" wrapText="1"/>
    </xf>
    <xf numFmtId="0" fontId="34" fillId="27" borderId="28" xfId="0" applyFont="1" applyFill="1" applyBorder="1" applyAlignment="1">
      <alignment horizontal="distributed" vertical="center" wrapText="1"/>
    </xf>
    <xf numFmtId="0" fontId="34" fillId="27" borderId="119" xfId="0" applyFont="1" applyFill="1" applyBorder="1" applyAlignment="1">
      <alignment horizontal="distributed" vertical="center" wrapText="1"/>
    </xf>
    <xf numFmtId="0" fontId="34" fillId="27" borderId="126" xfId="0" applyFont="1" applyFill="1" applyBorder="1" applyAlignment="1">
      <alignment horizontal="distributed" vertical="center" indent="1"/>
    </xf>
    <xf numFmtId="0" fontId="32" fillId="27" borderId="128" xfId="0" applyFont="1" applyFill="1" applyBorder="1" applyAlignment="1">
      <alignment horizontal="distributed" vertical="center" indent="1"/>
    </xf>
    <xf numFmtId="0" fontId="34" fillId="27" borderId="137" xfId="0" applyFont="1" applyFill="1" applyBorder="1" applyAlignment="1">
      <alignment horizontal="center" vertical="center" wrapText="1"/>
    </xf>
    <xf numFmtId="0" fontId="32" fillId="27" borderId="138" xfId="0" applyFont="1" applyFill="1" applyBorder="1" applyAlignment="1">
      <alignment horizontal="center" vertical="center" wrapText="1"/>
    </xf>
    <xf numFmtId="0" fontId="32" fillId="27" borderId="151" xfId="0" applyFont="1" applyFill="1" applyBorder="1" applyAlignment="1">
      <alignment horizontal="center" vertical="center" wrapText="1"/>
    </xf>
    <xf numFmtId="0" fontId="34" fillId="27" borderId="133" xfId="0" applyFont="1" applyFill="1" applyBorder="1" applyAlignment="1">
      <alignment horizontal="center" vertical="center" wrapText="1"/>
    </xf>
    <xf numFmtId="0" fontId="32" fillId="27" borderId="134" xfId="0" applyFont="1" applyFill="1" applyBorder="1" applyAlignment="1">
      <alignment horizontal="center" vertical="center" wrapText="1"/>
    </xf>
    <xf numFmtId="0" fontId="32" fillId="27" borderId="150" xfId="0" applyFont="1" applyFill="1" applyBorder="1" applyAlignment="1">
      <alignment horizontal="center" vertical="center" wrapText="1"/>
    </xf>
    <xf numFmtId="0" fontId="34" fillId="27" borderId="128" xfId="0" applyFont="1" applyFill="1" applyBorder="1" applyAlignment="1">
      <alignment horizontal="distributed" vertical="center" indent="1"/>
    </xf>
    <xf numFmtId="0" fontId="25" fillId="29" borderId="72" xfId="49" applyFont="1" applyFill="1" applyBorder="1" applyAlignment="1">
      <alignment horizontal="center" vertical="center"/>
    </xf>
    <xf numFmtId="0" fontId="25" fillId="29" borderId="20" xfId="49" applyFont="1" applyFill="1" applyBorder="1" applyAlignment="1">
      <alignment horizontal="center" vertical="center"/>
    </xf>
    <xf numFmtId="0" fontId="34" fillId="27" borderId="23" xfId="0" applyFont="1" applyFill="1" applyBorder="1" applyAlignment="1">
      <alignment horizontal="distributed" vertical="center" wrapText="1"/>
    </xf>
    <xf numFmtId="0" fontId="34" fillId="27" borderId="43" xfId="33" applyNumberFormat="1" applyFont="1" applyFill="1" applyBorder="1" applyAlignment="1">
      <alignment horizontal="distributed" vertical="center" wrapText="1"/>
    </xf>
    <xf numFmtId="0" fontId="34" fillId="27" borderId="103" xfId="43" applyNumberFormat="1" applyFont="1" applyFill="1" applyBorder="1" applyAlignment="1">
      <alignment horizontal="distributed" vertical="center" wrapText="1"/>
    </xf>
    <xf numFmtId="0" fontId="34" fillId="27" borderId="42" xfId="43" applyNumberFormat="1" applyFont="1" applyFill="1" applyBorder="1" applyAlignment="1">
      <alignment horizontal="distributed" vertical="center" wrapText="1"/>
    </xf>
    <xf numFmtId="0" fontId="25" fillId="28" borderId="23" xfId="48" applyNumberFormat="1" applyFont="1" applyFill="1" applyBorder="1" applyAlignment="1">
      <alignment horizontal="center" vertical="center"/>
    </xf>
    <xf numFmtId="0" fontId="24" fillId="28" borderId="72" xfId="0" applyFont="1" applyFill="1" applyBorder="1" applyAlignment="1">
      <alignment horizontal="center" vertical="center"/>
    </xf>
    <xf numFmtId="0" fontId="24" fillId="28" borderId="23" xfId="0" applyFont="1" applyFill="1" applyBorder="1" applyAlignment="1">
      <alignment horizontal="center" vertical="center"/>
    </xf>
    <xf numFmtId="0" fontId="24" fillId="28" borderId="17" xfId="48" applyNumberFormat="1" applyFont="1" applyFill="1" applyBorder="1" applyAlignment="1">
      <alignment horizontal="center" vertical="center"/>
    </xf>
    <xf numFmtId="0" fontId="24" fillId="28" borderId="75" xfId="47" applyFont="1" applyFill="1" applyBorder="1" applyAlignment="1">
      <alignment horizontal="center" vertical="center"/>
    </xf>
    <xf numFmtId="0" fontId="24" fillId="28" borderId="19" xfId="47" applyFont="1" applyFill="1" applyBorder="1" applyAlignment="1">
      <alignment horizontal="center" vertical="center"/>
    </xf>
    <xf numFmtId="0" fontId="24" fillId="28" borderId="15" xfId="47" applyFont="1" applyFill="1" applyBorder="1" applyAlignment="1">
      <alignment horizontal="center" vertical="center"/>
    </xf>
    <xf numFmtId="0" fontId="34" fillId="27" borderId="43" xfId="48" applyNumberFormat="1" applyFont="1" applyFill="1" applyBorder="1" applyAlignment="1">
      <alignment horizontal="distributed" vertical="center" wrapText="1"/>
    </xf>
    <xf numFmtId="0" fontId="32" fillId="27" borderId="42" xfId="45" applyNumberFormat="1" applyFont="1" applyFill="1" applyBorder="1" applyAlignment="1">
      <alignment horizontal="distributed" vertical="center" wrapText="1"/>
    </xf>
    <xf numFmtId="0" fontId="24" fillId="28" borderId="75" xfId="45" applyFont="1" applyFill="1" applyBorder="1" applyAlignment="1">
      <alignment horizontal="center" vertical="center"/>
    </xf>
    <xf numFmtId="0" fontId="24" fillId="28" borderId="19" xfId="45" applyFont="1" applyFill="1" applyBorder="1" applyAlignment="1">
      <alignment horizontal="center" vertical="center"/>
    </xf>
    <xf numFmtId="0" fontId="24" fillId="28" borderId="15" xfId="45" applyFont="1" applyFill="1" applyBorder="1" applyAlignment="1">
      <alignment horizontal="center"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_■原稿　雇用表(36)" xfId="43" xr:uid="{00000000-0005-0000-0000-00002B000000}"/>
    <cellStyle name="標準_群馬県１（需要）" xfId="44" xr:uid="{00000000-0005-0000-0000-00002C000000}"/>
    <cellStyle name="標準_長崎県１（需要）逆行列係数表" xfId="45" xr:uid="{00000000-0005-0000-0000-00002D000000}"/>
    <cellStyle name="標準_長崎県１（需要）出力シート②" xfId="46" xr:uid="{00000000-0005-0000-0000-00002E000000}"/>
    <cellStyle name="標準_長崎県１（需要）投入係数表" xfId="47" xr:uid="{00000000-0005-0000-0000-00002F000000}"/>
    <cellStyle name="標準_内生１" xfId="48" xr:uid="{00000000-0005-0000-0000-000030000000}"/>
    <cellStyle name="標準_内生２" xfId="49" xr:uid="{00000000-0005-0000-0000-000031000000}"/>
    <cellStyle name="良い" xfId="50" builtinId="26" customBuiltin="1"/>
  </cellStyles>
  <dxfs count="0"/>
  <tableStyles count="0" defaultTableStyle="TableStyleMedium9" defaultPivotStyle="PivotStyleLight16"/>
  <colors>
    <mruColors>
      <color rgb="FFFFFFCC"/>
      <color rgb="FFCCECFF"/>
      <color rgb="FF0000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部門別生産誘発額</a:t>
            </a:r>
          </a:p>
        </c:rich>
      </c:tx>
      <c:layout>
        <c:manualLayout>
          <c:xMode val="edge"/>
          <c:yMode val="edge"/>
          <c:x val="0.43846146504414218"/>
          <c:y val="1.072385908061063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0.25155597398151319"/>
          <c:y val="0.10608303166029404"/>
          <c:w val="0.68611909924302938"/>
          <c:h val="0.8660116821475301"/>
        </c:manualLayout>
      </c:layout>
      <c:barChart>
        <c:barDir val="bar"/>
        <c:grouping val="clustered"/>
        <c:varyColors val="0"/>
        <c:ser>
          <c:idx val="0"/>
          <c:order val="0"/>
          <c:tx>
            <c:v>生産誘発額</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⑤出力Ⅱ!$I$56:$I$95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D6CE-4621-B8A9-B51DD3C3CAEB}"/>
            </c:ext>
          </c:extLst>
        </c:ser>
        <c:dLbls>
          <c:showLegendKey val="0"/>
          <c:showVal val="0"/>
          <c:showCatName val="0"/>
          <c:showSerName val="0"/>
          <c:showPercent val="0"/>
          <c:showBubbleSize val="0"/>
        </c:dLbls>
        <c:gapWidth val="50"/>
        <c:axId val="476781232"/>
        <c:axId val="476781560"/>
      </c:barChart>
      <c:catAx>
        <c:axId val="47678123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476781560"/>
        <c:crosses val="autoZero"/>
        <c:auto val="1"/>
        <c:lblAlgn val="ctr"/>
        <c:lblOffset val="100"/>
        <c:noMultiLvlLbl val="0"/>
      </c:catAx>
      <c:valAx>
        <c:axId val="47678156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4767812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b="0">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生産誘発額の内訳</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pieChart>
        <c:varyColors val="1"/>
        <c:ser>
          <c:idx val="0"/>
          <c:order val="0"/>
          <c:spPr>
            <a:effectLst>
              <a:outerShdw sx="1000" sy="1000" algn="ctr" rotWithShape="0">
                <a:schemeClr val="bg1"/>
              </a:outerShdw>
            </a:effectLst>
            <a:scene3d>
              <a:camera prst="orthographicFront"/>
              <a:lightRig rig="threePt" dir="t"/>
            </a:scene3d>
            <a:sp3d prstMaterial="matte">
              <a:bevelT w="114300" prst="artDeco"/>
            </a:sp3d>
          </c:spPr>
          <c:dPt>
            <c:idx val="0"/>
            <c:bubble3D val="0"/>
            <c:spPr>
              <a:solidFill>
                <a:schemeClr val="accent1"/>
              </a:solidFill>
              <a:ln w="19050">
                <a:solidFill>
                  <a:schemeClr val="lt1"/>
                </a:solidFill>
              </a:ln>
              <a:effectLst>
                <a:outerShdw sx="1000" sy="1000" algn="ctr" rotWithShape="0">
                  <a:schemeClr val="bg1"/>
                </a:outerShdw>
              </a:effectLst>
              <a:scene3d>
                <a:camera prst="orthographicFront"/>
                <a:lightRig rig="threePt" dir="t"/>
              </a:scene3d>
              <a:sp3d prstMaterial="matte">
                <a:bevelT w="114300" prst="artDeco"/>
              </a:sp3d>
            </c:spPr>
            <c:extLst>
              <c:ext xmlns:c16="http://schemas.microsoft.com/office/drawing/2014/chart" uri="{C3380CC4-5D6E-409C-BE32-E72D297353CC}">
                <c16:uniqueId val="{00000001-F7C9-4B87-B000-06D457AD1867}"/>
              </c:ext>
            </c:extLst>
          </c:dPt>
          <c:dPt>
            <c:idx val="1"/>
            <c:bubble3D val="0"/>
            <c:spPr>
              <a:solidFill>
                <a:schemeClr val="accent2"/>
              </a:solidFill>
              <a:ln w="19050">
                <a:solidFill>
                  <a:schemeClr val="lt1"/>
                </a:solidFill>
              </a:ln>
              <a:effectLst>
                <a:outerShdw sx="1000" sy="1000" algn="ctr" rotWithShape="0">
                  <a:schemeClr val="bg1"/>
                </a:outerShdw>
              </a:effectLst>
              <a:scene3d>
                <a:camera prst="orthographicFront"/>
                <a:lightRig rig="threePt" dir="t"/>
              </a:scene3d>
              <a:sp3d prstMaterial="matte">
                <a:bevelT w="114300" prst="artDeco"/>
              </a:sp3d>
            </c:spPr>
            <c:extLst>
              <c:ext xmlns:c16="http://schemas.microsoft.com/office/drawing/2014/chart" uri="{C3380CC4-5D6E-409C-BE32-E72D297353CC}">
                <c16:uniqueId val="{00000003-F7C9-4B87-B000-06D457AD1867}"/>
              </c:ext>
            </c:extLst>
          </c:dPt>
          <c:dPt>
            <c:idx val="2"/>
            <c:bubble3D val="0"/>
            <c:spPr>
              <a:solidFill>
                <a:schemeClr val="accent3"/>
              </a:solidFill>
              <a:ln w="19050">
                <a:solidFill>
                  <a:schemeClr val="lt1"/>
                </a:solidFill>
              </a:ln>
              <a:effectLst>
                <a:outerShdw sx="1000" sy="1000" algn="ctr" rotWithShape="0">
                  <a:schemeClr val="bg1"/>
                </a:outerShdw>
              </a:effectLst>
              <a:scene3d>
                <a:camera prst="orthographicFront"/>
                <a:lightRig rig="threePt" dir="t"/>
              </a:scene3d>
              <a:sp3d prstMaterial="matte">
                <a:bevelT w="114300" prst="artDeco"/>
              </a:sp3d>
            </c:spPr>
            <c:extLst>
              <c:ext xmlns:c16="http://schemas.microsoft.com/office/drawing/2014/chart" uri="{C3380CC4-5D6E-409C-BE32-E72D297353CC}">
                <c16:uniqueId val="{00000005-F7C9-4B87-B000-06D457AD186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④出力Ⅰ!$G$8:$I$8</c:f>
              <c:numCache>
                <c:formatCode>#,##0_);[Red]\(#,##0\)</c:formatCode>
                <c:ptCount val="3"/>
                <c:pt idx="0">
                  <c:v>0</c:v>
                </c:pt>
                <c:pt idx="1">
                  <c:v>0</c:v>
                </c:pt>
                <c:pt idx="2">
                  <c:v>0</c:v>
                </c:pt>
              </c:numCache>
            </c:numRef>
          </c:val>
          <c:extLst>
            <c:ext xmlns:c16="http://schemas.microsoft.com/office/drawing/2014/chart" uri="{C3380CC4-5D6E-409C-BE32-E72D297353CC}">
              <c16:uniqueId val="{00000006-F7C9-4B87-B000-06D457AD1867}"/>
            </c:ext>
          </c:extLst>
        </c:ser>
        <c: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8-F7C9-4B87-B000-06D457AD1867}"/>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A-F7C9-4B87-B000-06D457AD1867}"/>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C-F7C9-4B87-B000-06D457AD1867}"/>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④出力Ⅰ!$G$6:$I$6</c:f>
              <c:strCache>
                <c:ptCount val="3"/>
                <c:pt idx="0">
                  <c:v>直接効果</c:v>
                </c:pt>
                <c:pt idx="1">
                  <c:v>第1次間接
波及効果</c:v>
                </c:pt>
                <c:pt idx="2">
                  <c:v>第2次間接
波及効果</c:v>
                </c:pt>
              </c:strCache>
            </c:strRef>
          </c:cat>
          <c:val>
            <c:numRef>
              <c:f>④出力Ⅰ!$G$9:$I$9</c:f>
              <c:numCache>
                <c:formatCode>#,##0_);[Red]\(#,##0\)</c:formatCode>
                <c:ptCount val="3"/>
              </c:numCache>
            </c:numRef>
          </c:val>
          <c:extLst>
            <c:ext xmlns:c16="http://schemas.microsoft.com/office/drawing/2014/chart" uri="{C3380CC4-5D6E-409C-BE32-E72D297353CC}">
              <c16:uniqueId val="{0000000D-F7C9-4B87-B000-06D457AD186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部門別就業者誘発数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0.25127660111164396"/>
          <c:y val="9.2116003431971905E-2"/>
          <c:w val="0.72007897987303737"/>
          <c:h val="0.87949123550491171"/>
        </c:manualLayout>
      </c:layout>
      <c:barChart>
        <c:barDir val="bar"/>
        <c:grouping val="clustered"/>
        <c:varyColors val="0"/>
        <c:ser>
          <c:idx val="0"/>
          <c:order val="0"/>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⑤出力Ⅱ!$C$56:$C$95</c:f>
              <c:strCache>
                <c:ptCount val="40"/>
                <c:pt idx="0">
                  <c:v>農林業</c:v>
                </c:pt>
                <c:pt idx="1">
                  <c:v>水産業</c:v>
                </c:pt>
                <c:pt idx="2">
                  <c:v>鉱業</c:v>
                </c:pt>
                <c:pt idx="3">
                  <c:v>飲食料品</c:v>
                </c:pt>
                <c:pt idx="4">
                  <c:v>繊維製品</c:v>
                </c:pt>
                <c:pt idx="5">
                  <c:v>パルプ・紙・木製品</c:v>
                </c:pt>
                <c:pt idx="6">
                  <c:v>化学製品</c:v>
                </c:pt>
                <c:pt idx="7">
                  <c:v>石油・石炭製品</c:v>
                </c:pt>
                <c:pt idx="8">
                  <c:v>プラスチック・ゴム製品</c:v>
                </c:pt>
                <c:pt idx="9">
                  <c:v>窯業・土石製品</c:v>
                </c:pt>
                <c:pt idx="10">
                  <c:v>陶磁器</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船舶・同修理</c:v>
                </c:pt>
                <c:pt idx="22">
                  <c:v>その他の製造工業製品</c:v>
                </c:pt>
                <c:pt idx="23">
                  <c:v>建設</c:v>
                </c:pt>
                <c:pt idx="24">
                  <c:v>電力・ガス・熱供給</c:v>
                </c:pt>
                <c:pt idx="25">
                  <c:v>水道</c:v>
                </c:pt>
                <c:pt idx="26">
                  <c:v>廃棄物処理</c:v>
                </c:pt>
                <c:pt idx="27">
                  <c:v>商業</c:v>
                </c:pt>
                <c:pt idx="28">
                  <c:v>金融・保険</c:v>
                </c:pt>
                <c:pt idx="29">
                  <c:v>不動産</c:v>
                </c:pt>
                <c:pt idx="30">
                  <c:v>運輸・郵便</c:v>
                </c:pt>
                <c:pt idx="31">
                  <c:v>情報通信</c:v>
                </c:pt>
                <c:pt idx="32">
                  <c:v>公務</c:v>
                </c:pt>
                <c:pt idx="33">
                  <c:v>教育・研究</c:v>
                </c:pt>
                <c:pt idx="34">
                  <c:v>医療・福祉</c:v>
                </c:pt>
                <c:pt idx="35">
                  <c:v>他に分類されない会員制団体</c:v>
                </c:pt>
                <c:pt idx="36">
                  <c:v>対事業所サービス</c:v>
                </c:pt>
                <c:pt idx="37">
                  <c:v>対個人サービス</c:v>
                </c:pt>
                <c:pt idx="38">
                  <c:v>事務用品</c:v>
                </c:pt>
                <c:pt idx="39">
                  <c:v>分類不明</c:v>
                </c:pt>
              </c:strCache>
            </c:strRef>
          </c:cat>
          <c:val>
            <c:numRef>
              <c:f>⑤出力Ⅱ!$L$56:$L$95</c:f>
              <c:numCache>
                <c:formatCode>#,##0</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61CB-447B-949F-9FB6BE5D4374}"/>
            </c:ext>
          </c:extLst>
        </c:ser>
        <c:dLbls>
          <c:dLblPos val="outEnd"/>
          <c:showLegendKey val="0"/>
          <c:showVal val="1"/>
          <c:showCatName val="0"/>
          <c:showSerName val="0"/>
          <c:showPercent val="0"/>
          <c:showBubbleSize val="0"/>
        </c:dLbls>
        <c:gapWidth val="50"/>
        <c:axId val="484747208"/>
        <c:axId val="484742944"/>
      </c:barChart>
      <c:catAx>
        <c:axId val="48474720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484742944"/>
        <c:crosses val="autoZero"/>
        <c:auto val="1"/>
        <c:lblAlgn val="ctr"/>
        <c:lblOffset val="100"/>
        <c:noMultiLvlLbl val="0"/>
      </c:catAx>
      <c:valAx>
        <c:axId val="484742944"/>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4847472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各誘発額</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0.1234838145231846"/>
          <c:y val="0.17685185185185184"/>
          <c:w val="0.57097025371828536"/>
          <c:h val="0.77222222222222225"/>
        </c:manualLayout>
      </c:layout>
      <c:barChart>
        <c:barDir val="col"/>
        <c:grouping val="clustered"/>
        <c:varyColors val="0"/>
        <c:ser>
          <c:idx val="0"/>
          <c:order val="0"/>
          <c:tx>
            <c:v>①　生産誘発額</c:v>
          </c:tx>
          <c:spPr>
            <a:solidFill>
              <a:schemeClr val="accent1"/>
            </a:solidFill>
            <a:ln>
              <a:noFill/>
            </a:ln>
            <a:effectLst/>
          </c:spPr>
          <c:invertIfNegative val="0"/>
          <c:dPt>
            <c:idx val="0"/>
            <c:invertIfNegative val="0"/>
            <c:bubble3D val="0"/>
            <c:spPr>
              <a:solidFill>
                <a:schemeClr val="accent1"/>
              </a:solidFill>
              <a:ln>
                <a:noFill/>
              </a:ln>
              <a:effectLst/>
              <a:scene3d>
                <a:camera prst="orthographicFront"/>
                <a:lightRig rig="threePt" dir="t"/>
              </a:scene3d>
              <a:sp3d>
                <a:bevelT w="114300" prst="artDeco"/>
              </a:sp3d>
            </c:spPr>
            <c:extLst>
              <c:ext xmlns:c16="http://schemas.microsoft.com/office/drawing/2014/chart" uri="{C3380CC4-5D6E-409C-BE32-E72D297353CC}">
                <c16:uniqueId val="{00000003-E107-447E-9E29-E85F7593B64F}"/>
              </c:ext>
            </c:extLst>
          </c:dPt>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④出力Ⅰ!$E$8:$E$9</c15:sqref>
                  </c15:fullRef>
                </c:ext>
              </c:extLst>
              <c:f>④出力Ⅰ!$E$8</c:f>
              <c:strCache>
                <c:ptCount val="1"/>
                <c:pt idx="0">
                  <c:v>生産
誘発額</c:v>
                </c:pt>
              </c:strCache>
            </c:strRef>
          </c:cat>
          <c:val>
            <c:numRef>
              <c:extLst>
                <c:ext xmlns:c15="http://schemas.microsoft.com/office/drawing/2012/chart" uri="{02D57815-91ED-43cb-92C2-25804820EDAC}">
                  <c15:fullRef>
                    <c15:sqref>④出力Ⅰ!$J$8:$J$9</c15:sqref>
                  </c15:fullRef>
                </c:ext>
              </c:extLst>
              <c:f>④出力Ⅰ!$J$8</c:f>
              <c:numCache>
                <c:formatCode>#,##0_);[Red]\(#,##0\)</c:formatCode>
                <c:ptCount val="1"/>
                <c:pt idx="0">
                  <c:v>0</c:v>
                </c:pt>
              </c:numCache>
            </c:numRef>
          </c:val>
          <c:extLst>
            <c:ext xmlns:c16="http://schemas.microsoft.com/office/drawing/2014/chart" uri="{C3380CC4-5D6E-409C-BE32-E72D297353CC}">
              <c16:uniqueId val="{00000000-E107-447E-9E29-E85F7593B64F}"/>
            </c:ext>
          </c:extLst>
        </c:ser>
        <c:ser>
          <c:idx val="1"/>
          <c:order val="1"/>
          <c:tx>
            <c:v>②　①のうち粗付加価値誘発額</c:v>
          </c:tx>
          <c:spPr>
            <a:solidFill>
              <a:schemeClr val="accent2"/>
            </a:solidFill>
            <a:ln>
              <a:noFill/>
            </a:ln>
            <a:effectLst/>
            <a:scene3d>
              <a:camera prst="orthographicFront"/>
              <a:lightRig rig="threePt" dir="t"/>
            </a:scene3d>
            <a:sp3d>
              <a:bevelT w="114300" prst="artDeco"/>
            </a:sp3d>
          </c:spPr>
          <c:invertIfNegative val="0"/>
          <c:dLbls>
            <c:dLbl>
              <c:idx val="0"/>
              <c:layout>
                <c:manualLayout>
                  <c:x val="3.2497011511703776E-2"/>
                  <c:y val="0"/>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B80-4E8C-BF2C-F3596132393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④出力Ⅰ!$J$10</c15:sqref>
                  </c15:fullRef>
                </c:ext>
              </c:extLst>
              <c:f>④出力Ⅰ!$J$10</c:f>
              <c:numCache>
                <c:formatCode>#,##0_);[Red]\(#,##0\)</c:formatCode>
                <c:ptCount val="1"/>
                <c:pt idx="0">
                  <c:v>0</c:v>
                </c:pt>
              </c:numCache>
            </c:numRef>
          </c:val>
          <c:extLst>
            <c:ext xmlns:c16="http://schemas.microsoft.com/office/drawing/2014/chart" uri="{C3380CC4-5D6E-409C-BE32-E72D297353CC}">
              <c16:uniqueId val="{00000001-E107-447E-9E29-E85F7593B64F}"/>
            </c:ext>
          </c:extLst>
        </c:ser>
        <c:ser>
          <c:idx val="2"/>
          <c:order val="2"/>
          <c:tx>
            <c:v>③　②のうち雇用者所得誘発額</c:v>
          </c:tx>
          <c:spPr>
            <a:solidFill>
              <a:schemeClr val="accent3"/>
            </a:solidFill>
            <a:ln>
              <a:noFill/>
            </a:ln>
            <a:effectLst/>
            <a:scene3d>
              <a:camera prst="orthographicFront"/>
              <a:lightRig rig="threePt" dir="t"/>
            </a:scene3d>
            <a:sp3d>
              <a:bevelT w="114300" prst="artDeco"/>
            </a:sp3d>
          </c:spPr>
          <c:invertIfNegative val="0"/>
          <c:dLbls>
            <c:dLbl>
              <c:idx val="0"/>
              <c:layout>
                <c:manualLayout>
                  <c:x val="3.2497011511703831E-2"/>
                  <c:y val="-3.9571690973136432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B80-4E8C-BF2C-F3596132393C}"/>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生産
誘発額</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④出力Ⅰ!$J$12</c15:sqref>
                  </c15:fullRef>
                </c:ext>
              </c:extLst>
              <c:f>④出力Ⅰ!$J$12</c:f>
              <c:numCache>
                <c:formatCode>#,##0_);[Red]\(#,##0\)</c:formatCode>
                <c:ptCount val="1"/>
                <c:pt idx="0">
                  <c:v>0</c:v>
                </c:pt>
              </c:numCache>
            </c:numRef>
          </c:val>
          <c:extLst>
            <c:ext xmlns:c16="http://schemas.microsoft.com/office/drawing/2014/chart" uri="{C3380CC4-5D6E-409C-BE32-E72D297353CC}">
              <c16:uniqueId val="{00000002-E107-447E-9E29-E85F7593B64F}"/>
            </c:ext>
          </c:extLst>
        </c:ser>
        <c:dLbls>
          <c:dLblPos val="outEnd"/>
          <c:showLegendKey val="0"/>
          <c:showVal val="1"/>
          <c:showCatName val="0"/>
          <c:showSerName val="0"/>
          <c:showPercent val="0"/>
          <c:showBubbleSize val="0"/>
        </c:dLbls>
        <c:gapWidth val="219"/>
        <c:overlap val="36"/>
        <c:axId val="679461464"/>
        <c:axId val="679461792"/>
      </c:barChart>
      <c:catAx>
        <c:axId val="679461464"/>
        <c:scaling>
          <c:orientation val="minMax"/>
        </c:scaling>
        <c:delete val="1"/>
        <c:axPos val="b"/>
        <c:numFmt formatCode="General" sourceLinked="1"/>
        <c:majorTickMark val="none"/>
        <c:minorTickMark val="none"/>
        <c:tickLblPos val="nextTo"/>
        <c:crossAx val="679461792"/>
        <c:crosses val="autoZero"/>
        <c:auto val="1"/>
        <c:lblAlgn val="ctr"/>
        <c:lblOffset val="100"/>
        <c:noMultiLvlLbl val="0"/>
      </c:catAx>
      <c:valAx>
        <c:axId val="679461792"/>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679461464"/>
        <c:crosses val="autoZero"/>
        <c:crossBetween val="between"/>
      </c:valAx>
      <c:spPr>
        <a:noFill/>
        <a:ln>
          <a:noFill/>
        </a:ln>
        <a:effectLst/>
      </c:spPr>
    </c:plotArea>
    <c:legend>
      <c:legendPos val="r"/>
      <c:layout>
        <c:manualLayout>
          <c:xMode val="edge"/>
          <c:yMode val="edge"/>
          <c:x val="0.72500962379702527"/>
          <c:y val="0.30080854476523766"/>
          <c:w val="0.25554593175853013"/>
          <c:h val="0.4178273549139691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b="0">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r>
              <a:rPr lang="ja-JP"/>
              <a:t>就業者誘発数、雇用者誘発数</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title>
    <c:autoTitleDeleted val="0"/>
    <c:plotArea>
      <c:layout>
        <c:manualLayout>
          <c:layoutTarget val="inner"/>
          <c:xMode val="edge"/>
          <c:yMode val="edge"/>
          <c:x val="6.6580927384076991E-2"/>
          <c:y val="0.17685185185185184"/>
          <c:w val="0.56120647419072611"/>
          <c:h val="0.73697579469233021"/>
        </c:manualLayout>
      </c:layout>
      <c:barChart>
        <c:barDir val="col"/>
        <c:grouping val="clustered"/>
        <c:varyColors val="0"/>
        <c:ser>
          <c:idx val="0"/>
          <c:order val="0"/>
          <c:tx>
            <c:v>①就業者誘発数</c:v>
          </c:tx>
          <c:spPr>
            <a:solidFill>
              <a:schemeClr val="accent1"/>
            </a:solidFill>
            <a:ln>
              <a:noFill/>
            </a:ln>
            <a:effectLst/>
            <a:scene3d>
              <a:camera prst="orthographicFront"/>
              <a:lightRig rig="threePt" dir="t"/>
            </a:scene3d>
            <a:sp3d>
              <a:bevelT w="114300" prst="artDeco"/>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④出力Ⅰ!$E$14:$E$15</c15:sqref>
                  </c15:fullRef>
                </c:ext>
              </c:extLst>
              <c:f>④出力Ⅰ!$E$14</c:f>
              <c:strCache>
                <c:ptCount val="1"/>
                <c:pt idx="0">
                  <c:v>就業者
誘発数</c:v>
                </c:pt>
              </c:strCache>
            </c:strRef>
          </c:cat>
          <c:val>
            <c:numRef>
              <c:extLst>
                <c:ext xmlns:c15="http://schemas.microsoft.com/office/drawing/2012/chart" uri="{02D57815-91ED-43cb-92C2-25804820EDAC}">
                  <c15:fullRef>
                    <c15:sqref>④出力Ⅰ!$J$14:$J$15</c15:sqref>
                  </c15:fullRef>
                </c:ext>
              </c:extLst>
              <c:f>④出力Ⅰ!$J$14</c:f>
              <c:numCache>
                <c:formatCode>#,##0_);[Red]\(#,##0\)</c:formatCode>
                <c:ptCount val="1"/>
                <c:pt idx="0">
                  <c:v>0</c:v>
                </c:pt>
              </c:numCache>
            </c:numRef>
          </c:val>
          <c:extLst>
            <c:ext xmlns:c16="http://schemas.microsoft.com/office/drawing/2014/chart" uri="{C3380CC4-5D6E-409C-BE32-E72D297353CC}">
              <c16:uniqueId val="{00000000-6BBE-4469-8DE9-31FAFA379A38}"/>
            </c:ext>
          </c:extLst>
        </c:ser>
        <c:ser>
          <c:idx val="1"/>
          <c:order val="1"/>
          <c:tx>
            <c:v>②　①のうち雇用者誘発数</c:v>
          </c:tx>
          <c:spPr>
            <a:solidFill>
              <a:schemeClr val="accent2"/>
            </a:solidFill>
            <a:ln>
              <a:noFill/>
            </a:ln>
            <a:effectLst/>
            <a:scene3d>
              <a:camera prst="orthographicFront"/>
              <a:lightRig rig="threePt" dir="t"/>
            </a:scene3d>
            <a:sp3d>
              <a:bevelT w="114300" prst="artDeco"/>
            </a:sp3d>
          </c:spPr>
          <c:invertIfNegative val="0"/>
          <c:dLbls>
            <c:dLbl>
              <c:idx val="0"/>
              <c:layout>
                <c:manualLayout>
                  <c:x val="1.1143887106281261E-2"/>
                  <c:y val="-7.296579572199354E-1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C2-45A5-951C-C3C760B69847}"/>
                </c:ext>
              </c:extLst>
            </c:dLbl>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就業者
誘発数</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④出力Ⅰ!$J$16</c15:sqref>
                  </c15:fullRef>
                </c:ext>
              </c:extLst>
              <c:f>④出力Ⅰ!$J$16</c:f>
              <c:numCache>
                <c:formatCode>#,##0_);[Red]\(#,##0\)</c:formatCode>
                <c:ptCount val="1"/>
                <c:pt idx="0">
                  <c:v>0</c:v>
                </c:pt>
              </c:numCache>
            </c:numRef>
          </c:val>
          <c:extLst>
            <c:ext xmlns:c16="http://schemas.microsoft.com/office/drawing/2014/chart" uri="{C3380CC4-5D6E-409C-BE32-E72D297353CC}">
              <c16:uniqueId val="{00000001-6BBE-4469-8DE9-31FAFA379A38}"/>
            </c:ext>
          </c:extLst>
        </c:ser>
        <c:dLbls>
          <c:dLblPos val="outEnd"/>
          <c:showLegendKey val="0"/>
          <c:showVal val="1"/>
          <c:showCatName val="0"/>
          <c:showSerName val="0"/>
          <c:showPercent val="0"/>
          <c:showBubbleSize val="0"/>
        </c:dLbls>
        <c:gapWidth val="251"/>
        <c:overlap val="34"/>
        <c:axId val="721068648"/>
        <c:axId val="721069304"/>
      </c:barChart>
      <c:catAx>
        <c:axId val="721068648"/>
        <c:scaling>
          <c:orientation val="minMax"/>
        </c:scaling>
        <c:delete val="1"/>
        <c:axPos val="b"/>
        <c:numFmt formatCode="General" sourceLinked="1"/>
        <c:majorTickMark val="none"/>
        <c:minorTickMark val="none"/>
        <c:tickLblPos val="nextTo"/>
        <c:crossAx val="721069304"/>
        <c:crosses val="autoZero"/>
        <c:auto val="1"/>
        <c:lblAlgn val="ctr"/>
        <c:lblOffset val="100"/>
        <c:noMultiLvlLbl val="0"/>
      </c:catAx>
      <c:valAx>
        <c:axId val="721069304"/>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crossAx val="7210686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HGPｺﾞｼｯｸM" panose="020B0600000000000000" pitchFamily="50" charset="-128"/>
              <a:ea typeface="HGPｺﾞｼｯｸM" panose="020B0600000000000000"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50000"/>
          <a:lumOff val="50000"/>
        </a:schemeClr>
      </a:solidFill>
      <a:round/>
    </a:ln>
    <a:effectLst/>
  </c:spPr>
  <c:txPr>
    <a:bodyPr/>
    <a:lstStyle/>
    <a:p>
      <a:pPr>
        <a:defRPr>
          <a:solidFill>
            <a:schemeClr val="tx1"/>
          </a:solidFill>
          <a:latin typeface="HGPｺﾞｼｯｸM" panose="020B0600000000000000" pitchFamily="50" charset="-128"/>
          <a:ea typeface="HGPｺﾞｼｯｸM" panose="020B0600000000000000" pitchFamily="50" charset="-128"/>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219075</xdr:colOff>
      <xdr:row>71</xdr:row>
      <xdr:rowOff>9525</xdr:rowOff>
    </xdr:from>
    <xdr:to>
      <xdr:col>10</xdr:col>
      <xdr:colOff>8694</xdr:colOff>
      <xdr:row>82</xdr:row>
      <xdr:rowOff>161670</xdr:rowOff>
    </xdr:to>
    <xdr:pic>
      <xdr:nvPicPr>
        <xdr:cNvPr id="2" name="図 1">
          <a:extLst>
            <a:ext uri="{FF2B5EF4-FFF2-40B4-BE49-F238E27FC236}">
              <a16:creationId xmlns:a16="http://schemas.microsoft.com/office/drawing/2014/main" id="{F2E95452-F65A-AD8E-FA90-667865DFFF45}"/>
            </a:ext>
          </a:extLst>
        </xdr:cNvPr>
        <xdr:cNvPicPr>
          <a:picLocks noChangeAspect="1"/>
        </xdr:cNvPicPr>
      </xdr:nvPicPr>
      <xdr:blipFill>
        <a:blip xmlns:r="http://schemas.openxmlformats.org/officeDocument/2006/relationships" r:embed="rId1"/>
        <a:stretch>
          <a:fillRect/>
        </a:stretch>
      </xdr:blipFill>
      <xdr:spPr>
        <a:xfrm>
          <a:off x="219075" y="12563475"/>
          <a:ext cx="6647619" cy="2038095"/>
        </a:xfrm>
        <a:prstGeom prst="rect">
          <a:avLst/>
        </a:prstGeom>
      </xdr:spPr>
    </xdr:pic>
    <xdr:clientData/>
  </xdr:twoCellAnchor>
  <xdr:twoCellAnchor editAs="oneCell">
    <xdr:from>
      <xdr:col>0</xdr:col>
      <xdr:colOff>28575</xdr:colOff>
      <xdr:row>10</xdr:row>
      <xdr:rowOff>95250</xdr:rowOff>
    </xdr:from>
    <xdr:to>
      <xdr:col>9</xdr:col>
      <xdr:colOff>64150</xdr:colOff>
      <xdr:row>18</xdr:row>
      <xdr:rowOff>133350</xdr:rowOff>
    </xdr:to>
    <xdr:pic>
      <xdr:nvPicPr>
        <xdr:cNvPr id="3" name="図 2">
          <a:extLst>
            <a:ext uri="{FF2B5EF4-FFF2-40B4-BE49-F238E27FC236}">
              <a16:creationId xmlns:a16="http://schemas.microsoft.com/office/drawing/2014/main" id="{426AE5B9-B442-4237-988F-E2D32F91AC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 y="1809750"/>
          <a:ext cx="6207775"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438150</xdr:colOff>
      <xdr:row>11</xdr:row>
      <xdr:rowOff>85725</xdr:rowOff>
    </xdr:from>
    <xdr:to>
      <xdr:col>9</xdr:col>
      <xdr:colOff>95250</xdr:colOff>
      <xdr:row>14</xdr:row>
      <xdr:rowOff>76200</xdr:rowOff>
    </xdr:to>
    <xdr:sp macro="" textlink="">
      <xdr:nvSpPr>
        <xdr:cNvPr id="4" name="四角形: 角を丸くする 3">
          <a:extLst>
            <a:ext uri="{FF2B5EF4-FFF2-40B4-BE49-F238E27FC236}">
              <a16:creationId xmlns:a16="http://schemas.microsoft.com/office/drawing/2014/main" id="{49015295-C06C-4525-8617-BCF54CC5FE61}"/>
            </a:ext>
          </a:extLst>
        </xdr:cNvPr>
        <xdr:cNvSpPr/>
      </xdr:nvSpPr>
      <xdr:spPr>
        <a:xfrm>
          <a:off x="1809750" y="1971675"/>
          <a:ext cx="4457700" cy="504825"/>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179613</xdr:colOff>
      <xdr:row>8</xdr:row>
      <xdr:rowOff>455</xdr:rowOff>
    </xdr:from>
    <xdr:to>
      <xdr:col>12</xdr:col>
      <xdr:colOff>408214</xdr:colOff>
      <xdr:row>11</xdr:row>
      <xdr:rowOff>53523</xdr:rowOff>
    </xdr:to>
    <xdr:sp macro="" textlink="">
      <xdr:nvSpPr>
        <xdr:cNvPr id="5" name="吹き出し: 角を丸めた四角形 4">
          <a:extLst>
            <a:ext uri="{FF2B5EF4-FFF2-40B4-BE49-F238E27FC236}">
              <a16:creationId xmlns:a16="http://schemas.microsoft.com/office/drawing/2014/main" id="{B5E81653-C55F-462F-80ED-D2C81613E7ED}"/>
            </a:ext>
          </a:extLst>
        </xdr:cNvPr>
        <xdr:cNvSpPr/>
      </xdr:nvSpPr>
      <xdr:spPr>
        <a:xfrm>
          <a:off x="6302827" y="1551669"/>
          <a:ext cx="2364923" cy="583747"/>
        </a:xfrm>
        <a:prstGeom prst="wedgeRoundRectCallout">
          <a:avLst>
            <a:gd name="adj1" fmla="val -40270"/>
            <a:gd name="adj2" fmla="val 78653"/>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分析テーマを入力</a:t>
          </a:r>
        </a:p>
      </xdr:txBody>
    </xdr:sp>
    <xdr:clientData/>
  </xdr:twoCellAnchor>
  <xdr:twoCellAnchor editAs="oneCell">
    <xdr:from>
      <xdr:col>0</xdr:col>
      <xdr:colOff>66261</xdr:colOff>
      <xdr:row>35</xdr:row>
      <xdr:rowOff>91109</xdr:rowOff>
    </xdr:from>
    <xdr:to>
      <xdr:col>9</xdr:col>
      <xdr:colOff>565676</xdr:colOff>
      <xdr:row>57</xdr:row>
      <xdr:rowOff>140802</xdr:rowOff>
    </xdr:to>
    <xdr:pic>
      <xdr:nvPicPr>
        <xdr:cNvPr id="7" name="図 6">
          <a:extLst>
            <a:ext uri="{FF2B5EF4-FFF2-40B4-BE49-F238E27FC236}">
              <a16:creationId xmlns:a16="http://schemas.microsoft.com/office/drawing/2014/main" id="{8F595F3D-ED28-4DFE-9010-78AE0248FF4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6261" y="6352761"/>
          <a:ext cx="6686524" cy="38762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207066</xdr:colOff>
      <xdr:row>37</xdr:row>
      <xdr:rowOff>1</xdr:rowOff>
    </xdr:from>
    <xdr:to>
      <xdr:col>6</xdr:col>
      <xdr:colOff>554935</xdr:colOff>
      <xdr:row>40</xdr:row>
      <xdr:rowOff>41414</xdr:rowOff>
    </xdr:to>
    <xdr:sp macro="" textlink="">
      <xdr:nvSpPr>
        <xdr:cNvPr id="8" name="四角形: 角を丸くする 7">
          <a:extLst>
            <a:ext uri="{FF2B5EF4-FFF2-40B4-BE49-F238E27FC236}">
              <a16:creationId xmlns:a16="http://schemas.microsoft.com/office/drawing/2014/main" id="{3A0F7138-6522-4827-A7B6-583BCA282BD6}"/>
            </a:ext>
          </a:extLst>
        </xdr:cNvPr>
        <xdr:cNvSpPr/>
      </xdr:nvSpPr>
      <xdr:spPr>
        <a:xfrm>
          <a:off x="1581979" y="6609523"/>
          <a:ext cx="3097695" cy="563217"/>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173933</xdr:colOff>
      <xdr:row>31</xdr:row>
      <xdr:rowOff>57979</xdr:rowOff>
    </xdr:from>
    <xdr:to>
      <xdr:col>10</xdr:col>
      <xdr:colOff>380999</xdr:colOff>
      <xdr:row>36</xdr:row>
      <xdr:rowOff>115957</xdr:rowOff>
    </xdr:to>
    <xdr:sp macro="" textlink="">
      <xdr:nvSpPr>
        <xdr:cNvPr id="9" name="吹き出し: 角を丸めた四角形 8">
          <a:extLst>
            <a:ext uri="{FF2B5EF4-FFF2-40B4-BE49-F238E27FC236}">
              <a16:creationId xmlns:a16="http://schemas.microsoft.com/office/drawing/2014/main" id="{4543C87A-7C34-479D-9A9C-7CBE9E1D707A}"/>
            </a:ext>
          </a:extLst>
        </xdr:cNvPr>
        <xdr:cNvSpPr/>
      </xdr:nvSpPr>
      <xdr:spPr>
        <a:xfrm>
          <a:off x="4952308" y="6011104"/>
          <a:ext cx="2254941" cy="931103"/>
        </a:xfrm>
        <a:prstGeom prst="wedgeRoundRectCallout">
          <a:avLst>
            <a:gd name="adj1" fmla="val -75284"/>
            <a:gd name="adj2" fmla="val 44111"/>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何れか一つの列を選び、入力する</a:t>
          </a:r>
        </a:p>
      </xdr:txBody>
    </xdr:sp>
    <xdr:clientData/>
  </xdr:twoCellAnchor>
  <xdr:twoCellAnchor>
    <xdr:from>
      <xdr:col>3</xdr:col>
      <xdr:colOff>57978</xdr:colOff>
      <xdr:row>71</xdr:row>
      <xdr:rowOff>49695</xdr:rowOff>
    </xdr:from>
    <xdr:to>
      <xdr:col>6</xdr:col>
      <xdr:colOff>157370</xdr:colOff>
      <xdr:row>74</xdr:row>
      <xdr:rowOff>91107</xdr:rowOff>
    </xdr:to>
    <xdr:sp macro="" textlink="">
      <xdr:nvSpPr>
        <xdr:cNvPr id="12" name="四角形: 角を丸くする 11">
          <a:extLst>
            <a:ext uri="{FF2B5EF4-FFF2-40B4-BE49-F238E27FC236}">
              <a16:creationId xmlns:a16="http://schemas.microsoft.com/office/drawing/2014/main" id="{BF295556-9F87-46CE-BEF2-053BC77C34EB}"/>
            </a:ext>
          </a:extLst>
        </xdr:cNvPr>
        <xdr:cNvSpPr/>
      </xdr:nvSpPr>
      <xdr:spPr>
        <a:xfrm>
          <a:off x="2136160" y="13124922"/>
          <a:ext cx="2177574" cy="560958"/>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57385</xdr:colOff>
      <xdr:row>70</xdr:row>
      <xdr:rowOff>152636</xdr:rowOff>
    </xdr:from>
    <xdr:to>
      <xdr:col>10</xdr:col>
      <xdr:colOff>276677</xdr:colOff>
      <xdr:row>74</xdr:row>
      <xdr:rowOff>8873</xdr:rowOff>
    </xdr:to>
    <xdr:sp macro="" textlink="">
      <xdr:nvSpPr>
        <xdr:cNvPr id="13" name="吹き出し: 角を丸めた四角形 12">
          <a:extLst>
            <a:ext uri="{FF2B5EF4-FFF2-40B4-BE49-F238E27FC236}">
              <a16:creationId xmlns:a16="http://schemas.microsoft.com/office/drawing/2014/main" id="{F325ED7B-B603-4574-8A52-8B99A0D4760C}"/>
            </a:ext>
          </a:extLst>
        </xdr:cNvPr>
        <xdr:cNvSpPr/>
      </xdr:nvSpPr>
      <xdr:spPr>
        <a:xfrm>
          <a:off x="4819885" y="12752850"/>
          <a:ext cx="2260363" cy="563809"/>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twoCellAnchor editAs="oneCell">
    <xdr:from>
      <xdr:col>0</xdr:col>
      <xdr:colOff>128381</xdr:colOff>
      <xdr:row>90</xdr:row>
      <xdr:rowOff>132521</xdr:rowOff>
    </xdr:from>
    <xdr:to>
      <xdr:col>8</xdr:col>
      <xdr:colOff>95044</xdr:colOff>
      <xdr:row>99</xdr:row>
      <xdr:rowOff>110987</xdr:rowOff>
    </xdr:to>
    <xdr:pic>
      <xdr:nvPicPr>
        <xdr:cNvPr id="15" name="図 14">
          <a:extLst>
            <a:ext uri="{FF2B5EF4-FFF2-40B4-BE49-F238E27FC236}">
              <a16:creationId xmlns:a16="http://schemas.microsoft.com/office/drawing/2014/main" id="{EDD20A4E-8829-4FB9-A6E0-41D1E0D4410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8381" y="16134521"/>
          <a:ext cx="5466315" cy="1543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124239</xdr:colOff>
      <xdr:row>91</xdr:row>
      <xdr:rowOff>82826</xdr:rowOff>
    </xdr:from>
    <xdr:to>
      <xdr:col>6</xdr:col>
      <xdr:colOff>91109</xdr:colOff>
      <xdr:row>94</xdr:row>
      <xdr:rowOff>124238</xdr:rowOff>
    </xdr:to>
    <xdr:sp macro="" textlink="">
      <xdr:nvSpPr>
        <xdr:cNvPr id="16" name="四角形: 角を丸くする 15">
          <a:extLst>
            <a:ext uri="{FF2B5EF4-FFF2-40B4-BE49-F238E27FC236}">
              <a16:creationId xmlns:a16="http://schemas.microsoft.com/office/drawing/2014/main" id="{83545F8B-1878-4701-8BC9-BD620CB7A5D4}"/>
            </a:ext>
          </a:extLst>
        </xdr:cNvPr>
        <xdr:cNvSpPr/>
      </xdr:nvSpPr>
      <xdr:spPr>
        <a:xfrm>
          <a:off x="2186609" y="16258761"/>
          <a:ext cx="2029239" cy="563216"/>
        </a:xfrm>
        <a:prstGeom prst="roundRect">
          <a:avLst/>
        </a:prstGeom>
        <a:noFill/>
        <a:ln w="38100">
          <a:solidFill>
            <a:srgbClr val="0000FF"/>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579783</xdr:colOff>
      <xdr:row>90</xdr:row>
      <xdr:rowOff>104716</xdr:rowOff>
    </xdr:from>
    <xdr:to>
      <xdr:col>10</xdr:col>
      <xdr:colOff>142875</xdr:colOff>
      <xdr:row>93</xdr:row>
      <xdr:rowOff>137847</xdr:rowOff>
    </xdr:to>
    <xdr:sp macro="" textlink="">
      <xdr:nvSpPr>
        <xdr:cNvPr id="17" name="吹き出し: 角を丸めた四角形 16">
          <a:extLst>
            <a:ext uri="{FF2B5EF4-FFF2-40B4-BE49-F238E27FC236}">
              <a16:creationId xmlns:a16="http://schemas.microsoft.com/office/drawing/2014/main" id="{35917289-004E-446D-B8B7-3B8B776DB83C}"/>
            </a:ext>
          </a:extLst>
        </xdr:cNvPr>
        <xdr:cNvSpPr/>
      </xdr:nvSpPr>
      <xdr:spPr>
        <a:xfrm>
          <a:off x="4661926" y="16283609"/>
          <a:ext cx="2284520" cy="563809"/>
        </a:xfrm>
        <a:prstGeom prst="wedgeRoundRectCallout">
          <a:avLst>
            <a:gd name="adj1" fmla="val -66566"/>
            <a:gd name="adj2" fmla="val 36969"/>
            <a:gd name="adj3" fmla="val 16667"/>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chemeClr val="tx1"/>
              </a:solidFill>
            </a:rPr>
            <a:t>プルダウンで選択</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495300</xdr:colOff>
      <xdr:row>53</xdr:row>
      <xdr:rowOff>76200</xdr:rowOff>
    </xdr:from>
    <xdr:to>
      <xdr:col>3</xdr:col>
      <xdr:colOff>819150</xdr:colOff>
      <xdr:row>54</xdr:row>
      <xdr:rowOff>114300</xdr:rowOff>
    </xdr:to>
    <xdr:sp macro="" textlink="">
      <xdr:nvSpPr>
        <xdr:cNvPr id="1307" name="AutoShape 4">
          <a:extLst>
            <a:ext uri="{FF2B5EF4-FFF2-40B4-BE49-F238E27FC236}">
              <a16:creationId xmlns:a16="http://schemas.microsoft.com/office/drawing/2014/main" id="{4D12092A-6D46-4215-AF21-4589DD100A0F}"/>
            </a:ext>
          </a:extLst>
        </xdr:cNvPr>
        <xdr:cNvSpPr>
          <a:spLocks noChangeArrowheads="1"/>
        </xdr:cNvSpPr>
      </xdr:nvSpPr>
      <xdr:spPr bwMode="auto">
        <a:xfrm>
          <a:off x="2886075" y="9486900"/>
          <a:ext cx="323850" cy="219075"/>
        </a:xfrm>
        <a:prstGeom prst="upArrow">
          <a:avLst>
            <a:gd name="adj1" fmla="val 50000"/>
            <a:gd name="adj2" fmla="val 25000"/>
          </a:avLst>
        </a:prstGeom>
        <a:solidFill>
          <a:srgbClr val="FF0000"/>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202639</xdr:colOff>
      <xdr:row>55</xdr:row>
      <xdr:rowOff>105254</xdr:rowOff>
    </xdr:from>
    <xdr:to>
      <xdr:col>21</xdr:col>
      <xdr:colOff>297889</xdr:colOff>
      <xdr:row>111</xdr:row>
      <xdr:rowOff>46691</xdr:rowOff>
    </xdr:to>
    <xdr:sp macro="" textlink="">
      <xdr:nvSpPr>
        <xdr:cNvPr id="15" name="四角形: 角を丸くする 14">
          <a:extLst>
            <a:ext uri="{FF2B5EF4-FFF2-40B4-BE49-F238E27FC236}">
              <a16:creationId xmlns:a16="http://schemas.microsoft.com/office/drawing/2014/main" id="{215D2A2B-E5F7-4FFA-A365-6FE7B406D9E3}"/>
            </a:ext>
          </a:extLst>
        </xdr:cNvPr>
        <xdr:cNvSpPr/>
      </xdr:nvSpPr>
      <xdr:spPr>
        <a:xfrm>
          <a:off x="202639" y="10170004"/>
          <a:ext cx="13811250" cy="9958562"/>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276679</xdr:colOff>
      <xdr:row>3</xdr:row>
      <xdr:rowOff>92982</xdr:rowOff>
    </xdr:from>
    <xdr:to>
      <xdr:col>21</xdr:col>
      <xdr:colOff>412750</xdr:colOff>
      <xdr:row>54</xdr:row>
      <xdr:rowOff>206375</xdr:rowOff>
    </xdr:to>
    <xdr:sp macro="" textlink="">
      <xdr:nvSpPr>
        <xdr:cNvPr id="14" name="四角形: 角を丸くする 13">
          <a:extLst>
            <a:ext uri="{FF2B5EF4-FFF2-40B4-BE49-F238E27FC236}">
              <a16:creationId xmlns:a16="http://schemas.microsoft.com/office/drawing/2014/main" id="{25FC9AF7-8F7F-4793-9167-42B3757C3D60}"/>
            </a:ext>
          </a:extLst>
        </xdr:cNvPr>
        <xdr:cNvSpPr/>
      </xdr:nvSpPr>
      <xdr:spPr>
        <a:xfrm>
          <a:off x="276679" y="627847"/>
          <a:ext cx="13947321" cy="8986297"/>
        </a:xfrm>
        <a:prstGeom prst="roundRect">
          <a:avLst/>
        </a:prstGeom>
        <a:solidFill>
          <a:srgbClr val="CCFFCC">
            <a:alpha val="23000"/>
          </a:srgb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95250</xdr:colOff>
      <xdr:row>7</xdr:row>
      <xdr:rowOff>66673</xdr:rowOff>
    </xdr:from>
    <xdr:to>
      <xdr:col>20</xdr:col>
      <xdr:colOff>47625</xdr:colOff>
      <xdr:row>52</xdr:row>
      <xdr:rowOff>134471</xdr:rowOff>
    </xdr:to>
    <xdr:graphicFrame macro="">
      <xdr:nvGraphicFramePr>
        <xdr:cNvPr id="3" name="グラフ 2">
          <a:extLst>
            <a:ext uri="{FF2B5EF4-FFF2-40B4-BE49-F238E27FC236}">
              <a16:creationId xmlns:a16="http://schemas.microsoft.com/office/drawing/2014/main" id="{25D7AA54-9C69-443D-97A1-42AC182EE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457199</xdr:colOff>
      <xdr:row>30</xdr:row>
      <xdr:rowOff>123824</xdr:rowOff>
    </xdr:from>
    <xdr:to>
      <xdr:col>8</xdr:col>
      <xdr:colOff>266700</xdr:colOff>
      <xdr:row>51</xdr:row>
      <xdr:rowOff>19049</xdr:rowOff>
    </xdr:to>
    <xdr:graphicFrame macro="">
      <xdr:nvGraphicFramePr>
        <xdr:cNvPr id="6" name="グラフ 5">
          <a:extLst>
            <a:ext uri="{FF2B5EF4-FFF2-40B4-BE49-F238E27FC236}">
              <a16:creationId xmlns:a16="http://schemas.microsoft.com/office/drawing/2014/main" id="{0D5D3C15-F334-4103-AB2D-08781F408D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77106</xdr:colOff>
      <xdr:row>4</xdr:row>
      <xdr:rowOff>43091</xdr:rowOff>
    </xdr:from>
    <xdr:to>
      <xdr:col>13</xdr:col>
      <xdr:colOff>104320</xdr:colOff>
      <xdr:row>6</xdr:row>
      <xdr:rowOff>56698</xdr:rowOff>
    </xdr:to>
    <xdr:sp macro="" textlink="">
      <xdr:nvSpPr>
        <xdr:cNvPr id="2" name="四角形: メモ 1">
          <a:extLst>
            <a:ext uri="{FF2B5EF4-FFF2-40B4-BE49-F238E27FC236}">
              <a16:creationId xmlns:a16="http://schemas.microsoft.com/office/drawing/2014/main" id="{C5387580-968F-407C-A498-1F2B56949030}"/>
            </a:ext>
          </a:extLst>
        </xdr:cNvPr>
        <xdr:cNvSpPr/>
      </xdr:nvSpPr>
      <xdr:spPr>
        <a:xfrm>
          <a:off x="5839731" y="217716"/>
          <a:ext cx="2487839" cy="585107"/>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生産誘発等</a:t>
          </a:r>
        </a:p>
      </xdr:txBody>
    </xdr:sp>
    <xdr:clientData/>
  </xdr:twoCellAnchor>
  <xdr:twoCellAnchor>
    <xdr:from>
      <xdr:col>8</xdr:col>
      <xdr:colOff>365124</xdr:colOff>
      <xdr:row>55</xdr:row>
      <xdr:rowOff>244793</xdr:rowOff>
    </xdr:from>
    <xdr:to>
      <xdr:col>13</xdr:col>
      <xdr:colOff>625928</xdr:colOff>
      <xdr:row>58</xdr:row>
      <xdr:rowOff>99197</xdr:rowOff>
    </xdr:to>
    <xdr:sp macro="" textlink="">
      <xdr:nvSpPr>
        <xdr:cNvPr id="8" name="四角形: メモ 7">
          <a:extLst>
            <a:ext uri="{FF2B5EF4-FFF2-40B4-BE49-F238E27FC236}">
              <a16:creationId xmlns:a16="http://schemas.microsoft.com/office/drawing/2014/main" id="{76DAD4AB-A6D8-47E9-B0BA-4EFC3117428F}"/>
            </a:ext>
          </a:extLst>
        </xdr:cNvPr>
        <xdr:cNvSpPr/>
      </xdr:nvSpPr>
      <xdr:spPr>
        <a:xfrm>
          <a:off x="5441389" y="9982705"/>
          <a:ext cx="3409657" cy="549168"/>
        </a:xfrm>
        <a:prstGeom prst="foldedCorner">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latin typeface="HGPｺﾞｼｯｸM" panose="020B0600000000000000" pitchFamily="50" charset="-128"/>
              <a:ea typeface="HGPｺﾞｼｯｸM" panose="020B0600000000000000" pitchFamily="50" charset="-128"/>
            </a:rPr>
            <a:t>就業者誘発数等</a:t>
          </a:r>
        </a:p>
      </xdr:txBody>
    </xdr:sp>
    <xdr:clientData/>
  </xdr:twoCellAnchor>
  <xdr:twoCellAnchor>
    <xdr:from>
      <xdr:col>9</xdr:col>
      <xdr:colOff>293843</xdr:colOff>
      <xdr:row>61</xdr:row>
      <xdr:rowOff>79377</xdr:rowOff>
    </xdr:from>
    <xdr:to>
      <xdr:col>20</xdr:col>
      <xdr:colOff>18676</xdr:colOff>
      <xdr:row>107</xdr:row>
      <xdr:rowOff>140608</xdr:rowOff>
    </xdr:to>
    <xdr:graphicFrame macro="">
      <xdr:nvGraphicFramePr>
        <xdr:cNvPr id="10" name="グラフ 9">
          <a:extLst>
            <a:ext uri="{FF2B5EF4-FFF2-40B4-BE49-F238E27FC236}">
              <a16:creationId xmlns:a16="http://schemas.microsoft.com/office/drawing/2014/main" id="{93961319-61AE-4E23-AC07-B7108A85C0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348503</xdr:colOff>
      <xdr:row>7</xdr:row>
      <xdr:rowOff>161925</xdr:rowOff>
    </xdr:from>
    <xdr:to>
      <xdr:col>8</xdr:col>
      <xdr:colOff>253253</xdr:colOff>
      <xdr:row>27</xdr:row>
      <xdr:rowOff>9525</xdr:rowOff>
    </xdr:to>
    <xdr:graphicFrame macro="">
      <xdr:nvGraphicFramePr>
        <xdr:cNvPr id="17" name="グラフ 16">
          <a:extLst>
            <a:ext uri="{FF2B5EF4-FFF2-40B4-BE49-F238E27FC236}">
              <a16:creationId xmlns:a16="http://schemas.microsoft.com/office/drawing/2014/main" id="{FD6E0E55-FB9A-4F17-8527-DCA7C23D4A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178549</xdr:colOff>
      <xdr:row>61</xdr:row>
      <xdr:rowOff>75559</xdr:rowOff>
    </xdr:from>
    <xdr:to>
      <xdr:col>8</xdr:col>
      <xdr:colOff>635749</xdr:colOff>
      <xdr:row>80</xdr:row>
      <xdr:rowOff>72838</xdr:rowOff>
    </xdr:to>
    <xdr:graphicFrame macro="">
      <xdr:nvGraphicFramePr>
        <xdr:cNvPr id="18" name="グラフ 17">
          <a:extLst>
            <a:ext uri="{FF2B5EF4-FFF2-40B4-BE49-F238E27FC236}">
              <a16:creationId xmlns:a16="http://schemas.microsoft.com/office/drawing/2014/main" id="{D1934948-0466-44AC-8A5D-DF0FF45975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161925</xdr:colOff>
      <xdr:row>12</xdr:row>
      <xdr:rowOff>9525</xdr:rowOff>
    </xdr:from>
    <xdr:to>
      <xdr:col>2</xdr:col>
      <xdr:colOff>647700</xdr:colOff>
      <xdr:row>13</xdr:row>
      <xdr:rowOff>161925</xdr:rowOff>
    </xdr:to>
    <xdr:sp macro="" textlink="">
      <xdr:nvSpPr>
        <xdr:cNvPr id="13965" name="AutoShape 1">
          <a:extLst>
            <a:ext uri="{FF2B5EF4-FFF2-40B4-BE49-F238E27FC236}">
              <a16:creationId xmlns:a16="http://schemas.microsoft.com/office/drawing/2014/main" id="{E31757C9-DEEE-4B05-B63C-2609A1A48EA8}"/>
            </a:ext>
          </a:extLst>
        </xdr:cNvPr>
        <xdr:cNvSpPr>
          <a:spLocks noChangeArrowheads="1"/>
        </xdr:cNvSpPr>
      </xdr:nvSpPr>
      <xdr:spPr bwMode="auto">
        <a:xfrm>
          <a:off x="561975" y="1752600"/>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190500</xdr:colOff>
      <xdr:row>22</xdr:row>
      <xdr:rowOff>28575</xdr:rowOff>
    </xdr:from>
    <xdr:to>
      <xdr:col>3</xdr:col>
      <xdr:colOff>19050</xdr:colOff>
      <xdr:row>30</xdr:row>
      <xdr:rowOff>0</xdr:rowOff>
    </xdr:to>
    <xdr:sp macro="" textlink="">
      <xdr:nvSpPr>
        <xdr:cNvPr id="13966" name="AutoShape 6">
          <a:extLst>
            <a:ext uri="{FF2B5EF4-FFF2-40B4-BE49-F238E27FC236}">
              <a16:creationId xmlns:a16="http://schemas.microsoft.com/office/drawing/2014/main" id="{5BB02E24-49E0-4EEC-9B0E-342F145A7B6D}"/>
            </a:ext>
          </a:extLst>
        </xdr:cNvPr>
        <xdr:cNvSpPr>
          <a:spLocks noChangeArrowheads="1"/>
        </xdr:cNvSpPr>
      </xdr:nvSpPr>
      <xdr:spPr bwMode="auto">
        <a:xfrm>
          <a:off x="590550" y="3114675"/>
          <a:ext cx="514350" cy="1162050"/>
        </a:xfrm>
        <a:prstGeom prst="downArrow">
          <a:avLst>
            <a:gd name="adj1" fmla="val 50000"/>
            <a:gd name="adj2" fmla="val 55561"/>
          </a:avLst>
        </a:prstGeom>
        <a:solidFill>
          <a:srgbClr val="FFFF00"/>
        </a:solidFill>
        <a:ln w="9525">
          <a:solidFill>
            <a:srgbClr val="7F7F7F"/>
          </a:solidFill>
          <a:miter lim="800000"/>
          <a:headEnd/>
          <a:tailEnd/>
        </a:ln>
      </xdr:spPr>
    </xdr:sp>
    <xdr:clientData/>
  </xdr:twoCellAnchor>
  <xdr:twoCellAnchor>
    <xdr:from>
      <xdr:col>7</xdr:col>
      <xdr:colOff>95250</xdr:colOff>
      <xdr:row>46</xdr:row>
      <xdr:rowOff>47625</xdr:rowOff>
    </xdr:from>
    <xdr:to>
      <xdr:col>8</xdr:col>
      <xdr:colOff>485775</xdr:colOff>
      <xdr:row>48</xdr:row>
      <xdr:rowOff>114300</xdr:rowOff>
    </xdr:to>
    <xdr:sp macro="" textlink="">
      <xdr:nvSpPr>
        <xdr:cNvPr id="13967" name="AutoShape 11">
          <a:extLst>
            <a:ext uri="{FF2B5EF4-FFF2-40B4-BE49-F238E27FC236}">
              <a16:creationId xmlns:a16="http://schemas.microsoft.com/office/drawing/2014/main" id="{209E451E-DAA0-4913-B6E1-ED53B33EC914}"/>
            </a:ext>
          </a:extLst>
        </xdr:cNvPr>
        <xdr:cNvSpPr>
          <a:spLocks noChangeArrowheads="1"/>
        </xdr:cNvSpPr>
      </xdr:nvSpPr>
      <xdr:spPr bwMode="auto">
        <a:xfrm>
          <a:off x="3714750" y="6286500"/>
          <a:ext cx="1076325" cy="409575"/>
        </a:xfrm>
        <a:prstGeom prst="rightArrow">
          <a:avLst>
            <a:gd name="adj1" fmla="val 50000"/>
            <a:gd name="adj2" fmla="val 65515"/>
          </a:avLst>
        </a:prstGeom>
        <a:solidFill>
          <a:srgbClr val="FF0000"/>
        </a:solidFill>
        <a:ln w="9525">
          <a:solidFill>
            <a:srgbClr val="7F7F7F"/>
          </a:solidFill>
          <a:miter lim="800000"/>
          <a:headEnd/>
          <a:tailEnd/>
        </a:ln>
      </xdr:spPr>
    </xdr:sp>
    <xdr:clientData/>
  </xdr:twoCellAnchor>
  <xdr:twoCellAnchor>
    <xdr:from>
      <xdr:col>7</xdr:col>
      <xdr:colOff>190500</xdr:colOff>
      <xdr:row>29</xdr:row>
      <xdr:rowOff>57150</xdr:rowOff>
    </xdr:from>
    <xdr:to>
      <xdr:col>7</xdr:col>
      <xdr:colOff>676275</xdr:colOff>
      <xdr:row>59</xdr:row>
      <xdr:rowOff>114300</xdr:rowOff>
    </xdr:to>
    <xdr:sp macro="" textlink="">
      <xdr:nvSpPr>
        <xdr:cNvPr id="13968" name="AutoShape 12">
          <a:extLst>
            <a:ext uri="{FF2B5EF4-FFF2-40B4-BE49-F238E27FC236}">
              <a16:creationId xmlns:a16="http://schemas.microsoft.com/office/drawing/2014/main" id="{963B3F2C-BEB0-4238-86BF-83B2B56B7A48}"/>
            </a:ext>
          </a:extLst>
        </xdr:cNvPr>
        <xdr:cNvSpPr>
          <a:spLocks noChangeArrowheads="1"/>
        </xdr:cNvSpPr>
      </xdr:nvSpPr>
      <xdr:spPr bwMode="auto">
        <a:xfrm>
          <a:off x="3810000" y="4162425"/>
          <a:ext cx="485775" cy="4019550"/>
        </a:xfrm>
        <a:prstGeom prst="downArrow">
          <a:avLst>
            <a:gd name="adj1" fmla="val 50000"/>
            <a:gd name="adj2" fmla="val 122241"/>
          </a:avLst>
        </a:prstGeom>
        <a:solidFill>
          <a:srgbClr val="FFFF00"/>
        </a:solidFill>
        <a:ln w="9525">
          <a:solidFill>
            <a:srgbClr val="7F7F7F"/>
          </a:solidFill>
          <a:miter lim="800000"/>
          <a:headEnd/>
          <a:tailEnd/>
        </a:ln>
      </xdr:spPr>
    </xdr:sp>
    <xdr:clientData/>
  </xdr:twoCellAnchor>
  <xdr:twoCellAnchor>
    <xdr:from>
      <xdr:col>5</xdr:col>
      <xdr:colOff>114300</xdr:colOff>
      <xdr:row>57</xdr:row>
      <xdr:rowOff>47625</xdr:rowOff>
    </xdr:from>
    <xdr:to>
      <xdr:col>6</xdr:col>
      <xdr:colOff>66675</xdr:colOff>
      <xdr:row>59</xdr:row>
      <xdr:rowOff>152400</xdr:rowOff>
    </xdr:to>
    <xdr:sp macro="" textlink="">
      <xdr:nvSpPr>
        <xdr:cNvPr id="13969" name="AutoShape 13">
          <a:extLst>
            <a:ext uri="{FF2B5EF4-FFF2-40B4-BE49-F238E27FC236}">
              <a16:creationId xmlns:a16="http://schemas.microsoft.com/office/drawing/2014/main" id="{0408C084-5A5F-4FCB-B2E4-4FAB490B35B5}"/>
            </a:ext>
          </a:extLst>
        </xdr:cNvPr>
        <xdr:cNvSpPr>
          <a:spLocks noChangeArrowheads="1"/>
        </xdr:cNvSpPr>
      </xdr:nvSpPr>
      <xdr:spPr bwMode="auto">
        <a:xfrm>
          <a:off x="2466975" y="7886700"/>
          <a:ext cx="533400" cy="333375"/>
        </a:xfrm>
        <a:prstGeom prst="downArrow">
          <a:avLst>
            <a:gd name="adj1" fmla="val 50000"/>
            <a:gd name="adj2" fmla="val 42144"/>
          </a:avLst>
        </a:prstGeom>
        <a:solidFill>
          <a:srgbClr val="FFFF00"/>
        </a:solidFill>
        <a:ln w="9525">
          <a:solidFill>
            <a:srgbClr val="7F7F7F"/>
          </a:solidFill>
          <a:miter lim="800000"/>
          <a:headEnd/>
          <a:tailEnd/>
        </a:ln>
      </xdr:spPr>
    </xdr:sp>
    <xdr:clientData/>
  </xdr:twoCellAnchor>
  <xdr:twoCellAnchor>
    <xdr:from>
      <xdr:col>6</xdr:col>
      <xdr:colOff>295275</xdr:colOff>
      <xdr:row>12</xdr:row>
      <xdr:rowOff>0</xdr:rowOff>
    </xdr:from>
    <xdr:to>
      <xdr:col>7</xdr:col>
      <xdr:colOff>95250</xdr:colOff>
      <xdr:row>13</xdr:row>
      <xdr:rowOff>152400</xdr:rowOff>
    </xdr:to>
    <xdr:sp macro="" textlink="">
      <xdr:nvSpPr>
        <xdr:cNvPr id="13970" name="AutoShape 1">
          <a:extLst>
            <a:ext uri="{FF2B5EF4-FFF2-40B4-BE49-F238E27FC236}">
              <a16:creationId xmlns:a16="http://schemas.microsoft.com/office/drawing/2014/main" id="{BF67BFAE-2C24-42EB-A051-8ABF8E461E78}"/>
            </a:ext>
          </a:extLst>
        </xdr:cNvPr>
        <xdr:cNvSpPr>
          <a:spLocks noChangeArrowheads="1"/>
        </xdr:cNvSpPr>
      </xdr:nvSpPr>
      <xdr:spPr bwMode="auto">
        <a:xfrm>
          <a:off x="3228975" y="174307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10</xdr:col>
      <xdr:colOff>428625</xdr:colOff>
      <xdr:row>12</xdr:row>
      <xdr:rowOff>19050</xdr:rowOff>
    </xdr:from>
    <xdr:to>
      <xdr:col>11</xdr:col>
      <xdr:colOff>228600</xdr:colOff>
      <xdr:row>14</xdr:row>
      <xdr:rowOff>0</xdr:rowOff>
    </xdr:to>
    <xdr:sp macro="" textlink="">
      <xdr:nvSpPr>
        <xdr:cNvPr id="13971" name="AutoShape 1">
          <a:extLst>
            <a:ext uri="{FF2B5EF4-FFF2-40B4-BE49-F238E27FC236}">
              <a16:creationId xmlns:a16="http://schemas.microsoft.com/office/drawing/2014/main" id="{2F95350F-9F85-48A0-9168-4102AC4080C5}"/>
            </a:ext>
          </a:extLst>
        </xdr:cNvPr>
        <xdr:cNvSpPr>
          <a:spLocks noChangeArrowheads="1"/>
        </xdr:cNvSpPr>
      </xdr:nvSpPr>
      <xdr:spPr bwMode="auto">
        <a:xfrm>
          <a:off x="5895975" y="1762125"/>
          <a:ext cx="485775" cy="32385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4</xdr:col>
      <xdr:colOff>85725</xdr:colOff>
      <xdr:row>21</xdr:row>
      <xdr:rowOff>47625</xdr:rowOff>
    </xdr:from>
    <xdr:to>
      <xdr:col>4</xdr:col>
      <xdr:colOff>571500</xdr:colOff>
      <xdr:row>23</xdr:row>
      <xdr:rowOff>161925</xdr:rowOff>
    </xdr:to>
    <xdr:sp macro="" textlink="">
      <xdr:nvSpPr>
        <xdr:cNvPr id="13972" name="AutoShape 1">
          <a:extLst>
            <a:ext uri="{FF2B5EF4-FFF2-40B4-BE49-F238E27FC236}">
              <a16:creationId xmlns:a16="http://schemas.microsoft.com/office/drawing/2014/main" id="{15190A7B-758E-464A-A777-89F012B319A8}"/>
            </a:ext>
          </a:extLst>
        </xdr:cNvPr>
        <xdr:cNvSpPr>
          <a:spLocks noChangeArrowheads="1"/>
        </xdr:cNvSpPr>
      </xdr:nvSpPr>
      <xdr:spPr bwMode="auto">
        <a:xfrm>
          <a:off x="1857375" y="3076575"/>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47625</xdr:colOff>
      <xdr:row>22</xdr:row>
      <xdr:rowOff>9525</xdr:rowOff>
    </xdr:from>
    <xdr:to>
      <xdr:col>9</xdr:col>
      <xdr:colOff>533400</xdr:colOff>
      <xdr:row>24</xdr:row>
      <xdr:rowOff>0</xdr:rowOff>
    </xdr:to>
    <xdr:sp macro="" textlink="">
      <xdr:nvSpPr>
        <xdr:cNvPr id="13973" name="AutoShape 1">
          <a:extLst>
            <a:ext uri="{FF2B5EF4-FFF2-40B4-BE49-F238E27FC236}">
              <a16:creationId xmlns:a16="http://schemas.microsoft.com/office/drawing/2014/main" id="{294B11D4-926E-4D44-A23B-532188A4B197}"/>
            </a:ext>
          </a:extLst>
        </xdr:cNvPr>
        <xdr:cNvSpPr>
          <a:spLocks noChangeArrowheads="1"/>
        </xdr:cNvSpPr>
      </xdr:nvSpPr>
      <xdr:spPr bwMode="auto">
        <a:xfrm>
          <a:off x="4933950" y="30956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152400</xdr:colOff>
      <xdr:row>33</xdr:row>
      <xdr:rowOff>47625</xdr:rowOff>
    </xdr:from>
    <xdr:to>
      <xdr:col>3</xdr:col>
      <xdr:colOff>638175</xdr:colOff>
      <xdr:row>35</xdr:row>
      <xdr:rowOff>161925</xdr:rowOff>
    </xdr:to>
    <xdr:sp macro="" textlink="">
      <xdr:nvSpPr>
        <xdr:cNvPr id="13974" name="AutoShape 1">
          <a:extLst>
            <a:ext uri="{FF2B5EF4-FFF2-40B4-BE49-F238E27FC236}">
              <a16:creationId xmlns:a16="http://schemas.microsoft.com/office/drawing/2014/main" id="{F442B378-A9A3-4AB4-8EB9-06A288466562}"/>
            </a:ext>
          </a:extLst>
        </xdr:cNvPr>
        <xdr:cNvSpPr>
          <a:spLocks noChangeArrowheads="1"/>
        </xdr:cNvSpPr>
      </xdr:nvSpPr>
      <xdr:spPr bwMode="auto">
        <a:xfrm>
          <a:off x="1238250" y="4733925"/>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133350</xdr:colOff>
      <xdr:row>40</xdr:row>
      <xdr:rowOff>9525</xdr:rowOff>
    </xdr:from>
    <xdr:to>
      <xdr:col>3</xdr:col>
      <xdr:colOff>619125</xdr:colOff>
      <xdr:row>42</xdr:row>
      <xdr:rowOff>9525</xdr:rowOff>
    </xdr:to>
    <xdr:sp macro="" textlink="">
      <xdr:nvSpPr>
        <xdr:cNvPr id="13975" name="AutoShape 1">
          <a:extLst>
            <a:ext uri="{FF2B5EF4-FFF2-40B4-BE49-F238E27FC236}">
              <a16:creationId xmlns:a16="http://schemas.microsoft.com/office/drawing/2014/main" id="{2F4CAE61-9573-4C9E-B492-42408E6F492D}"/>
            </a:ext>
          </a:extLst>
        </xdr:cNvPr>
        <xdr:cNvSpPr>
          <a:spLocks noChangeArrowheads="1"/>
        </xdr:cNvSpPr>
      </xdr:nvSpPr>
      <xdr:spPr bwMode="auto">
        <a:xfrm>
          <a:off x="1219200" y="5562600"/>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2</xdr:col>
      <xdr:colOff>171450</xdr:colOff>
      <xdr:row>50</xdr:row>
      <xdr:rowOff>0</xdr:rowOff>
    </xdr:from>
    <xdr:to>
      <xdr:col>2</xdr:col>
      <xdr:colOff>657225</xdr:colOff>
      <xdr:row>51</xdr:row>
      <xdr:rowOff>161925</xdr:rowOff>
    </xdr:to>
    <xdr:sp macro="" textlink="">
      <xdr:nvSpPr>
        <xdr:cNvPr id="13976" name="AutoShape 1">
          <a:extLst>
            <a:ext uri="{FF2B5EF4-FFF2-40B4-BE49-F238E27FC236}">
              <a16:creationId xmlns:a16="http://schemas.microsoft.com/office/drawing/2014/main" id="{9BBE246C-43BD-40C2-9A8D-2C3902D3E1A0}"/>
            </a:ext>
          </a:extLst>
        </xdr:cNvPr>
        <xdr:cNvSpPr>
          <a:spLocks noChangeArrowheads="1"/>
        </xdr:cNvSpPr>
      </xdr:nvSpPr>
      <xdr:spPr bwMode="auto">
        <a:xfrm>
          <a:off x="571500" y="68199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200025</xdr:colOff>
      <xdr:row>64</xdr:row>
      <xdr:rowOff>9525</xdr:rowOff>
    </xdr:from>
    <xdr:to>
      <xdr:col>4</xdr:col>
      <xdr:colOff>0</xdr:colOff>
      <xdr:row>66</xdr:row>
      <xdr:rowOff>0</xdr:rowOff>
    </xdr:to>
    <xdr:sp macro="" textlink="">
      <xdr:nvSpPr>
        <xdr:cNvPr id="13977" name="AutoShape 1">
          <a:extLst>
            <a:ext uri="{FF2B5EF4-FFF2-40B4-BE49-F238E27FC236}">
              <a16:creationId xmlns:a16="http://schemas.microsoft.com/office/drawing/2014/main" id="{D511210C-734A-4C50-96B5-6F7288C94C96}"/>
            </a:ext>
          </a:extLst>
        </xdr:cNvPr>
        <xdr:cNvSpPr>
          <a:spLocks noChangeArrowheads="1"/>
        </xdr:cNvSpPr>
      </xdr:nvSpPr>
      <xdr:spPr bwMode="auto">
        <a:xfrm>
          <a:off x="1285875" y="87153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200025</xdr:colOff>
      <xdr:row>70</xdr:row>
      <xdr:rowOff>0</xdr:rowOff>
    </xdr:from>
    <xdr:to>
      <xdr:col>4</xdr:col>
      <xdr:colOff>0</xdr:colOff>
      <xdr:row>71</xdr:row>
      <xdr:rowOff>161925</xdr:rowOff>
    </xdr:to>
    <xdr:sp macro="" textlink="">
      <xdr:nvSpPr>
        <xdr:cNvPr id="13978" name="AutoShape 1">
          <a:extLst>
            <a:ext uri="{FF2B5EF4-FFF2-40B4-BE49-F238E27FC236}">
              <a16:creationId xmlns:a16="http://schemas.microsoft.com/office/drawing/2014/main" id="{B44EFE4D-E91C-4FE1-8375-5F2470E90EAC}"/>
            </a:ext>
          </a:extLst>
        </xdr:cNvPr>
        <xdr:cNvSpPr>
          <a:spLocks noChangeArrowheads="1"/>
        </xdr:cNvSpPr>
      </xdr:nvSpPr>
      <xdr:spPr bwMode="auto">
        <a:xfrm>
          <a:off x="1285875" y="951547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200025</xdr:colOff>
      <xdr:row>76</xdr:row>
      <xdr:rowOff>0</xdr:rowOff>
    </xdr:from>
    <xdr:to>
      <xdr:col>4</xdr:col>
      <xdr:colOff>0</xdr:colOff>
      <xdr:row>77</xdr:row>
      <xdr:rowOff>161925</xdr:rowOff>
    </xdr:to>
    <xdr:sp macro="" textlink="">
      <xdr:nvSpPr>
        <xdr:cNvPr id="13979" name="AutoShape 1">
          <a:extLst>
            <a:ext uri="{FF2B5EF4-FFF2-40B4-BE49-F238E27FC236}">
              <a16:creationId xmlns:a16="http://schemas.microsoft.com/office/drawing/2014/main" id="{AF44CE3B-F0EE-4FBD-B819-FD9B8E97687C}"/>
            </a:ext>
          </a:extLst>
        </xdr:cNvPr>
        <xdr:cNvSpPr>
          <a:spLocks noChangeArrowheads="1"/>
        </xdr:cNvSpPr>
      </xdr:nvSpPr>
      <xdr:spPr bwMode="auto">
        <a:xfrm>
          <a:off x="1285875" y="10325100"/>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3</xdr:col>
      <xdr:colOff>180975</xdr:colOff>
      <xdr:row>86</xdr:row>
      <xdr:rowOff>0</xdr:rowOff>
    </xdr:from>
    <xdr:to>
      <xdr:col>3</xdr:col>
      <xdr:colOff>666750</xdr:colOff>
      <xdr:row>87</xdr:row>
      <xdr:rowOff>171450</xdr:rowOff>
    </xdr:to>
    <xdr:sp macro="" textlink="">
      <xdr:nvSpPr>
        <xdr:cNvPr id="13980" name="AutoShape 1">
          <a:extLst>
            <a:ext uri="{FF2B5EF4-FFF2-40B4-BE49-F238E27FC236}">
              <a16:creationId xmlns:a16="http://schemas.microsoft.com/office/drawing/2014/main" id="{7D877DB5-8DD9-43E0-AB19-974C83192771}"/>
            </a:ext>
          </a:extLst>
        </xdr:cNvPr>
        <xdr:cNvSpPr>
          <a:spLocks noChangeArrowheads="1"/>
        </xdr:cNvSpPr>
      </xdr:nvSpPr>
      <xdr:spPr bwMode="auto">
        <a:xfrm>
          <a:off x="1266825" y="11591925"/>
          <a:ext cx="485775" cy="342900"/>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twoCellAnchor>
    <xdr:from>
      <xdr:col>9</xdr:col>
      <xdr:colOff>47625</xdr:colOff>
      <xdr:row>86</xdr:row>
      <xdr:rowOff>0</xdr:rowOff>
    </xdr:from>
    <xdr:to>
      <xdr:col>9</xdr:col>
      <xdr:colOff>533400</xdr:colOff>
      <xdr:row>87</xdr:row>
      <xdr:rowOff>161925</xdr:rowOff>
    </xdr:to>
    <xdr:sp macro="" textlink="">
      <xdr:nvSpPr>
        <xdr:cNvPr id="13981" name="AutoShape 1">
          <a:extLst>
            <a:ext uri="{FF2B5EF4-FFF2-40B4-BE49-F238E27FC236}">
              <a16:creationId xmlns:a16="http://schemas.microsoft.com/office/drawing/2014/main" id="{CE90BFF9-C209-4581-B93E-18F04B3C05F5}"/>
            </a:ext>
          </a:extLst>
        </xdr:cNvPr>
        <xdr:cNvSpPr>
          <a:spLocks noChangeArrowheads="1"/>
        </xdr:cNvSpPr>
      </xdr:nvSpPr>
      <xdr:spPr bwMode="auto">
        <a:xfrm>
          <a:off x="4933950" y="11591925"/>
          <a:ext cx="485775" cy="333375"/>
        </a:xfrm>
        <a:prstGeom prst="downArrow">
          <a:avLst>
            <a:gd name="adj1" fmla="val 46074"/>
            <a:gd name="adj2" fmla="val 39287"/>
          </a:avLst>
        </a:prstGeom>
        <a:solidFill>
          <a:srgbClr val="FF0000"/>
        </a:solidFill>
        <a:ln w="9525">
          <a:solidFill>
            <a:srgbClr val="7F7F7F"/>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925830</xdr:colOff>
      <xdr:row>0</xdr:row>
      <xdr:rowOff>0</xdr:rowOff>
    </xdr:from>
    <xdr:to>
      <xdr:col>2</xdr:col>
      <xdr:colOff>923925</xdr:colOff>
      <xdr:row>0</xdr:row>
      <xdr:rowOff>0</xdr:rowOff>
    </xdr:to>
    <xdr:sp macro="" textlink="">
      <xdr:nvSpPr>
        <xdr:cNvPr id="40961" name="Text Box 1">
          <a:extLst>
            <a:ext uri="{FF2B5EF4-FFF2-40B4-BE49-F238E27FC236}">
              <a16:creationId xmlns:a16="http://schemas.microsoft.com/office/drawing/2014/main" id="{1141643F-8A5D-4FD1-BB4C-8B285F9BE407}"/>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2" name="Text Box 2">
          <a:extLst>
            <a:ext uri="{FF2B5EF4-FFF2-40B4-BE49-F238E27FC236}">
              <a16:creationId xmlns:a16="http://schemas.microsoft.com/office/drawing/2014/main" id="{FEF7DDF1-3BAE-426B-BE1A-4D96CAB2DF30}"/>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twoCellAnchor>
    <xdr:from>
      <xdr:col>2</xdr:col>
      <xdr:colOff>925830</xdr:colOff>
      <xdr:row>0</xdr:row>
      <xdr:rowOff>0</xdr:rowOff>
    </xdr:from>
    <xdr:to>
      <xdr:col>2</xdr:col>
      <xdr:colOff>923925</xdr:colOff>
      <xdr:row>0</xdr:row>
      <xdr:rowOff>0</xdr:rowOff>
    </xdr:to>
    <xdr:sp macro="" textlink="">
      <xdr:nvSpPr>
        <xdr:cNvPr id="40963" name="Text Box 3">
          <a:extLst>
            <a:ext uri="{FF2B5EF4-FFF2-40B4-BE49-F238E27FC236}">
              <a16:creationId xmlns:a16="http://schemas.microsoft.com/office/drawing/2014/main" id="{130D03BA-ED9F-4DE9-831B-3245B644D82A}"/>
            </a:ext>
          </a:extLst>
        </xdr:cNvPr>
        <xdr:cNvSpPr txBox="1">
          <a:spLocks noChangeArrowheads="1"/>
        </xdr:cNvSpPr>
      </xdr:nvSpPr>
      <xdr:spPr bwMode="auto">
        <a:xfrm>
          <a:off x="1051560" y="0"/>
          <a:ext cx="6934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推計順序</a:t>
          </a:r>
        </a:p>
      </xdr:txBody>
    </xdr:sp>
    <xdr:clientData/>
  </xdr:twoCellAnchor>
  <xdr:twoCellAnchor>
    <xdr:from>
      <xdr:col>1</xdr:col>
      <xdr:colOff>139065</xdr:colOff>
      <xdr:row>0</xdr:row>
      <xdr:rowOff>0</xdr:rowOff>
    </xdr:from>
    <xdr:to>
      <xdr:col>2</xdr:col>
      <xdr:colOff>764251</xdr:colOff>
      <xdr:row>0</xdr:row>
      <xdr:rowOff>0</xdr:rowOff>
    </xdr:to>
    <xdr:sp macro="" textlink="">
      <xdr:nvSpPr>
        <xdr:cNvPr id="40964" name="Text Box 4">
          <a:extLst>
            <a:ext uri="{FF2B5EF4-FFF2-40B4-BE49-F238E27FC236}">
              <a16:creationId xmlns:a16="http://schemas.microsoft.com/office/drawing/2014/main" id="{943A75DA-B7F5-4C70-9B74-4751EF2F6070}"/>
            </a:ext>
          </a:extLst>
        </xdr:cNvPr>
        <xdr:cNvSpPr txBox="1">
          <a:spLocks noChangeArrowheads="1"/>
        </xdr:cNvSpPr>
      </xdr:nvSpPr>
      <xdr:spPr bwMode="auto">
        <a:xfrm>
          <a:off x="129540" y="0"/>
          <a:ext cx="769620" cy="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明朝"/>
              <a:ea typeface="ＭＳ Ｐ明朝"/>
            </a:rPr>
            <a:t>部　　門</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19050</xdr:colOff>
      <xdr:row>8</xdr:row>
      <xdr:rowOff>0</xdr:rowOff>
    </xdr:from>
    <xdr:to>
      <xdr:col>12</xdr:col>
      <xdr:colOff>809624</xdr:colOff>
      <xdr:row>48</xdr:row>
      <xdr:rowOff>28575</xdr:rowOff>
    </xdr:to>
    <xdr:sp macro="" textlink="">
      <xdr:nvSpPr>
        <xdr:cNvPr id="5383" name="Line 1">
          <a:extLst>
            <a:ext uri="{FF2B5EF4-FFF2-40B4-BE49-F238E27FC236}">
              <a16:creationId xmlns:a16="http://schemas.microsoft.com/office/drawing/2014/main" id="{B388C561-EE36-4AFE-BC66-E364A7D79B4D}"/>
            </a:ext>
          </a:extLst>
        </xdr:cNvPr>
        <xdr:cNvSpPr>
          <a:spLocks noChangeShapeType="1"/>
        </xdr:cNvSpPr>
      </xdr:nvSpPr>
      <xdr:spPr bwMode="auto">
        <a:xfrm flipH="1">
          <a:off x="9886950" y="1628775"/>
          <a:ext cx="790574" cy="6886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1/009810/LOCALS~1/Temp/B2Temp/Attach/&#24195;&#23798;&#30476;/&#38656;&#35201;&#25313;&#2282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シート"/>
      <sheetName val="総括表"/>
      <sheetName val="フロー図"/>
      <sheetName val="１次効果"/>
      <sheetName val="２次効果"/>
      <sheetName val="総合効果"/>
      <sheetName val="分析履歴"/>
      <sheetName val="各種係数"/>
      <sheetName val="投入係数"/>
      <sheetName val="逆行列(IM)"/>
    </sheetNames>
    <sheetDataSet>
      <sheetData sheetId="0"/>
      <sheetData sheetId="1"/>
      <sheetData sheetId="2"/>
      <sheetData sheetId="3"/>
      <sheetData sheetId="4"/>
      <sheetData sheetId="5"/>
      <sheetData sheetId="6">
        <row r="7">
          <cell r="A7" t="str">
            <v>新規入力…</v>
          </cell>
        </row>
        <row r="8">
          <cell r="A8" t="str">
            <v>県内で県内産の自動車に対する需要が１００億円増加した場合の経済波及効果</v>
          </cell>
        </row>
      </sheetData>
      <sheetData sheetId="7"/>
      <sheetData sheetId="8"/>
      <sheetData sheetId="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99"/>
  </sheetPr>
  <dimension ref="B1:B137"/>
  <sheetViews>
    <sheetView tabSelected="1" zoomScaleNormal="100" zoomScaleSheetLayoutView="100" workbookViewId="0"/>
  </sheetViews>
  <sheetFormatPr defaultColWidth="10" defaultRowHeight="15" customHeight="1" x14ac:dyDescent="0.15"/>
  <cols>
    <col min="1" max="1" width="3.625" style="2" customWidth="1"/>
    <col min="2" max="2" width="77.375" style="1" customWidth="1"/>
    <col min="3" max="16384" width="10" style="2"/>
  </cols>
  <sheetData>
    <row r="1" spans="2:2" ht="15" customHeight="1" thickBot="1" x14ac:dyDescent="0.2"/>
    <row r="2" spans="2:2" ht="18" thickTop="1" x14ac:dyDescent="0.15">
      <c r="B2" s="3" t="s">
        <v>259</v>
      </c>
    </row>
    <row r="3" spans="2:2" ht="15" customHeight="1" x14ac:dyDescent="0.15">
      <c r="B3" s="4"/>
    </row>
    <row r="4" spans="2:2" ht="15" customHeight="1" x14ac:dyDescent="0.15">
      <c r="B4" s="246" t="s">
        <v>239</v>
      </c>
    </row>
    <row r="5" spans="2:2" ht="15" customHeight="1" x14ac:dyDescent="0.15">
      <c r="B5" s="246" t="s">
        <v>123</v>
      </c>
    </row>
    <row r="6" spans="2:2" ht="15" customHeight="1" x14ac:dyDescent="0.15">
      <c r="B6" s="246"/>
    </row>
    <row r="7" spans="2:2" ht="15" customHeight="1" x14ac:dyDescent="0.15">
      <c r="B7" s="246" t="s">
        <v>258</v>
      </c>
    </row>
    <row r="8" spans="2:2" ht="15" customHeight="1" x14ac:dyDescent="0.15">
      <c r="B8" s="246" t="s">
        <v>297</v>
      </c>
    </row>
    <row r="9" spans="2:2" ht="15" customHeight="1" x14ac:dyDescent="0.15">
      <c r="B9" s="246" t="s">
        <v>250</v>
      </c>
    </row>
    <row r="10" spans="2:2" ht="6.75" customHeight="1" x14ac:dyDescent="0.15">
      <c r="B10" s="246"/>
    </row>
    <row r="11" spans="2:2" ht="15" customHeight="1" x14ac:dyDescent="0.15">
      <c r="B11" s="246" t="s">
        <v>210</v>
      </c>
    </row>
    <row r="12" spans="2:2" ht="15" customHeight="1" x14ac:dyDescent="0.15">
      <c r="B12" s="4"/>
    </row>
    <row r="13" spans="2:2" ht="15" customHeight="1" x14ac:dyDescent="0.15">
      <c r="B13" s="4" t="s">
        <v>124</v>
      </c>
    </row>
    <row r="14" spans="2:2" ht="15" customHeight="1" x14ac:dyDescent="0.15">
      <c r="B14" s="4" t="s">
        <v>185</v>
      </c>
    </row>
    <row r="15" spans="2:2" ht="15" customHeight="1" x14ac:dyDescent="0.15">
      <c r="B15" s="4" t="s">
        <v>186</v>
      </c>
    </row>
    <row r="16" spans="2:2" ht="15" customHeight="1" x14ac:dyDescent="0.15">
      <c r="B16" s="4" t="s">
        <v>187</v>
      </c>
    </row>
    <row r="17" spans="2:2" ht="15" customHeight="1" x14ac:dyDescent="0.15">
      <c r="B17" s="4" t="s">
        <v>191</v>
      </c>
    </row>
    <row r="18" spans="2:2" ht="15" customHeight="1" x14ac:dyDescent="0.15">
      <c r="B18" s="4"/>
    </row>
    <row r="19" spans="2:2" ht="15" customHeight="1" x14ac:dyDescent="0.15">
      <c r="B19" s="246" t="s">
        <v>240</v>
      </c>
    </row>
    <row r="20" spans="2:2" ht="15" customHeight="1" x14ac:dyDescent="0.15">
      <c r="B20" s="246" t="s">
        <v>241</v>
      </c>
    </row>
    <row r="21" spans="2:2" ht="15" customHeight="1" x14ac:dyDescent="0.15">
      <c r="B21" s="246" t="s">
        <v>188</v>
      </c>
    </row>
    <row r="22" spans="2:2" ht="15" customHeight="1" x14ac:dyDescent="0.15">
      <c r="B22" s="246" t="s">
        <v>242</v>
      </c>
    </row>
    <row r="23" spans="2:2" ht="15" customHeight="1" x14ac:dyDescent="0.15">
      <c r="B23" s="246" t="s">
        <v>243</v>
      </c>
    </row>
    <row r="24" spans="2:2" ht="15" customHeight="1" x14ac:dyDescent="0.15">
      <c r="B24" s="4"/>
    </row>
    <row r="25" spans="2:2" ht="15" customHeight="1" x14ac:dyDescent="0.15">
      <c r="B25" s="4" t="s">
        <v>189</v>
      </c>
    </row>
    <row r="26" spans="2:2" ht="15" customHeight="1" x14ac:dyDescent="0.15">
      <c r="B26" s="246" t="s">
        <v>367</v>
      </c>
    </row>
    <row r="27" spans="2:2" ht="15" customHeight="1" x14ac:dyDescent="0.15">
      <c r="B27" s="246"/>
    </row>
    <row r="28" spans="2:2" ht="15" customHeight="1" x14ac:dyDescent="0.15">
      <c r="B28" s="246" t="s">
        <v>368</v>
      </c>
    </row>
    <row r="29" spans="2:2" ht="15" customHeight="1" x14ac:dyDescent="0.15">
      <c r="B29" s="246"/>
    </row>
    <row r="30" spans="2:2" ht="15" customHeight="1" x14ac:dyDescent="0.15">
      <c r="B30" s="246" t="s">
        <v>357</v>
      </c>
    </row>
    <row r="31" spans="2:2" ht="15" customHeight="1" x14ac:dyDescent="0.15">
      <c r="B31" s="246"/>
    </row>
    <row r="32" spans="2:2" ht="15" customHeight="1" x14ac:dyDescent="0.15">
      <c r="B32" s="246" t="s">
        <v>358</v>
      </c>
    </row>
    <row r="33" spans="2:2" ht="15" customHeight="1" x14ac:dyDescent="0.15">
      <c r="B33" s="246" t="s">
        <v>233</v>
      </c>
    </row>
    <row r="34" spans="2:2" ht="15" customHeight="1" x14ac:dyDescent="0.15">
      <c r="B34" s="248" t="s">
        <v>225</v>
      </c>
    </row>
    <row r="35" spans="2:2" ht="15" customHeight="1" x14ac:dyDescent="0.15">
      <c r="B35" s="248" t="s">
        <v>190</v>
      </c>
    </row>
    <row r="36" spans="2:2" ht="15" customHeight="1" x14ac:dyDescent="0.15">
      <c r="B36" s="246"/>
    </row>
    <row r="37" spans="2:2" ht="15" customHeight="1" x14ac:dyDescent="0.15">
      <c r="B37" s="246" t="s">
        <v>359</v>
      </c>
    </row>
    <row r="38" spans="2:2" ht="15" customHeight="1" x14ac:dyDescent="0.15">
      <c r="B38" s="246" t="s">
        <v>234</v>
      </c>
    </row>
    <row r="39" spans="2:2" ht="15" customHeight="1" x14ac:dyDescent="0.15">
      <c r="B39" s="246"/>
    </row>
    <row r="40" spans="2:2" ht="15" customHeight="1" x14ac:dyDescent="0.15">
      <c r="B40" s="246" t="s">
        <v>360</v>
      </c>
    </row>
    <row r="41" spans="2:2" ht="15" customHeight="1" x14ac:dyDescent="0.15">
      <c r="B41" s="246"/>
    </row>
    <row r="42" spans="2:2" ht="15" customHeight="1" x14ac:dyDescent="0.15">
      <c r="B42" s="246" t="s">
        <v>361</v>
      </c>
    </row>
    <row r="43" spans="2:2" ht="15" customHeight="1" x14ac:dyDescent="0.15">
      <c r="B43" s="246"/>
    </row>
    <row r="44" spans="2:2" ht="15" customHeight="1" x14ac:dyDescent="0.15">
      <c r="B44" s="246" t="s">
        <v>362</v>
      </c>
    </row>
    <row r="45" spans="2:2" ht="15" customHeight="1" x14ac:dyDescent="0.15">
      <c r="B45" s="246"/>
    </row>
    <row r="46" spans="2:2" ht="15" customHeight="1" x14ac:dyDescent="0.15">
      <c r="B46" s="246" t="s">
        <v>363</v>
      </c>
    </row>
    <row r="47" spans="2:2" ht="15" customHeight="1" x14ac:dyDescent="0.15">
      <c r="B47" s="246" t="s">
        <v>235</v>
      </c>
    </row>
    <row r="48" spans="2:2" ht="15" customHeight="1" x14ac:dyDescent="0.15">
      <c r="B48" s="246" t="s">
        <v>208</v>
      </c>
    </row>
    <row r="49" spans="2:2" ht="15" customHeight="1" x14ac:dyDescent="0.15">
      <c r="B49" s="246" t="s">
        <v>209</v>
      </c>
    </row>
    <row r="50" spans="2:2" ht="15" customHeight="1" x14ac:dyDescent="0.15">
      <c r="B50" s="246"/>
    </row>
    <row r="51" spans="2:2" ht="15" customHeight="1" x14ac:dyDescent="0.15">
      <c r="B51" s="246" t="s">
        <v>364</v>
      </c>
    </row>
    <row r="52" spans="2:2" ht="15" customHeight="1" x14ac:dyDescent="0.15">
      <c r="B52" s="246" t="s">
        <v>236</v>
      </c>
    </row>
    <row r="53" spans="2:2" ht="15" customHeight="1" x14ac:dyDescent="0.15">
      <c r="B53" s="246"/>
    </row>
    <row r="54" spans="2:2" ht="15" customHeight="1" x14ac:dyDescent="0.15">
      <c r="B54" s="246" t="s">
        <v>365</v>
      </c>
    </row>
    <row r="55" spans="2:2" ht="15" customHeight="1" x14ac:dyDescent="0.15">
      <c r="B55" s="246" t="s">
        <v>219</v>
      </c>
    </row>
    <row r="56" spans="2:2" ht="15" customHeight="1" x14ac:dyDescent="0.15">
      <c r="B56" s="342"/>
    </row>
    <row r="57" spans="2:2" ht="17.25" x14ac:dyDescent="0.15">
      <c r="B57" s="341" t="s">
        <v>220</v>
      </c>
    </row>
    <row r="58" spans="2:2" ht="17.25" x14ac:dyDescent="0.15">
      <c r="B58" s="5"/>
    </row>
    <row r="59" spans="2:2" ht="15" customHeight="1" x14ac:dyDescent="0.15">
      <c r="B59" s="4" t="s">
        <v>244</v>
      </c>
    </row>
    <row r="60" spans="2:2" ht="15" customHeight="1" x14ac:dyDescent="0.15">
      <c r="B60" s="4" t="s">
        <v>195</v>
      </c>
    </row>
    <row r="61" spans="2:2" ht="15" customHeight="1" x14ac:dyDescent="0.15">
      <c r="B61" s="4" t="s">
        <v>196</v>
      </c>
    </row>
    <row r="62" spans="2:2" ht="15" customHeight="1" x14ac:dyDescent="0.15">
      <c r="B62" s="4"/>
    </row>
    <row r="63" spans="2:2" ht="15" customHeight="1" x14ac:dyDescent="0.15">
      <c r="B63" s="4" t="s">
        <v>197</v>
      </c>
    </row>
    <row r="64" spans="2:2" ht="9.9499999999999993" customHeight="1" x14ac:dyDescent="0.15">
      <c r="B64" s="4"/>
    </row>
    <row r="65" spans="2:2" ht="15" customHeight="1" x14ac:dyDescent="0.15">
      <c r="B65" s="4" t="s">
        <v>119</v>
      </c>
    </row>
    <row r="66" spans="2:2" ht="6.95" customHeight="1" x14ac:dyDescent="0.15">
      <c r="B66" s="4"/>
    </row>
    <row r="67" spans="2:2" ht="15" customHeight="1" x14ac:dyDescent="0.15">
      <c r="B67" s="245" t="s">
        <v>198</v>
      </c>
    </row>
    <row r="68" spans="2:2" ht="15" customHeight="1" x14ac:dyDescent="0.15">
      <c r="B68" s="245" t="s">
        <v>199</v>
      </c>
    </row>
    <row r="69" spans="2:2" ht="9.9499999999999993" customHeight="1" x14ac:dyDescent="0.15">
      <c r="B69" s="4"/>
    </row>
    <row r="70" spans="2:2" ht="15" customHeight="1" x14ac:dyDescent="0.15">
      <c r="B70" s="245" t="s">
        <v>343</v>
      </c>
    </row>
    <row r="71" spans="2:2" ht="15" customHeight="1" x14ac:dyDescent="0.15">
      <c r="B71" s="245" t="s">
        <v>200</v>
      </c>
    </row>
    <row r="72" spans="2:2" ht="8.25" customHeight="1" x14ac:dyDescent="0.15">
      <c r="B72" s="245"/>
    </row>
    <row r="73" spans="2:2" ht="15" customHeight="1" x14ac:dyDescent="0.15">
      <c r="B73" s="246" t="s">
        <v>201</v>
      </c>
    </row>
    <row r="74" spans="2:2" ht="15" customHeight="1" x14ac:dyDescent="0.15">
      <c r="B74" s="246" t="s">
        <v>202</v>
      </c>
    </row>
    <row r="75" spans="2:2" ht="15" customHeight="1" x14ac:dyDescent="0.15">
      <c r="B75" s="246" t="s">
        <v>203</v>
      </c>
    </row>
    <row r="76" spans="2:2" ht="15" customHeight="1" x14ac:dyDescent="0.15">
      <c r="B76" s="4"/>
    </row>
    <row r="77" spans="2:2" ht="15" customHeight="1" x14ac:dyDescent="0.15">
      <c r="B77" s="4" t="s">
        <v>120</v>
      </c>
    </row>
    <row r="78" spans="2:2" ht="15" customHeight="1" x14ac:dyDescent="0.15">
      <c r="B78" s="4"/>
    </row>
    <row r="79" spans="2:2" ht="15" customHeight="1" x14ac:dyDescent="0.15">
      <c r="B79" s="245" t="s">
        <v>127</v>
      </c>
    </row>
    <row r="80" spans="2:2" ht="6.95" customHeight="1" x14ac:dyDescent="0.15">
      <c r="B80" s="4"/>
    </row>
    <row r="81" spans="2:2" ht="15" customHeight="1" x14ac:dyDescent="0.15">
      <c r="B81" s="246" t="s">
        <v>245</v>
      </c>
    </row>
    <row r="82" spans="2:2" ht="15" customHeight="1" x14ac:dyDescent="0.15">
      <c r="B82" s="246" t="s">
        <v>298</v>
      </c>
    </row>
    <row r="83" spans="2:2" ht="15" customHeight="1" x14ac:dyDescent="0.15">
      <c r="B83" s="246" t="s">
        <v>221</v>
      </c>
    </row>
    <row r="84" spans="2:2" ht="15" customHeight="1" x14ac:dyDescent="0.15">
      <c r="B84" s="246" t="s">
        <v>344</v>
      </c>
    </row>
    <row r="85" spans="2:2" ht="15" customHeight="1" x14ac:dyDescent="0.15">
      <c r="B85" s="246" t="s">
        <v>222</v>
      </c>
    </row>
    <row r="86" spans="2:2" ht="15" customHeight="1" x14ac:dyDescent="0.15">
      <c r="B86" s="4"/>
    </row>
    <row r="87" spans="2:2" ht="15" customHeight="1" x14ac:dyDescent="0.15">
      <c r="B87" s="245" t="s">
        <v>128</v>
      </c>
    </row>
    <row r="88" spans="2:2" ht="6.95" customHeight="1" x14ac:dyDescent="0.15">
      <c r="B88" s="4"/>
    </row>
    <row r="89" spans="2:2" ht="15" customHeight="1" x14ac:dyDescent="0.15">
      <c r="B89" s="246" t="s">
        <v>238</v>
      </c>
    </row>
    <row r="90" spans="2:2" ht="15" customHeight="1" x14ac:dyDescent="0.15">
      <c r="B90" s="246" t="s">
        <v>129</v>
      </c>
    </row>
    <row r="91" spans="2:2" ht="15" customHeight="1" x14ac:dyDescent="0.15">
      <c r="B91" s="246" t="s">
        <v>254</v>
      </c>
    </row>
    <row r="92" spans="2:2" ht="15" customHeight="1" x14ac:dyDescent="0.15">
      <c r="B92" s="4"/>
    </row>
    <row r="93" spans="2:2" ht="15" customHeight="1" x14ac:dyDescent="0.15">
      <c r="B93" s="245" t="s">
        <v>130</v>
      </c>
    </row>
    <row r="94" spans="2:2" ht="6.95" customHeight="1" x14ac:dyDescent="0.15">
      <c r="B94" s="4"/>
    </row>
    <row r="95" spans="2:2" ht="15" customHeight="1" x14ac:dyDescent="0.15">
      <c r="B95" s="246" t="s">
        <v>246</v>
      </c>
    </row>
    <row r="96" spans="2:2" ht="15" customHeight="1" x14ac:dyDescent="0.15">
      <c r="B96" s="246" t="s">
        <v>341</v>
      </c>
    </row>
    <row r="97" spans="2:2" ht="15" customHeight="1" x14ac:dyDescent="0.15">
      <c r="B97" s="4"/>
    </row>
    <row r="98" spans="2:2" ht="15" customHeight="1" x14ac:dyDescent="0.15">
      <c r="B98" s="245" t="s">
        <v>131</v>
      </c>
    </row>
    <row r="99" spans="2:2" ht="6.95" customHeight="1" x14ac:dyDescent="0.15">
      <c r="B99" s="4"/>
    </row>
    <row r="100" spans="2:2" ht="15" customHeight="1" x14ac:dyDescent="0.15">
      <c r="B100" s="246" t="s">
        <v>253</v>
      </c>
    </row>
    <row r="101" spans="2:2" ht="15" customHeight="1" x14ac:dyDescent="0.15">
      <c r="B101" s="246" t="s">
        <v>252</v>
      </c>
    </row>
    <row r="102" spans="2:2" ht="15" customHeight="1" x14ac:dyDescent="0.15">
      <c r="B102" s="246" t="s">
        <v>247</v>
      </c>
    </row>
    <row r="103" spans="2:2" ht="15" customHeight="1" x14ac:dyDescent="0.15">
      <c r="B103" s="4"/>
    </row>
    <row r="104" spans="2:2" ht="15" customHeight="1" x14ac:dyDescent="0.15">
      <c r="B104" s="245" t="s">
        <v>223</v>
      </c>
    </row>
    <row r="105" spans="2:2" ht="6.95" customHeight="1" x14ac:dyDescent="0.15">
      <c r="B105" s="4"/>
    </row>
    <row r="106" spans="2:2" ht="15" customHeight="1" x14ac:dyDescent="0.15">
      <c r="B106" s="246" t="s">
        <v>255</v>
      </c>
    </row>
    <row r="107" spans="2:2" ht="15" customHeight="1" x14ac:dyDescent="0.15">
      <c r="B107" s="4"/>
    </row>
    <row r="108" spans="2:2" ht="15" customHeight="1" x14ac:dyDescent="0.15">
      <c r="B108" s="245" t="s">
        <v>224</v>
      </c>
    </row>
    <row r="109" spans="2:2" ht="6.95" customHeight="1" x14ac:dyDescent="0.15">
      <c r="B109" s="4"/>
    </row>
    <row r="110" spans="2:2" ht="15" customHeight="1" x14ac:dyDescent="0.15">
      <c r="B110" s="246" t="s">
        <v>205</v>
      </c>
    </row>
    <row r="111" spans="2:2" ht="15" customHeight="1" x14ac:dyDescent="0.15">
      <c r="B111" s="246" t="s">
        <v>257</v>
      </c>
    </row>
    <row r="112" spans="2:2" ht="15" customHeight="1" x14ac:dyDescent="0.15">
      <c r="B112" s="246" t="s">
        <v>256</v>
      </c>
    </row>
    <row r="113" spans="2:2" ht="15" customHeight="1" x14ac:dyDescent="0.15">
      <c r="B113" s="246" t="s">
        <v>248</v>
      </c>
    </row>
    <row r="114" spans="2:2" ht="15" customHeight="1" x14ac:dyDescent="0.15">
      <c r="B114" s="246" t="s">
        <v>206</v>
      </c>
    </row>
    <row r="115" spans="2:2" ht="15" customHeight="1" x14ac:dyDescent="0.15">
      <c r="B115" s="343"/>
    </row>
    <row r="116" spans="2:2" ht="15" customHeight="1" x14ac:dyDescent="0.15">
      <c r="B116" s="4" t="s">
        <v>204</v>
      </c>
    </row>
    <row r="117" spans="2:2" ht="9.9499999999999993" customHeight="1" x14ac:dyDescent="0.15">
      <c r="B117" s="4"/>
    </row>
    <row r="118" spans="2:2" ht="15" customHeight="1" x14ac:dyDescent="0.15">
      <c r="B118" s="4" t="s">
        <v>227</v>
      </c>
    </row>
    <row r="119" spans="2:2" ht="6.95" customHeight="1" x14ac:dyDescent="0.15">
      <c r="B119" s="4"/>
    </row>
    <row r="120" spans="2:2" ht="15" customHeight="1" x14ac:dyDescent="0.15">
      <c r="B120" s="255" t="s">
        <v>228</v>
      </c>
    </row>
    <row r="121" spans="2:2" ht="15" customHeight="1" x14ac:dyDescent="0.15">
      <c r="B121" s="255" t="s">
        <v>212</v>
      </c>
    </row>
    <row r="122" spans="2:2" ht="15" customHeight="1" x14ac:dyDescent="0.15">
      <c r="B122" s="246" t="s">
        <v>249</v>
      </c>
    </row>
    <row r="123" spans="2:2" ht="15" customHeight="1" x14ac:dyDescent="0.15">
      <c r="B123" s="246" t="s">
        <v>213</v>
      </c>
    </row>
    <row r="124" spans="2:2" ht="15" customHeight="1" x14ac:dyDescent="0.15">
      <c r="B124" s="4"/>
    </row>
    <row r="125" spans="2:2" ht="15" customHeight="1" x14ac:dyDescent="0.15">
      <c r="B125" s="4" t="s">
        <v>121</v>
      </c>
    </row>
    <row r="126" spans="2:2" ht="6.95" customHeight="1" x14ac:dyDescent="0.15">
      <c r="B126" s="4"/>
    </row>
    <row r="127" spans="2:2" ht="15" customHeight="1" x14ac:dyDescent="0.15">
      <c r="B127" s="246" t="s">
        <v>229</v>
      </c>
    </row>
    <row r="128" spans="2:2" ht="15" customHeight="1" x14ac:dyDescent="0.15">
      <c r="B128" s="247" t="s">
        <v>214</v>
      </c>
    </row>
    <row r="129" spans="2:2" ht="15" customHeight="1" x14ac:dyDescent="0.15">
      <c r="B129" s="247" t="s">
        <v>211</v>
      </c>
    </row>
    <row r="130" spans="2:2" ht="15" customHeight="1" x14ac:dyDescent="0.15">
      <c r="B130" s="246" t="s">
        <v>207</v>
      </c>
    </row>
    <row r="131" spans="2:2" ht="15" customHeight="1" x14ac:dyDescent="0.15">
      <c r="B131" s="4"/>
    </row>
    <row r="132" spans="2:2" ht="15" customHeight="1" x14ac:dyDescent="0.15">
      <c r="B132" s="4" t="s">
        <v>122</v>
      </c>
    </row>
    <row r="133" spans="2:2" ht="6.95" customHeight="1" x14ac:dyDescent="0.15">
      <c r="B133" s="4"/>
    </row>
    <row r="134" spans="2:2" ht="15" customHeight="1" x14ac:dyDescent="0.15">
      <c r="B134" s="246" t="s">
        <v>251</v>
      </c>
    </row>
    <row r="135" spans="2:2" ht="15" customHeight="1" x14ac:dyDescent="0.15">
      <c r="B135" s="246" t="s">
        <v>237</v>
      </c>
    </row>
    <row r="136" spans="2:2" ht="15" customHeight="1" thickBot="1" x14ac:dyDescent="0.2">
      <c r="B136" s="6"/>
    </row>
    <row r="137" spans="2:2" ht="15" customHeight="1" thickTop="1" x14ac:dyDescent="0.15"/>
  </sheetData>
  <sheetProtection sheet="1" objects="1" scenarios="1"/>
  <phoneticPr fontId="2"/>
  <printOptions horizontalCentered="1"/>
  <pageMargins left="0.70866141732283472" right="0.70866141732283472" top="0.74803149606299213" bottom="0.74803149606299213" header="0.31496062992125984" footer="0.31496062992125984"/>
  <pageSetup paperSize="9" scale="93" orientation="portrait" horizontalDpi="300" verticalDpi="300" r:id="rId1"/>
  <rowBreaks count="2" manualBreakCount="2">
    <brk id="56" min="1" max="1" man="1"/>
    <brk id="115" min="1" max="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FF"/>
  </sheetPr>
  <dimension ref="B1:K47"/>
  <sheetViews>
    <sheetView topLeftCell="A2" zoomScaleNormal="100" zoomScaleSheetLayoutView="90" workbookViewId="0">
      <pane xSplit="3" ySplit="5" topLeftCell="D7" activePane="bottomRight" state="frozen"/>
      <selection pane="topRight"/>
      <selection pane="bottomLeft"/>
      <selection pane="bottomRight"/>
    </sheetView>
  </sheetViews>
  <sheetFormatPr defaultColWidth="10" defaultRowHeight="13.5" x14ac:dyDescent="0.15"/>
  <cols>
    <col min="1" max="1" width="2.625" style="7" customWidth="1"/>
    <col min="2" max="2" width="3.625" style="7" customWidth="1"/>
    <col min="3" max="3" width="23.875" style="7" customWidth="1"/>
    <col min="4" max="7" width="9" style="7"/>
    <col min="8" max="8" width="9.875" style="7" bestFit="1" customWidth="1"/>
    <col min="9" max="10" width="9" style="7"/>
    <col min="11" max="11" width="14.125" style="7" bestFit="1" customWidth="1"/>
    <col min="12" max="16384" width="10" style="7"/>
  </cols>
  <sheetData>
    <row r="1" spans="2:11" ht="18.75" customHeight="1" x14ac:dyDescent="0.15"/>
    <row r="2" spans="2:11" ht="18.75" customHeight="1" x14ac:dyDescent="0.15">
      <c r="B2" s="47" t="s">
        <v>52</v>
      </c>
    </row>
    <row r="3" spans="2:11" ht="7.5" customHeight="1" x14ac:dyDescent="0.15">
      <c r="D3" s="242"/>
      <c r="E3" s="242"/>
      <c r="F3" s="242"/>
      <c r="G3" s="242"/>
      <c r="H3" s="242"/>
      <c r="I3" s="242"/>
      <c r="J3" s="242"/>
    </row>
    <row r="4" spans="2:11" ht="18.75" customHeight="1" x14ac:dyDescent="0.15">
      <c r="B4" s="615" t="s">
        <v>183</v>
      </c>
      <c r="C4" s="616"/>
      <c r="D4" s="611" t="s">
        <v>53</v>
      </c>
      <c r="E4" s="611" t="s">
        <v>54</v>
      </c>
      <c r="F4" s="611" t="s">
        <v>55</v>
      </c>
      <c r="G4" s="611" t="s">
        <v>56</v>
      </c>
      <c r="H4" s="611" t="s">
        <v>57</v>
      </c>
      <c r="I4" s="612" t="s">
        <v>58</v>
      </c>
      <c r="J4" s="612" t="s">
        <v>59</v>
      </c>
    </row>
    <row r="5" spans="2:11" ht="18.75" customHeight="1" x14ac:dyDescent="0.15">
      <c r="B5" s="617"/>
      <c r="C5" s="616"/>
      <c r="D5" s="611"/>
      <c r="E5" s="611"/>
      <c r="F5" s="611"/>
      <c r="G5" s="611"/>
      <c r="H5" s="611"/>
      <c r="I5" s="613"/>
      <c r="J5" s="613"/>
    </row>
    <row r="6" spans="2:11" ht="18.75" customHeight="1" x14ac:dyDescent="0.15">
      <c r="B6" s="617"/>
      <c r="C6" s="616"/>
      <c r="D6" s="611"/>
      <c r="E6" s="611"/>
      <c r="F6" s="611"/>
      <c r="G6" s="611"/>
      <c r="H6" s="611"/>
      <c r="I6" s="614"/>
      <c r="J6" s="614"/>
    </row>
    <row r="7" spans="2:11" ht="18.75" customHeight="1" x14ac:dyDescent="0.15">
      <c r="B7" s="212" t="s">
        <v>137</v>
      </c>
      <c r="C7" s="150" t="s">
        <v>260</v>
      </c>
      <c r="D7" s="213">
        <v>0.45216372868046822</v>
      </c>
      <c r="E7" s="213">
        <v>0.54783627131953172</v>
      </c>
      <c r="F7" s="213">
        <v>0.46566588057310671</v>
      </c>
      <c r="G7" s="213">
        <v>7.0214470054284953E-2</v>
      </c>
      <c r="H7" s="213">
        <v>1.5994230076907819E-2</v>
      </c>
      <c r="I7" s="214">
        <v>0.33252313784818011</v>
      </c>
      <c r="J7" s="214">
        <v>4.0563540090771559E-2</v>
      </c>
      <c r="K7" s="348"/>
    </row>
    <row r="8" spans="2:11" ht="18.75" customHeight="1" x14ac:dyDescent="0.15">
      <c r="B8" s="313" t="s">
        <v>138</v>
      </c>
      <c r="C8" s="267" t="s">
        <v>1</v>
      </c>
      <c r="D8" s="314">
        <v>0.31947528792026031</v>
      </c>
      <c r="E8" s="314">
        <v>0.68052471207973975</v>
      </c>
      <c r="F8" s="314">
        <v>0.56163078114297627</v>
      </c>
      <c r="G8" s="314">
        <v>0.24369397540129248</v>
      </c>
      <c r="H8" s="314">
        <v>1.8171829093375936E-3</v>
      </c>
      <c r="I8" s="315">
        <v>0.15901803706681755</v>
      </c>
      <c r="J8" s="315">
        <v>6.3501990331258626E-2</v>
      </c>
      <c r="K8" s="348"/>
    </row>
    <row r="9" spans="2:11" ht="18.75" customHeight="1" x14ac:dyDescent="0.15">
      <c r="B9" s="215" t="s">
        <v>139</v>
      </c>
      <c r="C9" s="155" t="s">
        <v>261</v>
      </c>
      <c r="D9" s="216">
        <v>0.97190151709951145</v>
      </c>
      <c r="E9" s="216">
        <v>2.8098482900488553E-2</v>
      </c>
      <c r="F9" s="216">
        <v>0.4393546528377989</v>
      </c>
      <c r="G9" s="216">
        <v>0.20159896283491788</v>
      </c>
      <c r="H9" s="244">
        <v>-2.6123024752382297E-5</v>
      </c>
      <c r="I9" s="217">
        <v>3.7453183520599252E-2</v>
      </c>
      <c r="J9" s="217">
        <v>3.7165082108902334E-2</v>
      </c>
      <c r="K9" s="348"/>
    </row>
    <row r="10" spans="2:11" ht="18.75" customHeight="1" x14ac:dyDescent="0.15">
      <c r="B10" s="313" t="s">
        <v>140</v>
      </c>
      <c r="C10" s="267" t="s">
        <v>141</v>
      </c>
      <c r="D10" s="314">
        <v>0.74808946514206487</v>
      </c>
      <c r="E10" s="314">
        <v>0.25191053485793513</v>
      </c>
      <c r="F10" s="314">
        <v>0.30055768319120491</v>
      </c>
      <c r="G10" s="314">
        <v>0.13992415082480653</v>
      </c>
      <c r="H10" s="314">
        <v>0.10880321443819578</v>
      </c>
      <c r="I10" s="315">
        <v>5.3174319940769467E-2</v>
      </c>
      <c r="J10" s="315">
        <v>4.8716050303343437E-2</v>
      </c>
      <c r="K10" s="348"/>
    </row>
    <row r="11" spans="2:11" ht="18.75" customHeight="1" x14ac:dyDescent="0.15">
      <c r="B11" s="215" t="s">
        <v>142</v>
      </c>
      <c r="C11" s="155" t="s">
        <v>262</v>
      </c>
      <c r="D11" s="216">
        <v>0.9025696223227424</v>
      </c>
      <c r="E11" s="216">
        <v>9.7430377677257596E-2</v>
      </c>
      <c r="F11" s="216">
        <v>0.39774234240062101</v>
      </c>
      <c r="G11" s="216">
        <v>0.30581880518808424</v>
      </c>
      <c r="H11" s="216">
        <v>1.4844000643279485E-2</v>
      </c>
      <c r="I11" s="217">
        <v>0.14907655982145745</v>
      </c>
      <c r="J11" s="217">
        <v>0.12556198854998868</v>
      </c>
      <c r="K11" s="348"/>
    </row>
    <row r="12" spans="2:11" ht="18.75" customHeight="1" x14ac:dyDescent="0.15">
      <c r="B12" s="313" t="s">
        <v>143</v>
      </c>
      <c r="C12" s="267" t="s">
        <v>263</v>
      </c>
      <c r="D12" s="314">
        <v>0.90883964387046279</v>
      </c>
      <c r="E12" s="314">
        <v>9.1160356129537212E-2</v>
      </c>
      <c r="F12" s="314">
        <v>0.37611345522737927</v>
      </c>
      <c r="G12" s="314">
        <v>0.20610642287857478</v>
      </c>
      <c r="H12" s="314">
        <v>1.4053370972258164E-3</v>
      </c>
      <c r="I12" s="315">
        <v>0.10337552742616034</v>
      </c>
      <c r="J12" s="315">
        <v>8.5032817627754331E-2</v>
      </c>
      <c r="K12" s="348"/>
    </row>
    <row r="13" spans="2:11" ht="18.75" customHeight="1" x14ac:dyDescent="0.15">
      <c r="B13" s="215" t="s">
        <v>144</v>
      </c>
      <c r="C13" s="155" t="s">
        <v>264</v>
      </c>
      <c r="D13" s="216">
        <v>0.98201390951644452</v>
      </c>
      <c r="E13" s="216">
        <v>1.7986090483555484E-2</v>
      </c>
      <c r="F13" s="216">
        <v>0.41056670602125145</v>
      </c>
      <c r="G13" s="216">
        <v>8.3431719795356157E-2</v>
      </c>
      <c r="H13" s="216">
        <v>1.0328799083734908E-2</v>
      </c>
      <c r="I13" s="217">
        <v>2.9712711530893349E-2</v>
      </c>
      <c r="J13" s="217">
        <v>2.8827233372687919E-2</v>
      </c>
      <c r="K13" s="348"/>
    </row>
    <row r="14" spans="2:11" ht="18.75" customHeight="1" x14ac:dyDescent="0.15">
      <c r="B14" s="313" t="s">
        <v>145</v>
      </c>
      <c r="C14" s="267" t="s">
        <v>265</v>
      </c>
      <c r="D14" s="314">
        <v>0.98561688995833252</v>
      </c>
      <c r="E14" s="314">
        <v>1.438311004166748E-2</v>
      </c>
      <c r="F14" s="314">
        <v>0.36070780399274049</v>
      </c>
      <c r="G14" s="314">
        <v>0.17604355716878403</v>
      </c>
      <c r="H14" s="314">
        <v>1.5569322752419849E-2</v>
      </c>
      <c r="I14" s="315">
        <v>3.7658802177858441E-2</v>
      </c>
      <c r="J14" s="315">
        <v>3.7658802177858441E-2</v>
      </c>
      <c r="K14" s="348"/>
    </row>
    <row r="15" spans="2:11" ht="18.75" customHeight="1" x14ac:dyDescent="0.15">
      <c r="B15" s="215" t="s">
        <v>146</v>
      </c>
      <c r="C15" s="155" t="s">
        <v>266</v>
      </c>
      <c r="D15" s="216">
        <v>0.88721288534251919</v>
      </c>
      <c r="E15" s="216">
        <v>0.11278711465748081</v>
      </c>
      <c r="F15" s="216">
        <v>0.36183956806787504</v>
      </c>
      <c r="G15" s="216">
        <v>0.19798495950636327</v>
      </c>
      <c r="H15" s="216">
        <v>3.1098644623187613E-3</v>
      </c>
      <c r="I15" s="217">
        <v>5.076166602391053E-2</v>
      </c>
      <c r="J15" s="217">
        <v>4.78210566910914E-2</v>
      </c>
      <c r="K15" s="348"/>
    </row>
    <row r="16" spans="2:11" ht="18.75" customHeight="1" x14ac:dyDescent="0.15">
      <c r="B16" s="313" t="s">
        <v>147</v>
      </c>
      <c r="C16" s="267" t="s">
        <v>267</v>
      </c>
      <c r="D16" s="314">
        <v>0.63186861186337029</v>
      </c>
      <c r="E16" s="314">
        <v>0.36813138813662971</v>
      </c>
      <c r="F16" s="314">
        <v>0.46932377966860728</v>
      </c>
      <c r="G16" s="314">
        <v>0.23341436888234918</v>
      </c>
      <c r="H16" s="314">
        <v>3.9837612747383003E-4</v>
      </c>
      <c r="I16" s="315">
        <v>7.0916767961102939E-2</v>
      </c>
      <c r="J16" s="315">
        <v>6.7909922589725544E-2</v>
      </c>
      <c r="K16" s="348"/>
    </row>
    <row r="17" spans="2:11" ht="18.75" customHeight="1" x14ac:dyDescent="0.15">
      <c r="B17" s="215" t="s">
        <v>148</v>
      </c>
      <c r="C17" s="155" t="s">
        <v>149</v>
      </c>
      <c r="D17" s="216">
        <v>0.66656191074795723</v>
      </c>
      <c r="E17" s="216">
        <v>0.33343808925204277</v>
      </c>
      <c r="F17" s="216">
        <v>0.47416462917685409</v>
      </c>
      <c r="G17" s="216">
        <v>0.39951100244498777</v>
      </c>
      <c r="H17" s="216">
        <v>7.2246490330807287E-5</v>
      </c>
      <c r="I17" s="217">
        <v>0.26585167074164628</v>
      </c>
      <c r="J17" s="217">
        <v>0.17457212713936429</v>
      </c>
      <c r="K17" s="348"/>
    </row>
    <row r="18" spans="2:11" ht="18.75" customHeight="1" x14ac:dyDescent="0.15">
      <c r="B18" s="313" t="s">
        <v>150</v>
      </c>
      <c r="C18" s="267" t="s">
        <v>268</v>
      </c>
      <c r="D18" s="314">
        <v>0.89849942902172386</v>
      </c>
      <c r="E18" s="314">
        <v>0.10150057097827614</v>
      </c>
      <c r="F18" s="314">
        <v>0.32817007152171335</v>
      </c>
      <c r="G18" s="314">
        <v>0.1671474295649425</v>
      </c>
      <c r="H18" s="316">
        <v>-1.4816653101741835E-4</v>
      </c>
      <c r="I18" s="315">
        <v>3.7420476547990675E-2</v>
      </c>
      <c r="J18" s="315">
        <v>3.6985814201604301E-2</v>
      </c>
      <c r="K18" s="348"/>
    </row>
    <row r="19" spans="2:11" ht="18.75" customHeight="1" x14ac:dyDescent="0.15">
      <c r="B19" s="215" t="s">
        <v>151</v>
      </c>
      <c r="C19" s="155" t="s">
        <v>269</v>
      </c>
      <c r="D19" s="216">
        <v>0.99133824962759987</v>
      </c>
      <c r="E19" s="216">
        <v>8.6617503724001343E-3</v>
      </c>
      <c r="F19" s="216">
        <v>0.20728051391862956</v>
      </c>
      <c r="G19" s="216">
        <v>0.11134903640256959</v>
      </c>
      <c r="H19" s="216">
        <v>7.2001586973753705E-4</v>
      </c>
      <c r="I19" s="217">
        <v>2.3126338329764455E-2</v>
      </c>
      <c r="J19" s="217">
        <v>1.9271948608137045E-2</v>
      </c>
      <c r="K19" s="348"/>
    </row>
    <row r="20" spans="2:11" ht="18.75" customHeight="1" x14ac:dyDescent="0.15">
      <c r="B20" s="313" t="s">
        <v>152</v>
      </c>
      <c r="C20" s="267" t="s">
        <v>270</v>
      </c>
      <c r="D20" s="314">
        <v>0.67182052594474007</v>
      </c>
      <c r="E20" s="314">
        <v>0.32817947405525993</v>
      </c>
      <c r="F20" s="314">
        <v>0.46469412497132934</v>
      </c>
      <c r="G20" s="314">
        <v>0.1808217831514794</v>
      </c>
      <c r="H20" s="314">
        <v>8.7675401825183081E-4</v>
      </c>
      <c r="I20" s="315">
        <v>5.2868704741308691E-2</v>
      </c>
      <c r="J20" s="315">
        <v>4.5021134375307185E-2</v>
      </c>
      <c r="K20" s="348"/>
    </row>
    <row r="21" spans="2:11" ht="18.75" customHeight="1" x14ac:dyDescent="0.15">
      <c r="B21" s="215" t="s">
        <v>153</v>
      </c>
      <c r="C21" s="155" t="s">
        <v>271</v>
      </c>
      <c r="D21" s="216">
        <v>0.66836704702063321</v>
      </c>
      <c r="E21" s="216">
        <v>0.33163295297936679</v>
      </c>
      <c r="F21" s="216">
        <v>0.49172030917227022</v>
      </c>
      <c r="G21" s="216">
        <v>0.14289047356959966</v>
      </c>
      <c r="H21" s="216">
        <v>5.6735944384080301E-5</v>
      </c>
      <c r="I21" s="217">
        <v>2.4501064873531313E-2</v>
      </c>
      <c r="J21" s="217">
        <v>2.42916796286104E-2</v>
      </c>
      <c r="K21" s="348"/>
    </row>
    <row r="22" spans="2:11" ht="18.75" customHeight="1" x14ac:dyDescent="0.15">
      <c r="B22" s="313" t="s">
        <v>154</v>
      </c>
      <c r="C22" s="267" t="s">
        <v>272</v>
      </c>
      <c r="D22" s="314">
        <v>0.96867329533635649</v>
      </c>
      <c r="E22" s="314">
        <v>3.1326704663643512E-2</v>
      </c>
      <c r="F22" s="314">
        <v>0.47085514834205933</v>
      </c>
      <c r="G22" s="314">
        <v>0.27892670157068061</v>
      </c>
      <c r="H22" s="314">
        <v>2.163312987306659E-5</v>
      </c>
      <c r="I22" s="315">
        <v>7.5698080279232111E-2</v>
      </c>
      <c r="J22" s="315">
        <v>7.3167539267015705E-2</v>
      </c>
      <c r="K22" s="348"/>
    </row>
    <row r="23" spans="2:11" ht="18.75" customHeight="1" x14ac:dyDescent="0.15">
      <c r="B23" s="215" t="s">
        <v>155</v>
      </c>
      <c r="C23" s="155" t="s">
        <v>273</v>
      </c>
      <c r="D23" s="216">
        <v>0.69283672740264379</v>
      </c>
      <c r="E23" s="216">
        <v>0.30716327259735621</v>
      </c>
      <c r="F23" s="216">
        <v>0.40794664990747531</v>
      </c>
      <c r="G23" s="216">
        <v>0.12234209699382005</v>
      </c>
      <c r="H23" s="216">
        <v>2.7061820954421036E-4</v>
      </c>
      <c r="I23" s="217">
        <v>1.8731887853077757E-2</v>
      </c>
      <c r="J23" s="217">
        <v>1.8260535595824169E-2</v>
      </c>
      <c r="K23" s="348"/>
    </row>
    <row r="24" spans="2:11" ht="18.75" customHeight="1" x14ac:dyDescent="0.15">
      <c r="B24" s="313" t="s">
        <v>156</v>
      </c>
      <c r="C24" s="267" t="s">
        <v>274</v>
      </c>
      <c r="D24" s="314">
        <v>0.57407750788058598</v>
      </c>
      <c r="E24" s="314">
        <v>0.42592249211941402</v>
      </c>
      <c r="F24" s="314">
        <v>0.41264859152478556</v>
      </c>
      <c r="G24" s="314">
        <v>0.11990469892517347</v>
      </c>
      <c r="H24" s="314">
        <v>5.2041963373886612E-4</v>
      </c>
      <c r="I24" s="315">
        <v>1.8398929286729041E-2</v>
      </c>
      <c r="J24" s="315">
        <v>1.8392601194111076E-2</v>
      </c>
      <c r="K24" s="348"/>
    </row>
    <row r="25" spans="2:11" ht="18.75" customHeight="1" x14ac:dyDescent="0.15">
      <c r="B25" s="215" t="s">
        <v>157</v>
      </c>
      <c r="C25" s="155" t="s">
        <v>275</v>
      </c>
      <c r="D25" s="216">
        <v>0.95226901386180363</v>
      </c>
      <c r="E25" s="216">
        <v>4.7730986138196374E-2</v>
      </c>
      <c r="F25" s="216">
        <v>0.36528777726913314</v>
      </c>
      <c r="G25" s="216">
        <v>0.15083857006117607</v>
      </c>
      <c r="H25" s="216">
        <v>1.099044632004134E-2</v>
      </c>
      <c r="I25" s="217">
        <v>3.8495151691705858E-2</v>
      </c>
      <c r="J25" s="217">
        <v>3.7746056847975364E-2</v>
      </c>
      <c r="K25" s="348"/>
    </row>
    <row r="26" spans="2:11" ht="18.75" customHeight="1" x14ac:dyDescent="0.15">
      <c r="B26" s="313" t="s">
        <v>158</v>
      </c>
      <c r="C26" s="267" t="s">
        <v>276</v>
      </c>
      <c r="D26" s="314">
        <v>0.93770208454397808</v>
      </c>
      <c r="E26" s="314">
        <v>6.2297915456021924E-2</v>
      </c>
      <c r="F26" s="314">
        <v>0.39086344953136776</v>
      </c>
      <c r="G26" s="314">
        <v>0.15287792806246533</v>
      </c>
      <c r="H26" s="314">
        <v>1.2599461375883386E-2</v>
      </c>
      <c r="I26" s="315">
        <v>2.8857504515651888E-2</v>
      </c>
      <c r="J26" s="315">
        <v>2.8857504515651888E-2</v>
      </c>
      <c r="K26" s="348"/>
    </row>
    <row r="27" spans="2:11" ht="18.75" customHeight="1" x14ac:dyDescent="0.15">
      <c r="B27" s="215" t="s">
        <v>159</v>
      </c>
      <c r="C27" s="155" t="s">
        <v>277</v>
      </c>
      <c r="D27" s="216">
        <v>0.98410487622767218</v>
      </c>
      <c r="E27" s="216">
        <v>1.5895123772327824E-2</v>
      </c>
      <c r="F27" s="216">
        <v>0.32830430944546984</v>
      </c>
      <c r="G27" s="216">
        <v>0.28512960436562074</v>
      </c>
      <c r="H27" s="216">
        <v>2.8935331635880955E-3</v>
      </c>
      <c r="I27" s="217">
        <v>8.0250381189310646E-2</v>
      </c>
      <c r="J27" s="217">
        <v>7.9768878902174781E-2</v>
      </c>
      <c r="K27" s="348"/>
    </row>
    <row r="28" spans="2:11" ht="18.75" customHeight="1" x14ac:dyDescent="0.15">
      <c r="B28" s="313" t="s">
        <v>160</v>
      </c>
      <c r="C28" s="267" t="s">
        <v>278</v>
      </c>
      <c r="D28" s="314">
        <v>0.49515662566639951</v>
      </c>
      <c r="E28" s="314">
        <v>0.50484337433360049</v>
      </c>
      <c r="F28" s="314">
        <v>0.33806725847796537</v>
      </c>
      <c r="G28" s="314">
        <v>0.24289981883904371</v>
      </c>
      <c r="H28" s="314">
        <v>7.2654662592563267E-5</v>
      </c>
      <c r="I28" s="315">
        <v>3.3804464868622978E-2</v>
      </c>
      <c r="J28" s="315">
        <v>3.29226829909363E-2</v>
      </c>
      <c r="K28" s="348"/>
    </row>
    <row r="29" spans="2:11" ht="18.75" customHeight="1" x14ac:dyDescent="0.15">
      <c r="B29" s="215" t="s">
        <v>161</v>
      </c>
      <c r="C29" s="155" t="s">
        <v>162</v>
      </c>
      <c r="D29" s="216">
        <v>0.8310138448226132</v>
      </c>
      <c r="E29" s="216">
        <v>0.1689861551773868</v>
      </c>
      <c r="F29" s="216">
        <v>0.45096248953815721</v>
      </c>
      <c r="G29" s="216">
        <v>0.29426310583580612</v>
      </c>
      <c r="H29" s="216">
        <v>9.9267494059052733E-3</v>
      </c>
      <c r="I29" s="217">
        <v>0.10047173400289128</v>
      </c>
      <c r="J29" s="217">
        <v>8.0118694362017809E-2</v>
      </c>
      <c r="K29" s="348"/>
    </row>
    <row r="30" spans="2:11" ht="18.75" customHeight="1" x14ac:dyDescent="0.15">
      <c r="B30" s="313" t="s">
        <v>163</v>
      </c>
      <c r="C30" s="267" t="s">
        <v>279</v>
      </c>
      <c r="D30" s="314">
        <v>0</v>
      </c>
      <c r="E30" s="314">
        <v>1</v>
      </c>
      <c r="F30" s="314">
        <v>0.46839430929823767</v>
      </c>
      <c r="G30" s="314">
        <v>0.30840884707724242</v>
      </c>
      <c r="H30" s="314">
        <v>0</v>
      </c>
      <c r="I30" s="315">
        <v>9.1238541888723088E-2</v>
      </c>
      <c r="J30" s="315">
        <v>6.9917630901167566E-2</v>
      </c>
      <c r="K30" s="348"/>
    </row>
    <row r="31" spans="2:11" ht="18.75" customHeight="1" x14ac:dyDescent="0.15">
      <c r="B31" s="215" t="s">
        <v>164</v>
      </c>
      <c r="C31" s="155" t="s">
        <v>280</v>
      </c>
      <c r="D31" s="216">
        <v>5.1688166942232501E-2</v>
      </c>
      <c r="E31" s="216">
        <v>0.94831183305776745</v>
      </c>
      <c r="F31" s="216">
        <v>0.37041732653070175</v>
      </c>
      <c r="G31" s="216">
        <v>3.4432838636373607E-2</v>
      </c>
      <c r="H31" s="216">
        <v>2.3932772395799745E-2</v>
      </c>
      <c r="I31" s="217">
        <v>4.3540059047777815E-3</v>
      </c>
      <c r="J31" s="217">
        <v>4.3540059047777815E-3</v>
      </c>
      <c r="K31" s="348"/>
    </row>
    <row r="32" spans="2:11" ht="18.75" customHeight="1" x14ac:dyDescent="0.15">
      <c r="B32" s="313" t="s">
        <v>165</v>
      </c>
      <c r="C32" s="267" t="s">
        <v>166</v>
      </c>
      <c r="D32" s="314">
        <v>1.4512208395312556E-4</v>
      </c>
      <c r="E32" s="314">
        <v>0.99985487791604688</v>
      </c>
      <c r="F32" s="314">
        <v>0.45172059115433894</v>
      </c>
      <c r="G32" s="314">
        <v>0.1937311655268239</v>
      </c>
      <c r="H32" s="314">
        <v>1.2521500473887996E-2</v>
      </c>
      <c r="I32" s="315">
        <v>3.0676507208979194E-2</v>
      </c>
      <c r="J32" s="315">
        <v>3.0676507208979194E-2</v>
      </c>
      <c r="K32" s="348"/>
    </row>
    <row r="33" spans="2:11" ht="18.75" customHeight="1" x14ac:dyDescent="0.15">
      <c r="B33" s="215" t="s">
        <v>167</v>
      </c>
      <c r="C33" s="155" t="s">
        <v>168</v>
      </c>
      <c r="D33" s="216">
        <v>8.3126440066443999E-2</v>
      </c>
      <c r="E33" s="216">
        <v>0.91687355993355601</v>
      </c>
      <c r="F33" s="216">
        <v>0.64174636497939508</v>
      </c>
      <c r="G33" s="216">
        <v>0.41843558043698004</v>
      </c>
      <c r="H33" s="216">
        <v>2.4082163443602431E-4</v>
      </c>
      <c r="I33" s="217">
        <v>8.5529896586579585E-2</v>
      </c>
      <c r="J33" s="217">
        <v>7.9270663245470802E-2</v>
      </c>
      <c r="K33" s="348"/>
    </row>
    <row r="34" spans="2:11" ht="18.75" customHeight="1" x14ac:dyDescent="0.15">
      <c r="B34" s="313" t="s">
        <v>169</v>
      </c>
      <c r="C34" s="267" t="s">
        <v>281</v>
      </c>
      <c r="D34" s="314">
        <v>3.9486209109461018E-2</v>
      </c>
      <c r="E34" s="314">
        <v>0.96051379089053901</v>
      </c>
      <c r="F34" s="314">
        <v>0.68874600731020508</v>
      </c>
      <c r="G34" s="314">
        <v>0.50103122940865341</v>
      </c>
      <c r="H34" s="314">
        <v>9.2724084530842715E-2</v>
      </c>
      <c r="I34" s="315">
        <v>0.15058017734781978</v>
      </c>
      <c r="J34" s="315">
        <v>0.12768186129521231</v>
      </c>
      <c r="K34" s="348"/>
    </row>
    <row r="35" spans="2:11" ht="18.75" customHeight="1" x14ac:dyDescent="0.15">
      <c r="B35" s="215" t="s">
        <v>170</v>
      </c>
      <c r="C35" s="155" t="s">
        <v>282</v>
      </c>
      <c r="D35" s="216">
        <v>0.18294377111945551</v>
      </c>
      <c r="E35" s="216">
        <v>0.81705622888054452</v>
      </c>
      <c r="F35" s="216">
        <v>0.67578443401487787</v>
      </c>
      <c r="G35" s="216">
        <v>0.36981012278097625</v>
      </c>
      <c r="H35" s="216">
        <v>4.9345577412726646E-2</v>
      </c>
      <c r="I35" s="217">
        <v>5.9095316133128559E-2</v>
      </c>
      <c r="J35" s="217">
        <v>5.5787694446112791E-2</v>
      </c>
      <c r="K35" s="348"/>
    </row>
    <row r="36" spans="2:11" ht="18.75" customHeight="1" x14ac:dyDescent="0.15">
      <c r="B36" s="313" t="s">
        <v>171</v>
      </c>
      <c r="C36" s="267" t="s">
        <v>172</v>
      </c>
      <c r="D36" s="314">
        <v>7.3469329752236412E-2</v>
      </c>
      <c r="E36" s="314">
        <v>0.92653067024776359</v>
      </c>
      <c r="F36" s="314">
        <v>0.86882734507981785</v>
      </c>
      <c r="G36" s="314">
        <v>2.8487525110794189E-2</v>
      </c>
      <c r="H36" s="314">
        <v>0.2526006695657782</v>
      </c>
      <c r="I36" s="315">
        <v>8.8113968502246554E-3</v>
      </c>
      <c r="J36" s="315">
        <v>5.9269141709220839E-3</v>
      </c>
      <c r="K36" s="348"/>
    </row>
    <row r="37" spans="2:11" ht="18.75" customHeight="1" x14ac:dyDescent="0.15">
      <c r="B37" s="215" t="s">
        <v>173</v>
      </c>
      <c r="C37" s="155" t="s">
        <v>283</v>
      </c>
      <c r="D37" s="216">
        <v>0.24285014149526504</v>
      </c>
      <c r="E37" s="216">
        <v>0.75714985850473493</v>
      </c>
      <c r="F37" s="216">
        <v>0.47120800155369974</v>
      </c>
      <c r="G37" s="216">
        <v>0.27131040449160471</v>
      </c>
      <c r="H37" s="216">
        <v>4.6119383855807432E-2</v>
      </c>
      <c r="I37" s="217">
        <v>6.4562403997245721E-2</v>
      </c>
      <c r="J37" s="217">
        <v>5.9192870636840339E-2</v>
      </c>
      <c r="K37" s="348"/>
    </row>
    <row r="38" spans="2:11" ht="18.75" customHeight="1" x14ac:dyDescent="0.15">
      <c r="B38" s="313" t="s">
        <v>174</v>
      </c>
      <c r="C38" s="267" t="s">
        <v>284</v>
      </c>
      <c r="D38" s="314">
        <v>0.41059886558501518</v>
      </c>
      <c r="E38" s="314">
        <v>0.58940113441498476</v>
      </c>
      <c r="F38" s="314">
        <v>0.5170533147629699</v>
      </c>
      <c r="G38" s="314">
        <v>0.15631931646056377</v>
      </c>
      <c r="H38" s="314">
        <v>4.9201900776588543E-2</v>
      </c>
      <c r="I38" s="315">
        <v>3.2615373072035193E-2</v>
      </c>
      <c r="J38" s="315">
        <v>3.0673925990536619E-2</v>
      </c>
      <c r="K38" s="348"/>
    </row>
    <row r="39" spans="2:11" ht="18.75" customHeight="1" x14ac:dyDescent="0.15">
      <c r="B39" s="215" t="s">
        <v>175</v>
      </c>
      <c r="C39" s="155" t="s">
        <v>285</v>
      </c>
      <c r="D39" s="216">
        <v>0</v>
      </c>
      <c r="E39" s="216">
        <v>1</v>
      </c>
      <c r="F39" s="216">
        <v>0.70904576313804379</v>
      </c>
      <c r="G39" s="216">
        <v>0.39918594417902942</v>
      </c>
      <c r="H39" s="216">
        <v>5.0817446588618687E-3</v>
      </c>
      <c r="I39" s="217">
        <v>6.1159704012356764E-2</v>
      </c>
      <c r="J39" s="217">
        <v>6.1159704012356764E-2</v>
      </c>
      <c r="K39" s="348"/>
    </row>
    <row r="40" spans="2:11" ht="18.75" customHeight="1" x14ac:dyDescent="0.15">
      <c r="B40" s="313" t="s">
        <v>176</v>
      </c>
      <c r="C40" s="267" t="s">
        <v>286</v>
      </c>
      <c r="D40" s="314">
        <v>8.7217331524417324E-2</v>
      </c>
      <c r="E40" s="314">
        <v>0.91278266847558265</v>
      </c>
      <c r="F40" s="314">
        <v>0.78465578979454231</v>
      </c>
      <c r="G40" s="314">
        <v>0.70187538294328278</v>
      </c>
      <c r="H40" s="314">
        <v>2.2369064461012611E-2</v>
      </c>
      <c r="I40" s="315">
        <v>0.11003211335429065</v>
      </c>
      <c r="J40" s="315">
        <v>0.10980735066366573</v>
      </c>
      <c r="K40" s="348"/>
    </row>
    <row r="41" spans="2:11" ht="18.75" customHeight="1" x14ac:dyDescent="0.15">
      <c r="B41" s="215" t="s">
        <v>177</v>
      </c>
      <c r="C41" s="155" t="s">
        <v>287</v>
      </c>
      <c r="D41" s="216">
        <v>6.9014210447471743E-3</v>
      </c>
      <c r="E41" s="216">
        <v>0.99309857895525278</v>
      </c>
      <c r="F41" s="216">
        <v>0.62203488372093019</v>
      </c>
      <c r="G41" s="216">
        <v>0.50020116279069771</v>
      </c>
      <c r="H41" s="216">
        <v>6.2397701826897412E-2</v>
      </c>
      <c r="I41" s="217">
        <v>0.12875348837209302</v>
      </c>
      <c r="J41" s="217">
        <v>0.12498488372093024</v>
      </c>
      <c r="K41" s="348"/>
    </row>
    <row r="42" spans="2:11" ht="18.75" customHeight="1" x14ac:dyDescent="0.15">
      <c r="B42" s="313" t="s">
        <v>178</v>
      </c>
      <c r="C42" s="267" t="s">
        <v>288</v>
      </c>
      <c r="D42" s="314">
        <v>1.2163664198980768E-3</v>
      </c>
      <c r="E42" s="314">
        <v>0.99878363358010191</v>
      </c>
      <c r="F42" s="314">
        <v>0.57803915917646842</v>
      </c>
      <c r="G42" s="314">
        <v>0.54538249545184359</v>
      </c>
      <c r="H42" s="314">
        <v>1.5390135129508977E-2</v>
      </c>
      <c r="I42" s="315">
        <v>0.13968694273826035</v>
      </c>
      <c r="J42" s="315">
        <v>0.13552605508222706</v>
      </c>
      <c r="K42" s="348"/>
    </row>
    <row r="43" spans="2:11" ht="18.75" customHeight="1" x14ac:dyDescent="0.15">
      <c r="B43" s="218" t="s">
        <v>179</v>
      </c>
      <c r="C43" s="219" t="s">
        <v>289</v>
      </c>
      <c r="D43" s="216">
        <v>0.33481827066897779</v>
      </c>
      <c r="E43" s="216">
        <v>0.66518172933102226</v>
      </c>
      <c r="F43" s="216">
        <v>0.61413920759349294</v>
      </c>
      <c r="G43" s="216">
        <v>0.24318315822032341</v>
      </c>
      <c r="H43" s="216">
        <v>9.9026672424616709E-3</v>
      </c>
      <c r="I43" s="217">
        <v>0.10686565432981819</v>
      </c>
      <c r="J43" s="217">
        <v>8.6982997767188305E-2</v>
      </c>
      <c r="K43" s="348"/>
    </row>
    <row r="44" spans="2:11" ht="18.75" customHeight="1" x14ac:dyDescent="0.15">
      <c r="B44" s="317" t="s">
        <v>180</v>
      </c>
      <c r="C44" s="318" t="s">
        <v>290</v>
      </c>
      <c r="D44" s="314">
        <v>0.12431706570090316</v>
      </c>
      <c r="E44" s="314">
        <v>0.87568293429909683</v>
      </c>
      <c r="F44" s="314">
        <v>0.51702804630952548</v>
      </c>
      <c r="G44" s="314">
        <v>0.30134797587439593</v>
      </c>
      <c r="H44" s="314">
        <v>0.1470118116889107</v>
      </c>
      <c r="I44" s="315">
        <v>0.16177282705463636</v>
      </c>
      <c r="J44" s="315">
        <v>0.13013401148108333</v>
      </c>
      <c r="K44" s="348"/>
    </row>
    <row r="45" spans="2:11" ht="18.75" customHeight="1" x14ac:dyDescent="0.15">
      <c r="B45" s="218" t="s">
        <v>181</v>
      </c>
      <c r="C45" s="219" t="s">
        <v>291</v>
      </c>
      <c r="D45" s="216">
        <v>0</v>
      </c>
      <c r="E45" s="216">
        <v>1</v>
      </c>
      <c r="F45" s="216">
        <v>0</v>
      </c>
      <c r="G45" s="216">
        <v>0</v>
      </c>
      <c r="H45" s="216">
        <v>0</v>
      </c>
      <c r="I45" s="217">
        <v>0</v>
      </c>
      <c r="J45" s="217">
        <v>0</v>
      </c>
      <c r="K45" s="348"/>
    </row>
    <row r="46" spans="2:11" ht="18.75" customHeight="1" x14ac:dyDescent="0.15">
      <c r="B46" s="319" t="s">
        <v>182</v>
      </c>
      <c r="C46" s="320" t="s">
        <v>292</v>
      </c>
      <c r="D46" s="321">
        <v>0.17996407290571328</v>
      </c>
      <c r="E46" s="321">
        <v>0.82003592709428674</v>
      </c>
      <c r="F46" s="321">
        <v>0.40825957129145785</v>
      </c>
      <c r="G46" s="321">
        <v>1.5463367814866161E-2</v>
      </c>
      <c r="H46" s="321">
        <v>4.2858087484377207E-5</v>
      </c>
      <c r="I46" s="322">
        <v>4.2924176175749172E-3</v>
      </c>
      <c r="J46" s="322">
        <v>4.2924176175749172E-3</v>
      </c>
      <c r="K46" s="348"/>
    </row>
    <row r="47" spans="2:11" ht="18.75" customHeight="1" x14ac:dyDescent="0.15">
      <c r="B47" s="609" t="s">
        <v>60</v>
      </c>
      <c r="C47" s="610"/>
      <c r="D47" s="115">
        <v>0.31690496013925773</v>
      </c>
      <c r="E47" s="115">
        <v>0.68309503986074227</v>
      </c>
      <c r="F47" s="115">
        <v>0.55700678476991883</v>
      </c>
      <c r="G47" s="115">
        <v>0.28204055628528563</v>
      </c>
      <c r="H47" s="115">
        <v>1</v>
      </c>
      <c r="I47" s="116">
        <v>8.2873259397179058E-2</v>
      </c>
      <c r="J47" s="116">
        <v>6.7087625104484086E-2</v>
      </c>
      <c r="K47" s="348"/>
    </row>
  </sheetData>
  <sheetProtection sheet="1" objects="1" scenarios="1"/>
  <mergeCells count="9">
    <mergeCell ref="B47:C47"/>
    <mergeCell ref="G4:G6"/>
    <mergeCell ref="I4:I6"/>
    <mergeCell ref="J4:J6"/>
    <mergeCell ref="H4:H6"/>
    <mergeCell ref="B4:C6"/>
    <mergeCell ref="D4:D6"/>
    <mergeCell ref="E4:E6"/>
    <mergeCell ref="F4:F6"/>
  </mergeCells>
  <phoneticPr fontId="2"/>
  <pageMargins left="0.59055118110236227" right="0.39370078740157483" top="0.78740157480314965" bottom="0.19685039370078741" header="0.51181102362204722" footer="0.51181102362204722"/>
  <pageSetup paperSize="9" orientation="portrait" cellComments="asDisplayed" r:id="rId1"/>
  <headerFooter alignWithMargins="0"/>
  <ignoredErrors>
    <ignoredError sqref="B7:B4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99FF"/>
  </sheetPr>
  <dimension ref="B1:BF54"/>
  <sheetViews>
    <sheetView topLeftCell="A2" zoomScaleNormal="100" workbookViewId="0">
      <pane xSplit="3" ySplit="4" topLeftCell="D6" activePane="bottomRight" state="frozen"/>
      <selection pane="topRight"/>
      <selection pane="bottomLeft"/>
      <selection pane="bottomRight"/>
    </sheetView>
  </sheetViews>
  <sheetFormatPr defaultColWidth="8" defaultRowHeight="12" x14ac:dyDescent="0.15"/>
  <cols>
    <col min="1" max="1" width="2.625" style="119" customWidth="1"/>
    <col min="2" max="2" width="3.625" style="124" customWidth="1"/>
    <col min="3" max="3" width="25.125" style="118" customWidth="1"/>
    <col min="4" max="44" width="9.875" style="119" customWidth="1"/>
    <col min="45" max="45" width="8.5" style="119" bestFit="1" customWidth="1"/>
    <col min="46" max="16384" width="8" style="119"/>
  </cols>
  <sheetData>
    <row r="1" spans="2:44" ht="15" customHeight="1" x14ac:dyDescent="0.15">
      <c r="B1" s="117"/>
    </row>
    <row r="2" spans="2:44" ht="15" customHeight="1" x14ac:dyDescent="0.15">
      <c r="B2" s="120" t="s">
        <v>65</v>
      </c>
    </row>
    <row r="3" spans="2:44" ht="15" customHeight="1" x14ac:dyDescent="0.15">
      <c r="B3" s="121"/>
      <c r="C3" s="122"/>
    </row>
    <row r="4" spans="2:44" s="124" customFormat="1" ht="15" customHeight="1" x14ac:dyDescent="0.15">
      <c r="B4" s="618" t="s">
        <v>183</v>
      </c>
      <c r="C4" s="619"/>
      <c r="D4" s="123" t="s">
        <v>137</v>
      </c>
      <c r="E4" s="123" t="s">
        <v>138</v>
      </c>
      <c r="F4" s="123" t="s">
        <v>139</v>
      </c>
      <c r="G4" s="123" t="s">
        <v>140</v>
      </c>
      <c r="H4" s="123" t="s">
        <v>142</v>
      </c>
      <c r="I4" s="123" t="s">
        <v>143</v>
      </c>
      <c r="J4" s="123" t="s">
        <v>144</v>
      </c>
      <c r="K4" s="123" t="s">
        <v>145</v>
      </c>
      <c r="L4" s="123" t="s">
        <v>146</v>
      </c>
      <c r="M4" s="123" t="s">
        <v>147</v>
      </c>
      <c r="N4" s="123" t="s">
        <v>148</v>
      </c>
      <c r="O4" s="123" t="s">
        <v>150</v>
      </c>
      <c r="P4" s="123" t="s">
        <v>151</v>
      </c>
      <c r="Q4" s="123" t="s">
        <v>152</v>
      </c>
      <c r="R4" s="123" t="s">
        <v>153</v>
      </c>
      <c r="S4" s="123" t="s">
        <v>154</v>
      </c>
      <c r="T4" s="123" t="s">
        <v>155</v>
      </c>
      <c r="U4" s="123" t="s">
        <v>156</v>
      </c>
      <c r="V4" s="123" t="s">
        <v>157</v>
      </c>
      <c r="W4" s="123" t="s">
        <v>158</v>
      </c>
      <c r="X4" s="123" t="s">
        <v>159</v>
      </c>
      <c r="Y4" s="123" t="s">
        <v>160</v>
      </c>
      <c r="Z4" s="123" t="s">
        <v>161</v>
      </c>
      <c r="AA4" s="123" t="s">
        <v>163</v>
      </c>
      <c r="AB4" s="123" t="s">
        <v>164</v>
      </c>
      <c r="AC4" s="123" t="s">
        <v>165</v>
      </c>
      <c r="AD4" s="123" t="s">
        <v>167</v>
      </c>
      <c r="AE4" s="123" t="s">
        <v>169</v>
      </c>
      <c r="AF4" s="123" t="s">
        <v>170</v>
      </c>
      <c r="AG4" s="123" t="s">
        <v>171</v>
      </c>
      <c r="AH4" s="123" t="s">
        <v>173</v>
      </c>
      <c r="AI4" s="123" t="s">
        <v>174</v>
      </c>
      <c r="AJ4" s="123" t="s">
        <v>175</v>
      </c>
      <c r="AK4" s="123" t="s">
        <v>176</v>
      </c>
      <c r="AL4" s="123" t="s">
        <v>177</v>
      </c>
      <c r="AM4" s="123" t="s">
        <v>178</v>
      </c>
      <c r="AN4" s="123" t="s">
        <v>179</v>
      </c>
      <c r="AO4" s="123" t="s">
        <v>180</v>
      </c>
      <c r="AP4" s="123" t="s">
        <v>181</v>
      </c>
      <c r="AQ4" s="123" t="s">
        <v>182</v>
      </c>
      <c r="AR4" s="123" t="s">
        <v>184</v>
      </c>
    </row>
    <row r="5" spans="2:44" ht="36" x14ac:dyDescent="0.15">
      <c r="B5" s="620"/>
      <c r="C5" s="621"/>
      <c r="D5" s="125" t="s">
        <v>293</v>
      </c>
      <c r="E5" s="125" t="s">
        <v>294</v>
      </c>
      <c r="F5" s="125" t="s">
        <v>261</v>
      </c>
      <c r="G5" s="125" t="s">
        <v>141</v>
      </c>
      <c r="H5" s="125" t="s">
        <v>262</v>
      </c>
      <c r="I5" s="125" t="s">
        <v>263</v>
      </c>
      <c r="J5" s="125" t="s">
        <v>264</v>
      </c>
      <c r="K5" s="125" t="s">
        <v>265</v>
      </c>
      <c r="L5" s="125" t="s">
        <v>266</v>
      </c>
      <c r="M5" s="125" t="s">
        <v>267</v>
      </c>
      <c r="N5" s="125" t="s">
        <v>295</v>
      </c>
      <c r="O5" s="125" t="s">
        <v>268</v>
      </c>
      <c r="P5" s="125" t="s">
        <v>269</v>
      </c>
      <c r="Q5" s="125" t="s">
        <v>270</v>
      </c>
      <c r="R5" s="125" t="s">
        <v>271</v>
      </c>
      <c r="S5" s="125" t="s">
        <v>272</v>
      </c>
      <c r="T5" s="125" t="s">
        <v>273</v>
      </c>
      <c r="U5" s="125" t="s">
        <v>274</v>
      </c>
      <c r="V5" s="125" t="s">
        <v>275</v>
      </c>
      <c r="W5" s="125" t="s">
        <v>276</v>
      </c>
      <c r="X5" s="125" t="s">
        <v>277</v>
      </c>
      <c r="Y5" s="125" t="s">
        <v>296</v>
      </c>
      <c r="Z5" s="125" t="s">
        <v>162</v>
      </c>
      <c r="AA5" s="125" t="s">
        <v>279</v>
      </c>
      <c r="AB5" s="125" t="s">
        <v>280</v>
      </c>
      <c r="AC5" s="125" t="s">
        <v>166</v>
      </c>
      <c r="AD5" s="125" t="s">
        <v>168</v>
      </c>
      <c r="AE5" s="125" t="s">
        <v>281</v>
      </c>
      <c r="AF5" s="125" t="s">
        <v>282</v>
      </c>
      <c r="AG5" s="125" t="s">
        <v>172</v>
      </c>
      <c r="AH5" s="125" t="s">
        <v>283</v>
      </c>
      <c r="AI5" s="125" t="s">
        <v>284</v>
      </c>
      <c r="AJ5" s="125" t="s">
        <v>285</v>
      </c>
      <c r="AK5" s="125" t="s">
        <v>286</v>
      </c>
      <c r="AL5" s="125" t="s">
        <v>287</v>
      </c>
      <c r="AM5" s="125" t="s">
        <v>288</v>
      </c>
      <c r="AN5" s="125" t="s">
        <v>289</v>
      </c>
      <c r="AO5" s="125" t="s">
        <v>290</v>
      </c>
      <c r="AP5" s="125" t="s">
        <v>291</v>
      </c>
      <c r="AQ5" s="125" t="s">
        <v>292</v>
      </c>
      <c r="AR5" s="125" t="s">
        <v>66</v>
      </c>
    </row>
    <row r="6" spans="2:44" ht="15" customHeight="1" x14ac:dyDescent="0.15">
      <c r="B6" s="231" t="s">
        <v>137</v>
      </c>
      <c r="C6" s="150" t="s">
        <v>260</v>
      </c>
      <c r="D6" s="232">
        <v>0.1249054462934947</v>
      </c>
      <c r="E6" s="232">
        <v>1.4890258792697817E-4</v>
      </c>
      <c r="F6" s="232">
        <v>0</v>
      </c>
      <c r="G6" s="232">
        <v>0.18499688400509212</v>
      </c>
      <c r="H6" s="232">
        <v>8.3772681696154226E-3</v>
      </c>
      <c r="I6" s="232">
        <v>7.4132676980778245E-2</v>
      </c>
      <c r="J6" s="232">
        <v>3.9354584809130262E-4</v>
      </c>
      <c r="K6" s="232">
        <v>0</v>
      </c>
      <c r="L6" s="232">
        <v>2.4103355187042036E-4</v>
      </c>
      <c r="M6" s="232">
        <v>0</v>
      </c>
      <c r="N6" s="232">
        <v>0</v>
      </c>
      <c r="O6" s="232">
        <v>0</v>
      </c>
      <c r="P6" s="232">
        <v>0</v>
      </c>
      <c r="Q6" s="232">
        <v>0</v>
      </c>
      <c r="R6" s="232">
        <v>0</v>
      </c>
      <c r="S6" s="232">
        <v>0</v>
      </c>
      <c r="T6" s="232">
        <v>0</v>
      </c>
      <c r="U6" s="232">
        <v>0</v>
      </c>
      <c r="V6" s="232">
        <v>0</v>
      </c>
      <c r="W6" s="232">
        <v>0</v>
      </c>
      <c r="X6" s="232">
        <v>0</v>
      </c>
      <c r="Y6" s="232">
        <v>0</v>
      </c>
      <c r="Z6" s="232">
        <v>3.0054021151943999E-3</v>
      </c>
      <c r="AA6" s="232">
        <v>1.3122442346872804E-3</v>
      </c>
      <c r="AB6" s="232">
        <v>0</v>
      </c>
      <c r="AC6" s="232">
        <v>0</v>
      </c>
      <c r="AD6" s="232">
        <v>0</v>
      </c>
      <c r="AE6" s="232">
        <v>1.1819248236715904E-4</v>
      </c>
      <c r="AF6" s="232">
        <v>0</v>
      </c>
      <c r="AG6" s="232">
        <v>3.0669672294551532E-6</v>
      </c>
      <c r="AH6" s="232">
        <v>1.2579671251257966E-4</v>
      </c>
      <c r="AI6" s="232">
        <v>0</v>
      </c>
      <c r="AJ6" s="232">
        <v>2.9185674772800748E-5</v>
      </c>
      <c r="AK6" s="232">
        <v>2.330758312370877E-3</v>
      </c>
      <c r="AL6" s="232">
        <v>2.569767441860465E-3</v>
      </c>
      <c r="AM6" s="232">
        <v>1.8552875695732839E-3</v>
      </c>
      <c r="AN6" s="232">
        <v>2.4164628782972637E-5</v>
      </c>
      <c r="AO6" s="232">
        <v>1.8797768244054578E-2</v>
      </c>
      <c r="AP6" s="232">
        <v>0</v>
      </c>
      <c r="AQ6" s="232">
        <v>0</v>
      </c>
      <c r="AR6" s="232">
        <v>1.3156640371813451E-2</v>
      </c>
    </row>
    <row r="7" spans="2:44" ht="15" customHeight="1" x14ac:dyDescent="0.15">
      <c r="B7" s="323" t="s">
        <v>138</v>
      </c>
      <c r="C7" s="267" t="s">
        <v>1</v>
      </c>
      <c r="D7" s="324">
        <v>0</v>
      </c>
      <c r="E7" s="324">
        <v>2.9869859138151822E-2</v>
      </c>
      <c r="F7" s="324">
        <v>0</v>
      </c>
      <c r="G7" s="324">
        <v>0.1263203029705818</v>
      </c>
      <c r="H7" s="324">
        <v>0</v>
      </c>
      <c r="I7" s="324">
        <v>0</v>
      </c>
      <c r="J7" s="324">
        <v>0</v>
      </c>
      <c r="K7" s="324">
        <v>0</v>
      </c>
      <c r="L7" s="324">
        <v>0</v>
      </c>
      <c r="M7" s="324">
        <v>0</v>
      </c>
      <c r="N7" s="324">
        <v>0</v>
      </c>
      <c r="O7" s="324">
        <v>0</v>
      </c>
      <c r="P7" s="324">
        <v>0</v>
      </c>
      <c r="Q7" s="324">
        <v>0</v>
      </c>
      <c r="R7" s="324">
        <v>0</v>
      </c>
      <c r="S7" s="324">
        <v>0</v>
      </c>
      <c r="T7" s="324">
        <v>0</v>
      </c>
      <c r="U7" s="324">
        <v>0</v>
      </c>
      <c r="V7" s="324">
        <v>0</v>
      </c>
      <c r="W7" s="324">
        <v>0</v>
      </c>
      <c r="X7" s="324">
        <v>0</v>
      </c>
      <c r="Y7" s="324">
        <v>0</v>
      </c>
      <c r="Z7" s="324">
        <v>1.4075933957239596E-3</v>
      </c>
      <c r="AA7" s="324">
        <v>0</v>
      </c>
      <c r="AB7" s="324">
        <v>0</v>
      </c>
      <c r="AC7" s="324">
        <v>0</v>
      </c>
      <c r="AD7" s="324">
        <v>0</v>
      </c>
      <c r="AE7" s="324">
        <v>0</v>
      </c>
      <c r="AF7" s="324">
        <v>0</v>
      </c>
      <c r="AG7" s="324">
        <v>0</v>
      </c>
      <c r="AH7" s="324">
        <v>1.3241759211850491E-5</v>
      </c>
      <c r="AI7" s="324">
        <v>0</v>
      </c>
      <c r="AJ7" s="324">
        <v>4.4901038112001149E-6</v>
      </c>
      <c r="AK7" s="324">
        <v>7.6973524186620769E-5</v>
      </c>
      <c r="AL7" s="324">
        <v>5.8372093023255811E-4</v>
      </c>
      <c r="AM7" s="324">
        <v>0</v>
      </c>
      <c r="AN7" s="324">
        <v>0</v>
      </c>
      <c r="AO7" s="324">
        <v>3.9049833247189179E-3</v>
      </c>
      <c r="AP7" s="324">
        <v>0</v>
      </c>
      <c r="AQ7" s="324">
        <v>0</v>
      </c>
      <c r="AR7" s="324">
        <v>6.5109368604112337E-3</v>
      </c>
    </row>
    <row r="8" spans="2:44" ht="15" customHeight="1" x14ac:dyDescent="0.15">
      <c r="B8" s="233" t="s">
        <v>139</v>
      </c>
      <c r="C8" s="155" t="s">
        <v>261</v>
      </c>
      <c r="D8" s="234">
        <v>3.3371896413633531E-5</v>
      </c>
      <c r="E8" s="234">
        <v>0</v>
      </c>
      <c r="F8" s="234">
        <v>2.1607605877268799E-4</v>
      </c>
      <c r="G8" s="234">
        <v>3.089362472768335E-4</v>
      </c>
      <c r="H8" s="234">
        <v>1.6172332373774945E-4</v>
      </c>
      <c r="I8" s="234">
        <v>5.860290670417253E-5</v>
      </c>
      <c r="J8" s="234">
        <v>5.0078709169618263E-2</v>
      </c>
      <c r="K8" s="234">
        <v>0.15834845735027223</v>
      </c>
      <c r="L8" s="234">
        <v>4.8206710374084072E-5</v>
      </c>
      <c r="M8" s="234">
        <v>6.2344059881005692E-2</v>
      </c>
      <c r="N8" s="234">
        <v>5.427872860635697E-2</v>
      </c>
      <c r="O8" s="234">
        <v>7.1126565772315956E-4</v>
      </c>
      <c r="P8" s="234">
        <v>4.5396145610278375E-2</v>
      </c>
      <c r="Q8" s="234">
        <v>2.457485500835545E-4</v>
      </c>
      <c r="R8" s="234">
        <v>2.3929742276675679E-5</v>
      </c>
      <c r="S8" s="234">
        <v>0</v>
      </c>
      <c r="T8" s="234">
        <v>0</v>
      </c>
      <c r="U8" s="234">
        <v>1.012494818874169E-4</v>
      </c>
      <c r="V8" s="234">
        <v>4.1616380207249571E-5</v>
      </c>
      <c r="W8" s="234">
        <v>0</v>
      </c>
      <c r="X8" s="234">
        <v>8.0250381189310652E-5</v>
      </c>
      <c r="Y8" s="234">
        <v>0</v>
      </c>
      <c r="Z8" s="234">
        <v>6.4673210073803544E-4</v>
      </c>
      <c r="AA8" s="234">
        <v>8.0936288882443187E-3</v>
      </c>
      <c r="AB8" s="234">
        <v>0.32342696456694642</v>
      </c>
      <c r="AC8" s="234">
        <v>0</v>
      </c>
      <c r="AD8" s="234">
        <v>0</v>
      </c>
      <c r="AE8" s="234">
        <v>2.9548120591789758E-6</v>
      </c>
      <c r="AF8" s="234">
        <v>0</v>
      </c>
      <c r="AG8" s="234">
        <v>0</v>
      </c>
      <c r="AH8" s="234">
        <v>2.2069598686417485E-6</v>
      </c>
      <c r="AI8" s="234">
        <v>0</v>
      </c>
      <c r="AJ8" s="234">
        <v>8.9802076224002298E-6</v>
      </c>
      <c r="AK8" s="234">
        <v>1.8473645804788983E-5</v>
      </c>
      <c r="AL8" s="234">
        <v>1.0465116279069768E-5</v>
      </c>
      <c r="AM8" s="234">
        <v>9.0062503377343883E-5</v>
      </c>
      <c r="AN8" s="234">
        <v>1.9331703026378108E-5</v>
      </c>
      <c r="AO8" s="234">
        <v>9.8263294532433766E-6</v>
      </c>
      <c r="AP8" s="234">
        <v>0</v>
      </c>
      <c r="AQ8" s="234">
        <v>2.1328783192918843E-4</v>
      </c>
      <c r="AR8" s="234">
        <v>1.9115734209205999E-2</v>
      </c>
    </row>
    <row r="9" spans="2:44" ht="15" customHeight="1" x14ac:dyDescent="0.15">
      <c r="B9" s="323" t="s">
        <v>140</v>
      </c>
      <c r="C9" s="267" t="s">
        <v>141</v>
      </c>
      <c r="D9" s="324">
        <v>0.10884800213580137</v>
      </c>
      <c r="E9" s="324">
        <v>9.0602261333968648E-2</v>
      </c>
      <c r="F9" s="324">
        <v>0</v>
      </c>
      <c r="G9" s="324">
        <v>0.14839859167683139</v>
      </c>
      <c r="H9" s="324">
        <v>4.8516997121324836E-4</v>
      </c>
      <c r="I9" s="324">
        <v>1.1134552273792779E-3</v>
      </c>
      <c r="J9" s="324">
        <v>4.230617866981503E-3</v>
      </c>
      <c r="K9" s="324">
        <v>0</v>
      </c>
      <c r="L9" s="324">
        <v>0</v>
      </c>
      <c r="M9" s="324">
        <v>2.8788945045102679E-4</v>
      </c>
      <c r="N9" s="324">
        <v>8.1499592502037486E-4</v>
      </c>
      <c r="O9" s="324">
        <v>0</v>
      </c>
      <c r="P9" s="324">
        <v>0</v>
      </c>
      <c r="Q9" s="324">
        <v>0</v>
      </c>
      <c r="R9" s="324">
        <v>0</v>
      </c>
      <c r="S9" s="324">
        <v>0</v>
      </c>
      <c r="T9" s="324">
        <v>0</v>
      </c>
      <c r="U9" s="324">
        <v>0</v>
      </c>
      <c r="V9" s="324">
        <v>0</v>
      </c>
      <c r="W9" s="324">
        <v>0</v>
      </c>
      <c r="X9" s="324">
        <v>0</v>
      </c>
      <c r="Y9" s="324">
        <v>0</v>
      </c>
      <c r="Z9" s="324">
        <v>1.7880240432169216E-3</v>
      </c>
      <c r="AA9" s="324">
        <v>4.7177888597279057E-5</v>
      </c>
      <c r="AB9" s="324">
        <v>0</v>
      </c>
      <c r="AC9" s="324">
        <v>0</v>
      </c>
      <c r="AD9" s="324">
        <v>0</v>
      </c>
      <c r="AE9" s="324">
        <v>1.4035357281100137E-4</v>
      </c>
      <c r="AF9" s="324">
        <v>0</v>
      </c>
      <c r="AG9" s="324">
        <v>0</v>
      </c>
      <c r="AH9" s="324">
        <v>5.5615388689772061E-4</v>
      </c>
      <c r="AI9" s="324">
        <v>0</v>
      </c>
      <c r="AJ9" s="324">
        <v>2.9410179963360755E-4</v>
      </c>
      <c r="AK9" s="324">
        <v>6.8721962393815022E-3</v>
      </c>
      <c r="AL9" s="324">
        <v>9.3534883720930231E-3</v>
      </c>
      <c r="AM9" s="324">
        <v>1.2428625466073455E-3</v>
      </c>
      <c r="AN9" s="324">
        <v>2.4164628782972636E-6</v>
      </c>
      <c r="AO9" s="324">
        <v>0.13389946092756619</v>
      </c>
      <c r="AP9" s="324">
        <v>0</v>
      </c>
      <c r="AQ9" s="324">
        <v>3.0660125839820839E-3</v>
      </c>
      <c r="AR9" s="324">
        <v>2.01050467346667E-2</v>
      </c>
    </row>
    <row r="10" spans="2:44" ht="15" customHeight="1" x14ac:dyDescent="0.15">
      <c r="B10" s="233" t="s">
        <v>142</v>
      </c>
      <c r="C10" s="155" t="s">
        <v>262</v>
      </c>
      <c r="D10" s="234">
        <v>3.9879416214292068E-3</v>
      </c>
      <c r="E10" s="234">
        <v>2.1432045822289726E-2</v>
      </c>
      <c r="F10" s="234">
        <v>3.6012676462114663E-3</v>
      </c>
      <c r="G10" s="234">
        <v>1.0253487517377664E-3</v>
      </c>
      <c r="H10" s="234">
        <v>0.25270886567260731</v>
      </c>
      <c r="I10" s="234">
        <v>3.9849976558837315E-3</v>
      </c>
      <c r="J10" s="234">
        <v>1.6725698543880363E-3</v>
      </c>
      <c r="K10" s="234">
        <v>0</v>
      </c>
      <c r="L10" s="234">
        <v>1.6390281527188584E-3</v>
      </c>
      <c r="M10" s="234">
        <v>1.4074595355383533E-3</v>
      </c>
      <c r="N10" s="234">
        <v>4.7269763651181743E-3</v>
      </c>
      <c r="O10" s="234">
        <v>7.5078041648555735E-4</v>
      </c>
      <c r="P10" s="234">
        <v>1.7130620985010706E-3</v>
      </c>
      <c r="Q10" s="234">
        <v>1.0485271470231658E-3</v>
      </c>
      <c r="R10" s="234">
        <v>6.0123477470147644E-4</v>
      </c>
      <c r="S10" s="234">
        <v>1.7015706806282722E-3</v>
      </c>
      <c r="T10" s="234">
        <v>2.3742187772773297E-3</v>
      </c>
      <c r="U10" s="234">
        <v>5.3250899380163329E-3</v>
      </c>
      <c r="V10" s="234">
        <v>1.7270797786008573E-3</v>
      </c>
      <c r="W10" s="234">
        <v>9.813542688910696E-4</v>
      </c>
      <c r="X10" s="234">
        <v>5.617526683251745E-4</v>
      </c>
      <c r="Y10" s="234">
        <v>4.1404181115736695E-3</v>
      </c>
      <c r="Z10" s="234">
        <v>3.4619188921859545E-3</v>
      </c>
      <c r="AA10" s="234">
        <v>2.781748098032158E-3</v>
      </c>
      <c r="AB10" s="234">
        <v>5.7029800264091843E-5</v>
      </c>
      <c r="AC10" s="234">
        <v>1.0466102459534077E-3</v>
      </c>
      <c r="AD10" s="234">
        <v>2.0216157375009718E-3</v>
      </c>
      <c r="AE10" s="234">
        <v>4.1958331240341462E-3</v>
      </c>
      <c r="AF10" s="234">
        <v>1.3728131515499918E-3</v>
      </c>
      <c r="AG10" s="234">
        <v>1.0734385303093036E-5</v>
      </c>
      <c r="AH10" s="234">
        <v>1.9377107646674553E-3</v>
      </c>
      <c r="AI10" s="234">
        <v>7.1749131272773315E-4</v>
      </c>
      <c r="AJ10" s="234">
        <v>3.5135062322640899E-3</v>
      </c>
      <c r="AK10" s="234">
        <v>3.6947291609577972E-4</v>
      </c>
      <c r="AL10" s="234">
        <v>3.0279069767441859E-3</v>
      </c>
      <c r="AM10" s="234">
        <v>3.0405101140191293E-2</v>
      </c>
      <c r="AN10" s="234">
        <v>2.4937896904027759E-3</v>
      </c>
      <c r="AO10" s="234">
        <v>4.1211625726902722E-3</v>
      </c>
      <c r="AP10" s="234">
        <v>1.9534497090606815E-2</v>
      </c>
      <c r="AQ10" s="234">
        <v>5.065586008318225E-4</v>
      </c>
      <c r="AR10" s="234">
        <v>3.7487733409205608E-3</v>
      </c>
    </row>
    <row r="11" spans="2:44" ht="15" customHeight="1" x14ac:dyDescent="0.15">
      <c r="B11" s="323" t="s">
        <v>143</v>
      </c>
      <c r="C11" s="267" t="s">
        <v>263</v>
      </c>
      <c r="D11" s="324">
        <v>2.7748731867936281E-2</v>
      </c>
      <c r="E11" s="324">
        <v>3.3453448087594428E-3</v>
      </c>
      <c r="F11" s="324">
        <v>1.5845577643330453E-3</v>
      </c>
      <c r="G11" s="324">
        <v>1.4456085777747003E-2</v>
      </c>
      <c r="H11" s="324">
        <v>5.9514183135491797E-3</v>
      </c>
      <c r="I11" s="324">
        <v>0.26635021097046413</v>
      </c>
      <c r="J11" s="324">
        <v>3.6501377410468321E-2</v>
      </c>
      <c r="K11" s="324">
        <v>0</v>
      </c>
      <c r="L11" s="324">
        <v>6.9417662938681063E-3</v>
      </c>
      <c r="M11" s="324">
        <v>1.4842300556586271E-2</v>
      </c>
      <c r="N11" s="324">
        <v>6.8622656886715566E-2</v>
      </c>
      <c r="O11" s="324">
        <v>8.2980993401035282E-4</v>
      </c>
      <c r="P11" s="324">
        <v>1.2847965738758029E-3</v>
      </c>
      <c r="Q11" s="324">
        <v>3.456862937842E-3</v>
      </c>
      <c r="R11" s="324">
        <v>4.1877048984182439E-4</v>
      </c>
      <c r="S11" s="324">
        <v>7.417102966841187E-4</v>
      </c>
      <c r="T11" s="324">
        <v>2.2520163402115849E-3</v>
      </c>
      <c r="U11" s="324">
        <v>4.0404871365697309E-3</v>
      </c>
      <c r="V11" s="324">
        <v>5.9511423696366889E-3</v>
      </c>
      <c r="W11" s="324">
        <v>4.7645460880943241E-3</v>
      </c>
      <c r="X11" s="324">
        <v>6.4200304951448522E-4</v>
      </c>
      <c r="Y11" s="324">
        <v>9.4848076330656898E-3</v>
      </c>
      <c r="Z11" s="324">
        <v>8.8868599254355932E-2</v>
      </c>
      <c r="AA11" s="324">
        <v>3.7936264419834283E-2</v>
      </c>
      <c r="AB11" s="324">
        <v>7.4358085728950521E-4</v>
      </c>
      <c r="AC11" s="324">
        <v>3.4826858184311671E-3</v>
      </c>
      <c r="AD11" s="324">
        <v>3.7905295078143222E-3</v>
      </c>
      <c r="AE11" s="324">
        <v>8.0016310562566664E-3</v>
      </c>
      <c r="AF11" s="324">
        <v>4.444482578143099E-3</v>
      </c>
      <c r="AG11" s="324">
        <v>3.6803606753461838E-4</v>
      </c>
      <c r="AH11" s="324">
        <v>1.5956319850279842E-3</v>
      </c>
      <c r="AI11" s="324">
        <v>1.2347415858902755E-2</v>
      </c>
      <c r="AJ11" s="324">
        <v>1.288659793814433E-3</v>
      </c>
      <c r="AK11" s="324">
        <v>5.3265678737141574E-3</v>
      </c>
      <c r="AL11" s="324">
        <v>5.3441860465116278E-3</v>
      </c>
      <c r="AM11" s="324">
        <v>1.8606913197759246E-2</v>
      </c>
      <c r="AN11" s="324">
        <v>3.1897309993523882E-3</v>
      </c>
      <c r="AO11" s="324">
        <v>6.015678891275595E-3</v>
      </c>
      <c r="AP11" s="324">
        <v>0.43192019950124688</v>
      </c>
      <c r="AQ11" s="324">
        <v>1.2264050335928334E-3</v>
      </c>
      <c r="AR11" s="324">
        <v>9.2218718534996819E-3</v>
      </c>
    </row>
    <row r="12" spans="2:44" ht="15" customHeight="1" x14ac:dyDescent="0.15">
      <c r="B12" s="233" t="s">
        <v>144</v>
      </c>
      <c r="C12" s="155" t="s">
        <v>264</v>
      </c>
      <c r="D12" s="234">
        <v>6.053662009433123E-2</v>
      </c>
      <c r="E12" s="234">
        <v>9.9367660343270096E-3</v>
      </c>
      <c r="F12" s="234">
        <v>9.2192451743013538E-3</v>
      </c>
      <c r="G12" s="234">
        <v>8.1095764910168802E-3</v>
      </c>
      <c r="H12" s="234">
        <v>8.6457288870200863E-2</v>
      </c>
      <c r="I12" s="234">
        <v>1.9514767932489453E-2</v>
      </c>
      <c r="J12" s="234">
        <v>0.21349862258953167</v>
      </c>
      <c r="K12" s="234">
        <v>3.0852994555353903E-2</v>
      </c>
      <c r="L12" s="234">
        <v>0.19851523332047821</v>
      </c>
      <c r="M12" s="234">
        <v>2.5398247073123919E-2</v>
      </c>
      <c r="N12" s="234">
        <v>1.9070904645476772E-2</v>
      </c>
      <c r="O12" s="234">
        <v>3.1216659422294226E-3</v>
      </c>
      <c r="P12" s="234">
        <v>2.9978586723768737E-3</v>
      </c>
      <c r="Q12" s="234">
        <v>1.1894229824044039E-2</v>
      </c>
      <c r="R12" s="234">
        <v>2.413912752159659E-3</v>
      </c>
      <c r="S12" s="234">
        <v>4.1012216404886564E-3</v>
      </c>
      <c r="T12" s="234">
        <v>6.8188959882685654E-2</v>
      </c>
      <c r="U12" s="234">
        <v>1.5412069571050242E-2</v>
      </c>
      <c r="V12" s="234">
        <v>8.8850971742477844E-3</v>
      </c>
      <c r="W12" s="234">
        <v>1.555944304589609E-2</v>
      </c>
      <c r="X12" s="234">
        <v>6.0990289703876091E-3</v>
      </c>
      <c r="Y12" s="234">
        <v>2.2479785433076431E-2</v>
      </c>
      <c r="Z12" s="234">
        <v>3.9374572015521574E-2</v>
      </c>
      <c r="AA12" s="234">
        <v>5.0165821541773396E-3</v>
      </c>
      <c r="AB12" s="234">
        <v>3.9701514799233168E-4</v>
      </c>
      <c r="AC12" s="234">
        <v>9.4194922135806703E-3</v>
      </c>
      <c r="AD12" s="234">
        <v>1.5064924966954359E-2</v>
      </c>
      <c r="AE12" s="234">
        <v>8.8644361775369279E-6</v>
      </c>
      <c r="AF12" s="234">
        <v>1.7160164394374898E-5</v>
      </c>
      <c r="AG12" s="234">
        <v>3.6803606753461838E-5</v>
      </c>
      <c r="AH12" s="234">
        <v>3.3987181977082929E-4</v>
      </c>
      <c r="AI12" s="234">
        <v>1.2333347401790446E-3</v>
      </c>
      <c r="AJ12" s="234">
        <v>8.9577571033442292E-4</v>
      </c>
      <c r="AK12" s="234">
        <v>3.6608608103156836E-3</v>
      </c>
      <c r="AL12" s="234">
        <v>0.12836162790697675</v>
      </c>
      <c r="AM12" s="234">
        <v>2.5757875965920348E-3</v>
      </c>
      <c r="AN12" s="234">
        <v>4.571947765738423E-3</v>
      </c>
      <c r="AO12" s="234">
        <v>5.1195176451397989E-3</v>
      </c>
      <c r="AP12" s="234">
        <v>9.3100581878636738E-3</v>
      </c>
      <c r="AQ12" s="234">
        <v>7.2784472645835551E-3</v>
      </c>
      <c r="AR12" s="234">
        <v>2.0664752169411386E-2</v>
      </c>
    </row>
    <row r="13" spans="2:44" ht="15" customHeight="1" x14ac:dyDescent="0.15">
      <c r="B13" s="323" t="s">
        <v>145</v>
      </c>
      <c r="C13" s="267" t="s">
        <v>265</v>
      </c>
      <c r="D13" s="324">
        <v>8.2372964314318762E-3</v>
      </c>
      <c r="E13" s="324">
        <v>5.2592394055808692E-2</v>
      </c>
      <c r="F13" s="324">
        <v>2.8377989052146356E-2</v>
      </c>
      <c r="G13" s="324">
        <v>2.8336910957116454E-3</v>
      </c>
      <c r="H13" s="324">
        <v>3.2991558042500891E-3</v>
      </c>
      <c r="I13" s="324">
        <v>2.2855133614627285E-3</v>
      </c>
      <c r="J13" s="324">
        <v>1.928374655647383E-2</v>
      </c>
      <c r="K13" s="324">
        <v>0.27722323049001812</v>
      </c>
      <c r="L13" s="324">
        <v>1.1087543386039337E-3</v>
      </c>
      <c r="M13" s="324">
        <v>1.2603160386411618E-2</v>
      </c>
      <c r="N13" s="324">
        <v>4.4987775061124696E-2</v>
      </c>
      <c r="O13" s="324">
        <v>7.3892598885683799E-3</v>
      </c>
      <c r="P13" s="324">
        <v>2.9978586723768737E-3</v>
      </c>
      <c r="Q13" s="324">
        <v>3.0472820210360758E-3</v>
      </c>
      <c r="R13" s="324">
        <v>1.1934958960491996E-3</v>
      </c>
      <c r="S13" s="324">
        <v>9.1623036649214661E-4</v>
      </c>
      <c r="T13" s="324">
        <v>7.3321462239446945E-4</v>
      </c>
      <c r="U13" s="324">
        <v>1.6516321732884883E-3</v>
      </c>
      <c r="V13" s="324">
        <v>1.1028340754921137E-3</v>
      </c>
      <c r="W13" s="324">
        <v>1.4222525636102459E-4</v>
      </c>
      <c r="X13" s="324">
        <v>3.5310167723296686E-3</v>
      </c>
      <c r="Y13" s="324">
        <v>2.0094452404975285E-3</v>
      </c>
      <c r="Z13" s="324">
        <v>1.864110172715514E-3</v>
      </c>
      <c r="AA13" s="324">
        <v>1.825085357031777E-2</v>
      </c>
      <c r="AB13" s="324">
        <v>2.8471031054919698E-2</v>
      </c>
      <c r="AC13" s="324">
        <v>1.4381868379739069E-2</v>
      </c>
      <c r="AD13" s="324">
        <v>1.1293834072000622E-2</v>
      </c>
      <c r="AE13" s="324">
        <v>1.5719600154832153E-3</v>
      </c>
      <c r="AF13" s="324">
        <v>4.761945619439034E-4</v>
      </c>
      <c r="AG13" s="324">
        <v>2.0088635352931254E-4</v>
      </c>
      <c r="AH13" s="324">
        <v>0.12973172195836791</v>
      </c>
      <c r="AI13" s="324">
        <v>7.8314411258517279E-4</v>
      </c>
      <c r="AJ13" s="324">
        <v>9.73454506268185E-3</v>
      </c>
      <c r="AK13" s="324">
        <v>2.6263366452475008E-3</v>
      </c>
      <c r="AL13" s="324">
        <v>2.2418604651162789E-3</v>
      </c>
      <c r="AM13" s="324">
        <v>3.6565376371201614E-3</v>
      </c>
      <c r="AN13" s="324">
        <v>2.1409861101713756E-3</v>
      </c>
      <c r="AO13" s="324">
        <v>5.1489966334995292E-3</v>
      </c>
      <c r="AP13" s="324">
        <v>0</v>
      </c>
      <c r="AQ13" s="324">
        <v>1.9355870747573851E-2</v>
      </c>
      <c r="AR13" s="324">
        <v>1.335627191954394E-2</v>
      </c>
    </row>
    <row r="14" spans="2:44" ht="15" customHeight="1" x14ac:dyDescent="0.15">
      <c r="B14" s="233" t="s">
        <v>146</v>
      </c>
      <c r="C14" s="155" t="s">
        <v>266</v>
      </c>
      <c r="D14" s="234">
        <v>1.1112841505739966E-2</v>
      </c>
      <c r="E14" s="234">
        <v>1.6339577315187072E-2</v>
      </c>
      <c r="F14" s="234">
        <v>3.8173437049841543E-3</v>
      </c>
      <c r="G14" s="234">
        <v>1.6829035746054405E-2</v>
      </c>
      <c r="H14" s="234">
        <v>8.7654041465860203E-3</v>
      </c>
      <c r="I14" s="234">
        <v>1.2541022034692921E-2</v>
      </c>
      <c r="J14" s="234">
        <v>1.6135379771743407E-2</v>
      </c>
      <c r="K14" s="234">
        <v>4.5372050816696913E-4</v>
      </c>
      <c r="L14" s="234">
        <v>0.24609525645969918</v>
      </c>
      <c r="M14" s="234">
        <v>4.3823171901989635E-3</v>
      </c>
      <c r="N14" s="234">
        <v>2.4449877750611247E-3</v>
      </c>
      <c r="O14" s="234">
        <v>9.4835421029754608E-4</v>
      </c>
      <c r="P14" s="234">
        <v>1.7130620985010706E-3</v>
      </c>
      <c r="Q14" s="234">
        <v>2.6704675775746254E-3</v>
      </c>
      <c r="R14" s="234">
        <v>3.2544449496278924E-3</v>
      </c>
      <c r="S14" s="234">
        <v>2.0026178010471206E-2</v>
      </c>
      <c r="T14" s="234">
        <v>2.4423029922139589E-2</v>
      </c>
      <c r="U14" s="234">
        <v>2.8593486494268329E-2</v>
      </c>
      <c r="V14" s="234">
        <v>2.4636897082691747E-2</v>
      </c>
      <c r="W14" s="234">
        <v>2.757747720840267E-2</v>
      </c>
      <c r="X14" s="234">
        <v>2.9692641040044942E-2</v>
      </c>
      <c r="Y14" s="234">
        <v>1.5058121295880213E-2</v>
      </c>
      <c r="Z14" s="234">
        <v>6.1059118922620406E-2</v>
      </c>
      <c r="AA14" s="234">
        <v>1.3459676883882984E-2</v>
      </c>
      <c r="AB14" s="234">
        <v>0</v>
      </c>
      <c r="AC14" s="234">
        <v>4.182831982965516E-2</v>
      </c>
      <c r="AD14" s="234">
        <v>1.5609206127050773E-2</v>
      </c>
      <c r="AE14" s="234">
        <v>5.0807993357582489E-3</v>
      </c>
      <c r="AF14" s="234">
        <v>2.9772885224240448E-3</v>
      </c>
      <c r="AG14" s="234">
        <v>5.3825274876937942E-4</v>
      </c>
      <c r="AH14" s="234">
        <v>2.9992584614841364E-3</v>
      </c>
      <c r="AI14" s="234">
        <v>1.7116622819975333E-3</v>
      </c>
      <c r="AJ14" s="234">
        <v>1.8297173030640468E-3</v>
      </c>
      <c r="AK14" s="234">
        <v>1.8966276359583358E-3</v>
      </c>
      <c r="AL14" s="234">
        <v>2.211627906976744E-3</v>
      </c>
      <c r="AM14" s="234">
        <v>9.0062503377343877E-3</v>
      </c>
      <c r="AN14" s="234">
        <v>1.1838251640778294E-2</v>
      </c>
      <c r="AO14" s="234">
        <v>3.0166831421457167E-3</v>
      </c>
      <c r="AP14" s="234">
        <v>4.7298420615128844E-2</v>
      </c>
      <c r="AQ14" s="234">
        <v>3.9458248906899859E-3</v>
      </c>
      <c r="AR14" s="234">
        <v>8.1743283411932887E-3</v>
      </c>
    </row>
    <row r="15" spans="2:44" ht="15" customHeight="1" x14ac:dyDescent="0.15">
      <c r="B15" s="323" t="s">
        <v>147</v>
      </c>
      <c r="C15" s="267" t="s">
        <v>267</v>
      </c>
      <c r="D15" s="324">
        <v>2.2359170597134465E-3</v>
      </c>
      <c r="E15" s="324">
        <v>4.9634195975659393E-5</v>
      </c>
      <c r="F15" s="324">
        <v>7.2025352924229326E-5</v>
      </c>
      <c r="G15" s="324">
        <v>1.4594574440319377E-3</v>
      </c>
      <c r="H15" s="324">
        <v>6.4689329495099782E-4</v>
      </c>
      <c r="I15" s="324">
        <v>3.6333802156586965E-3</v>
      </c>
      <c r="J15" s="324">
        <v>5.5096418732782371E-3</v>
      </c>
      <c r="K15" s="324">
        <v>8.6206896551724137E-3</v>
      </c>
      <c r="L15" s="324">
        <v>3.5190898573081372E-3</v>
      </c>
      <c r="M15" s="324">
        <v>0.13367666815942678</v>
      </c>
      <c r="N15" s="324">
        <v>2.3797881010594948E-2</v>
      </c>
      <c r="O15" s="324">
        <v>5.8481842968348676E-3</v>
      </c>
      <c r="P15" s="324">
        <v>6.8522483940042823E-3</v>
      </c>
      <c r="Q15" s="324">
        <v>3.6698450145810808E-3</v>
      </c>
      <c r="R15" s="324">
        <v>3.5116896791021561E-3</v>
      </c>
      <c r="S15" s="324">
        <v>3.2286212914485165E-3</v>
      </c>
      <c r="T15" s="324">
        <v>1.88540902901435E-3</v>
      </c>
      <c r="U15" s="324">
        <v>1.2985246052061219E-2</v>
      </c>
      <c r="V15" s="324">
        <v>7.6574139581339212E-3</v>
      </c>
      <c r="W15" s="324">
        <v>5.5467849980799589E-3</v>
      </c>
      <c r="X15" s="324">
        <v>3.5310167723296686E-3</v>
      </c>
      <c r="Y15" s="324">
        <v>2.1903235743819757E-3</v>
      </c>
      <c r="Z15" s="324">
        <v>6.885794719622613E-3</v>
      </c>
      <c r="AA15" s="324">
        <v>5.3331982065413015E-2</v>
      </c>
      <c r="AB15" s="324">
        <v>3.2901807844668373E-5</v>
      </c>
      <c r="AC15" s="324">
        <v>5.1067362000830072E-3</v>
      </c>
      <c r="AD15" s="324">
        <v>2.1382474146644897E-4</v>
      </c>
      <c r="AE15" s="324">
        <v>1.4183097884059085E-4</v>
      </c>
      <c r="AF15" s="324">
        <v>4.2900410985937246E-6</v>
      </c>
      <c r="AG15" s="324">
        <v>8.587508242474429E-5</v>
      </c>
      <c r="AH15" s="324">
        <v>1.9862638817775737E-5</v>
      </c>
      <c r="AI15" s="324">
        <v>4.689485704102831E-6</v>
      </c>
      <c r="AJ15" s="324">
        <v>1.3919321814720356E-4</v>
      </c>
      <c r="AK15" s="324">
        <v>1.5487073066348099E-3</v>
      </c>
      <c r="AL15" s="324">
        <v>4.0581395348837212E-4</v>
      </c>
      <c r="AM15" s="324">
        <v>3.6025001350937553E-4</v>
      </c>
      <c r="AN15" s="324">
        <v>8.9167480209169023E-4</v>
      </c>
      <c r="AO15" s="324">
        <v>6.9177359350833375E-4</v>
      </c>
      <c r="AP15" s="324">
        <v>4.9875311720698253E-3</v>
      </c>
      <c r="AQ15" s="324">
        <v>3.5459102058227579E-3</v>
      </c>
      <c r="AR15" s="324">
        <v>5.6460715705511401E-3</v>
      </c>
    </row>
    <row r="16" spans="2:44" ht="15" customHeight="1" x14ac:dyDescent="0.15">
      <c r="B16" s="233" t="s">
        <v>148</v>
      </c>
      <c r="C16" s="155" t="s">
        <v>149</v>
      </c>
      <c r="D16" s="234">
        <v>8.899172376968942E-5</v>
      </c>
      <c r="E16" s="234">
        <v>0</v>
      </c>
      <c r="F16" s="234">
        <v>0</v>
      </c>
      <c r="G16" s="234">
        <v>1.0652974044028742E-5</v>
      </c>
      <c r="H16" s="234">
        <v>0</v>
      </c>
      <c r="I16" s="234">
        <v>3.5161744022503517E-4</v>
      </c>
      <c r="J16" s="234">
        <v>0</v>
      </c>
      <c r="K16" s="234">
        <v>0</v>
      </c>
      <c r="L16" s="234">
        <v>4.8206710374084072E-5</v>
      </c>
      <c r="M16" s="234">
        <v>3.1987716716780756E-5</v>
      </c>
      <c r="N16" s="234">
        <v>6.1939690301548488E-3</v>
      </c>
      <c r="O16" s="234">
        <v>0</v>
      </c>
      <c r="P16" s="234">
        <v>0</v>
      </c>
      <c r="Q16" s="234">
        <v>1.6383236672236966E-5</v>
      </c>
      <c r="R16" s="234">
        <v>2.9912177845844599E-6</v>
      </c>
      <c r="S16" s="234">
        <v>4.3630017452006983E-5</v>
      </c>
      <c r="T16" s="234">
        <v>3.4914982018784261E-5</v>
      </c>
      <c r="U16" s="234">
        <v>1.2529623383567843E-2</v>
      </c>
      <c r="V16" s="234">
        <v>1.1028340754921137E-3</v>
      </c>
      <c r="W16" s="234">
        <v>1.1378020508881968E-4</v>
      </c>
      <c r="X16" s="234">
        <v>0</v>
      </c>
      <c r="Y16" s="234">
        <v>1.4131119834722422E-5</v>
      </c>
      <c r="Z16" s="234">
        <v>1.9021532374648102E-4</v>
      </c>
      <c r="AA16" s="234">
        <v>2.2243500809013424E-3</v>
      </c>
      <c r="AB16" s="234">
        <v>0</v>
      </c>
      <c r="AC16" s="234">
        <v>0</v>
      </c>
      <c r="AD16" s="234">
        <v>3.1101780576938028E-4</v>
      </c>
      <c r="AE16" s="234">
        <v>6.0573647213169008E-5</v>
      </c>
      <c r="AF16" s="234">
        <v>4.2900410985937246E-6</v>
      </c>
      <c r="AG16" s="234">
        <v>0</v>
      </c>
      <c r="AH16" s="234">
        <v>1.9862638817775737E-5</v>
      </c>
      <c r="AI16" s="234">
        <v>0</v>
      </c>
      <c r="AJ16" s="234">
        <v>5.1636193828801322E-5</v>
      </c>
      <c r="AK16" s="234">
        <v>8.3131406121550425E-5</v>
      </c>
      <c r="AL16" s="234">
        <v>3.8488372093023254E-4</v>
      </c>
      <c r="AM16" s="234">
        <v>1.9813750743015652E-4</v>
      </c>
      <c r="AN16" s="234">
        <v>2.4164628782972636E-6</v>
      </c>
      <c r="AO16" s="234">
        <v>7.5269683611844268E-4</v>
      </c>
      <c r="AP16" s="234">
        <v>0</v>
      </c>
      <c r="AQ16" s="234">
        <v>1.1464220966193879E-3</v>
      </c>
      <c r="AR16" s="234">
        <v>7.6916499713267669E-4</v>
      </c>
    </row>
    <row r="17" spans="2:44" ht="15" customHeight="1" x14ac:dyDescent="0.15">
      <c r="B17" s="323" t="s">
        <v>150</v>
      </c>
      <c r="C17" s="267" t="s">
        <v>268</v>
      </c>
      <c r="D17" s="324">
        <v>4.449586188484471E-5</v>
      </c>
      <c r="E17" s="324">
        <v>2.3824414068316507E-4</v>
      </c>
      <c r="F17" s="324">
        <v>1.8006338231057331E-3</v>
      </c>
      <c r="G17" s="324">
        <v>0</v>
      </c>
      <c r="H17" s="324">
        <v>6.4689329495099787E-5</v>
      </c>
      <c r="I17" s="324">
        <v>7.3839662447257384E-3</v>
      </c>
      <c r="J17" s="324">
        <v>0</v>
      </c>
      <c r="K17" s="324">
        <v>0</v>
      </c>
      <c r="L17" s="324">
        <v>1.6390281527188584E-3</v>
      </c>
      <c r="M17" s="324">
        <v>5.9817030260380013E-3</v>
      </c>
      <c r="N17" s="324">
        <v>3.4229828850855745E-3</v>
      </c>
      <c r="O17" s="324">
        <v>0.44493618366459875</v>
      </c>
      <c r="P17" s="324">
        <v>2.1413276231263384E-3</v>
      </c>
      <c r="Q17" s="324">
        <v>0.25471018054326811</v>
      </c>
      <c r="R17" s="324">
        <v>9.7872645911603537E-2</v>
      </c>
      <c r="S17" s="324">
        <v>8.2766143106457246E-2</v>
      </c>
      <c r="T17" s="324">
        <v>3.0864844104605285E-2</v>
      </c>
      <c r="U17" s="324">
        <v>2.1863559995064087E-3</v>
      </c>
      <c r="V17" s="324">
        <v>6.6024387198801451E-2</v>
      </c>
      <c r="W17" s="324">
        <v>2.0722219851801282E-2</v>
      </c>
      <c r="X17" s="324">
        <v>6.4200304951448517E-2</v>
      </c>
      <c r="Y17" s="324">
        <v>0.19478052957784692</v>
      </c>
      <c r="Z17" s="324">
        <v>3.6140911511831392E-3</v>
      </c>
      <c r="AA17" s="324">
        <v>2.3181816593337085E-2</v>
      </c>
      <c r="AB17" s="324">
        <v>0</v>
      </c>
      <c r="AC17" s="324">
        <v>3.6090008481151994E-5</v>
      </c>
      <c r="AD17" s="324">
        <v>0</v>
      </c>
      <c r="AE17" s="324">
        <v>0</v>
      </c>
      <c r="AF17" s="324">
        <v>0</v>
      </c>
      <c r="AG17" s="324">
        <v>0</v>
      </c>
      <c r="AH17" s="324">
        <v>1.1034799343208743E-5</v>
      </c>
      <c r="AI17" s="324">
        <v>0</v>
      </c>
      <c r="AJ17" s="324">
        <v>2.9185674772800748E-5</v>
      </c>
      <c r="AK17" s="324">
        <v>0</v>
      </c>
      <c r="AL17" s="324">
        <v>2.3255813953488372E-6</v>
      </c>
      <c r="AM17" s="324">
        <v>0</v>
      </c>
      <c r="AN17" s="324">
        <v>1.3773838406294403E-4</v>
      </c>
      <c r="AO17" s="324">
        <v>1.7687393015838076E-5</v>
      </c>
      <c r="AP17" s="324">
        <v>0</v>
      </c>
      <c r="AQ17" s="324">
        <v>4.8789591553801857E-3</v>
      </c>
      <c r="AR17" s="324">
        <v>1.8709714353667986E-2</v>
      </c>
    </row>
    <row r="18" spans="2:44" ht="15" customHeight="1" x14ac:dyDescent="0.15">
      <c r="B18" s="233" t="s">
        <v>151</v>
      </c>
      <c r="C18" s="155" t="s">
        <v>269</v>
      </c>
      <c r="D18" s="234">
        <v>0</v>
      </c>
      <c r="E18" s="234">
        <v>0</v>
      </c>
      <c r="F18" s="234">
        <v>7.2025352924229326E-5</v>
      </c>
      <c r="G18" s="234">
        <v>1.1212255181340251E-3</v>
      </c>
      <c r="H18" s="234">
        <v>0</v>
      </c>
      <c r="I18" s="234">
        <v>2.4027191748710736E-3</v>
      </c>
      <c r="J18" s="234">
        <v>4.5257772530499802E-3</v>
      </c>
      <c r="K18" s="234">
        <v>0</v>
      </c>
      <c r="L18" s="234">
        <v>2.4585422290782878E-3</v>
      </c>
      <c r="M18" s="234">
        <v>4.2863540400486216E-3</v>
      </c>
      <c r="N18" s="234">
        <v>3.3414832925835372E-2</v>
      </c>
      <c r="O18" s="234">
        <v>1.8176789030702968E-3</v>
      </c>
      <c r="P18" s="234">
        <v>0.54689507494646683</v>
      </c>
      <c r="Q18" s="234">
        <v>4.0433828107080835E-2</v>
      </c>
      <c r="R18" s="234">
        <v>2.5580894493766302E-2</v>
      </c>
      <c r="S18" s="234">
        <v>1.832460732984293E-2</v>
      </c>
      <c r="T18" s="234">
        <v>8.6292378059425301E-2</v>
      </c>
      <c r="U18" s="234">
        <v>4.3160755700820438E-2</v>
      </c>
      <c r="V18" s="234">
        <v>7.3161596404344748E-2</v>
      </c>
      <c r="W18" s="234">
        <v>5.0120180341625069E-2</v>
      </c>
      <c r="X18" s="234">
        <v>2.1266351015167322E-2</v>
      </c>
      <c r="Y18" s="234">
        <v>1.8605032374395543E-2</v>
      </c>
      <c r="Z18" s="234">
        <v>1.6815034619188922E-2</v>
      </c>
      <c r="AA18" s="234">
        <v>8.4972619351321513E-3</v>
      </c>
      <c r="AB18" s="234">
        <v>1.8863703164276533E-4</v>
      </c>
      <c r="AC18" s="234">
        <v>2.3458505512748796E-4</v>
      </c>
      <c r="AD18" s="234">
        <v>0</v>
      </c>
      <c r="AE18" s="234">
        <v>1.3296654266305392E-5</v>
      </c>
      <c r="AF18" s="234">
        <v>0</v>
      </c>
      <c r="AG18" s="234">
        <v>0</v>
      </c>
      <c r="AH18" s="234">
        <v>1.7655678949133988E-5</v>
      </c>
      <c r="AI18" s="234">
        <v>8.9100228377953793E-5</v>
      </c>
      <c r="AJ18" s="234">
        <v>1.7286899673120442E-4</v>
      </c>
      <c r="AK18" s="234">
        <v>3.6947291609577967E-5</v>
      </c>
      <c r="AL18" s="234">
        <v>1.2767441860465115E-3</v>
      </c>
      <c r="AM18" s="234">
        <v>2.3416250878109408E-4</v>
      </c>
      <c r="AN18" s="234">
        <v>4.2529746658031837E-4</v>
      </c>
      <c r="AO18" s="234">
        <v>3.3999099908222085E-4</v>
      </c>
      <c r="AP18" s="234">
        <v>9.1438071487946802E-4</v>
      </c>
      <c r="AQ18" s="234">
        <v>3.7858590167430947E-3</v>
      </c>
      <c r="AR18" s="234">
        <v>6.5449663611628307E-3</v>
      </c>
    </row>
    <row r="19" spans="2:44" ht="15" customHeight="1" x14ac:dyDescent="0.15">
      <c r="B19" s="323" t="s">
        <v>152</v>
      </c>
      <c r="C19" s="267" t="s">
        <v>270</v>
      </c>
      <c r="D19" s="324">
        <v>1.0345287888226394E-3</v>
      </c>
      <c r="E19" s="324">
        <v>1.5982211104162323E-3</v>
      </c>
      <c r="F19" s="324">
        <v>1.8294439642754248E-2</v>
      </c>
      <c r="G19" s="324">
        <v>5.4809551456527876E-3</v>
      </c>
      <c r="H19" s="324">
        <v>3.913704434453537E-3</v>
      </c>
      <c r="I19" s="324">
        <v>1.3302859821847163E-2</v>
      </c>
      <c r="J19" s="324">
        <v>4.8209366391184574E-3</v>
      </c>
      <c r="K19" s="324">
        <v>0</v>
      </c>
      <c r="L19" s="324">
        <v>2.8441959120709603E-3</v>
      </c>
      <c r="M19" s="324">
        <v>5.9497153093212209E-3</v>
      </c>
      <c r="N19" s="324">
        <v>1.9070904645476772E-2</v>
      </c>
      <c r="O19" s="324">
        <v>4.860315327774924E-3</v>
      </c>
      <c r="P19" s="324">
        <v>2.9978586723768737E-3</v>
      </c>
      <c r="Q19" s="324">
        <v>5.1836560830957765E-2</v>
      </c>
      <c r="R19" s="324">
        <v>2.2634544975950608E-2</v>
      </c>
      <c r="S19" s="324">
        <v>2.9275741710296684E-2</v>
      </c>
      <c r="T19" s="324">
        <v>2.2694738312209767E-2</v>
      </c>
      <c r="U19" s="324">
        <v>1.4779260309253887E-2</v>
      </c>
      <c r="V19" s="324">
        <v>2.721711265554122E-2</v>
      </c>
      <c r="W19" s="324">
        <v>2.4818307234998793E-2</v>
      </c>
      <c r="X19" s="324">
        <v>8.1855388813096858E-3</v>
      </c>
      <c r="Y19" s="324">
        <v>4.6598780766980659E-2</v>
      </c>
      <c r="Z19" s="324">
        <v>1.7081336072433995E-2</v>
      </c>
      <c r="AA19" s="324">
        <v>8.7025731169906792E-2</v>
      </c>
      <c r="AB19" s="324">
        <v>2.6979482432628064E-4</v>
      </c>
      <c r="AC19" s="324">
        <v>8.1202519082591981E-4</v>
      </c>
      <c r="AD19" s="324">
        <v>1.5550890288469014E-4</v>
      </c>
      <c r="AE19" s="324">
        <v>2.8986706300545752E-3</v>
      </c>
      <c r="AF19" s="324">
        <v>1.1583110966203056E-4</v>
      </c>
      <c r="AG19" s="324">
        <v>3.5730168223152537E-4</v>
      </c>
      <c r="AH19" s="324">
        <v>9.8209714154557813E-4</v>
      </c>
      <c r="AI19" s="324">
        <v>4.5488011329797463E-4</v>
      </c>
      <c r="AJ19" s="324">
        <v>3.9198606271777002E-3</v>
      </c>
      <c r="AK19" s="324">
        <v>1.508681074057767E-4</v>
      </c>
      <c r="AL19" s="324">
        <v>3.2558139534883719E-4</v>
      </c>
      <c r="AM19" s="324">
        <v>2.7198876019957851E-3</v>
      </c>
      <c r="AN19" s="324">
        <v>1.2348125308099017E-3</v>
      </c>
      <c r="AO19" s="324">
        <v>2.2757779013711662E-3</v>
      </c>
      <c r="AP19" s="324">
        <v>3.3250207813798836E-4</v>
      </c>
      <c r="AQ19" s="324">
        <v>5.8120934200703847E-3</v>
      </c>
      <c r="AR19" s="324">
        <v>1.2023961682536454E-2</v>
      </c>
    </row>
    <row r="20" spans="2:44" ht="15" customHeight="1" x14ac:dyDescent="0.15">
      <c r="B20" s="233" t="s">
        <v>153</v>
      </c>
      <c r="C20" s="155" t="s">
        <v>271</v>
      </c>
      <c r="D20" s="234">
        <v>0</v>
      </c>
      <c r="E20" s="234">
        <v>0</v>
      </c>
      <c r="F20" s="234">
        <v>4.6096225871506769E-3</v>
      </c>
      <c r="G20" s="234">
        <v>0</v>
      </c>
      <c r="H20" s="234">
        <v>0</v>
      </c>
      <c r="I20" s="234">
        <v>1.8166901078293482E-3</v>
      </c>
      <c r="J20" s="234">
        <v>0</v>
      </c>
      <c r="K20" s="234">
        <v>0</v>
      </c>
      <c r="L20" s="234">
        <v>4.8206710374084071E-4</v>
      </c>
      <c r="M20" s="234">
        <v>1.2795086686712303E-4</v>
      </c>
      <c r="N20" s="234">
        <v>5.2159739201303994E-3</v>
      </c>
      <c r="O20" s="234">
        <v>7.9029517524795514E-4</v>
      </c>
      <c r="P20" s="234">
        <v>0</v>
      </c>
      <c r="Q20" s="234">
        <v>7.7001212359513742E-4</v>
      </c>
      <c r="R20" s="234">
        <v>0.19808442413075211</v>
      </c>
      <c r="S20" s="234">
        <v>4.0575916230366493E-2</v>
      </c>
      <c r="T20" s="234">
        <v>1.0265004713522572E-2</v>
      </c>
      <c r="U20" s="234">
        <v>1.9680368041866659E-3</v>
      </c>
      <c r="V20" s="234">
        <v>2.1182737525490034E-2</v>
      </c>
      <c r="W20" s="234">
        <v>5.3334471135384224E-3</v>
      </c>
      <c r="X20" s="234">
        <v>1.2840060990289703E-2</v>
      </c>
      <c r="Y20" s="234">
        <v>3.4940606903334663E-2</v>
      </c>
      <c r="Z20" s="234">
        <v>1.9021532374648102E-4</v>
      </c>
      <c r="AA20" s="234">
        <v>5.5163183074670363E-3</v>
      </c>
      <c r="AB20" s="234">
        <v>0</v>
      </c>
      <c r="AC20" s="234">
        <v>1.2866088023530686E-2</v>
      </c>
      <c r="AD20" s="234">
        <v>0</v>
      </c>
      <c r="AE20" s="234">
        <v>4.4322180887684639E-6</v>
      </c>
      <c r="AF20" s="234">
        <v>0</v>
      </c>
      <c r="AG20" s="234">
        <v>0</v>
      </c>
      <c r="AH20" s="234">
        <v>6.6208796059252453E-5</v>
      </c>
      <c r="AI20" s="234">
        <v>4.689485704102831E-6</v>
      </c>
      <c r="AJ20" s="234">
        <v>2.8512159201120731E-4</v>
      </c>
      <c r="AK20" s="234">
        <v>0</v>
      </c>
      <c r="AL20" s="234">
        <v>0</v>
      </c>
      <c r="AM20" s="234">
        <v>0</v>
      </c>
      <c r="AN20" s="234">
        <v>7.8172574112916476E-3</v>
      </c>
      <c r="AO20" s="234">
        <v>1.9652658906486754E-6</v>
      </c>
      <c r="AP20" s="234">
        <v>0</v>
      </c>
      <c r="AQ20" s="234">
        <v>0</v>
      </c>
      <c r="AR20" s="234">
        <v>1.1026786745349753E-2</v>
      </c>
    </row>
    <row r="21" spans="2:44" ht="15" customHeight="1" x14ac:dyDescent="0.15">
      <c r="B21" s="323" t="s">
        <v>154</v>
      </c>
      <c r="C21" s="267" t="s">
        <v>272</v>
      </c>
      <c r="D21" s="324">
        <v>5.5619827356055888E-6</v>
      </c>
      <c r="E21" s="324">
        <v>0</v>
      </c>
      <c r="F21" s="324">
        <v>1.5125324114088159E-3</v>
      </c>
      <c r="G21" s="324">
        <v>0</v>
      </c>
      <c r="H21" s="324">
        <v>0</v>
      </c>
      <c r="I21" s="324">
        <v>1.1720581340834506E-4</v>
      </c>
      <c r="J21" s="324">
        <v>0</v>
      </c>
      <c r="K21" s="324">
        <v>0</v>
      </c>
      <c r="L21" s="324">
        <v>3.1816428846895488E-3</v>
      </c>
      <c r="M21" s="324">
        <v>2.5590173373424605E-4</v>
      </c>
      <c r="N21" s="324">
        <v>4.5639771801140993E-3</v>
      </c>
      <c r="O21" s="324">
        <v>8.6932469277275061E-4</v>
      </c>
      <c r="P21" s="324">
        <v>4.2826552462526765E-4</v>
      </c>
      <c r="Q21" s="324">
        <v>2.9489826010026542E-4</v>
      </c>
      <c r="R21" s="324">
        <v>3.3830673143650245E-3</v>
      </c>
      <c r="S21" s="324">
        <v>0.15593368237347294</v>
      </c>
      <c r="T21" s="324">
        <v>4.2945427883104639E-3</v>
      </c>
      <c r="U21" s="324">
        <v>3.958221932536205E-3</v>
      </c>
      <c r="V21" s="324">
        <v>3.3293104165799661E-3</v>
      </c>
      <c r="W21" s="324">
        <v>1.4364750892463484E-3</v>
      </c>
      <c r="X21" s="324">
        <v>2.0062595297327662E-3</v>
      </c>
      <c r="Y21" s="324">
        <v>4.6830531132270106E-3</v>
      </c>
      <c r="Z21" s="324">
        <v>3.8043064749296204E-5</v>
      </c>
      <c r="AA21" s="324">
        <v>9.9597764816478014E-5</v>
      </c>
      <c r="AB21" s="324">
        <v>2.1934538563112246E-6</v>
      </c>
      <c r="AC21" s="324">
        <v>3.0676507208979195E-4</v>
      </c>
      <c r="AD21" s="324">
        <v>0</v>
      </c>
      <c r="AE21" s="324">
        <v>2.9548120591789758E-6</v>
      </c>
      <c r="AF21" s="324">
        <v>0</v>
      </c>
      <c r="AG21" s="324">
        <v>0</v>
      </c>
      <c r="AH21" s="324">
        <v>5.7380956584685462E-5</v>
      </c>
      <c r="AI21" s="324">
        <v>4.689485704102831E-6</v>
      </c>
      <c r="AJ21" s="324">
        <v>1.3470311433600345E-5</v>
      </c>
      <c r="AK21" s="324">
        <v>0</v>
      </c>
      <c r="AL21" s="324">
        <v>0</v>
      </c>
      <c r="AM21" s="324">
        <v>0</v>
      </c>
      <c r="AN21" s="324">
        <v>1.1475782209033706E-2</v>
      </c>
      <c r="AO21" s="324">
        <v>7.8610635625947016E-6</v>
      </c>
      <c r="AP21" s="324">
        <v>0</v>
      </c>
      <c r="AQ21" s="324">
        <v>0</v>
      </c>
      <c r="AR21" s="324">
        <v>1.6186740140904246E-3</v>
      </c>
    </row>
    <row r="22" spans="2:44" ht="15" customHeight="1" x14ac:dyDescent="0.15">
      <c r="B22" s="233" t="s">
        <v>155</v>
      </c>
      <c r="C22" s="155" t="s">
        <v>273</v>
      </c>
      <c r="D22" s="234">
        <v>2.5585120583785709E-4</v>
      </c>
      <c r="E22" s="234">
        <v>9.9268391951318775E-6</v>
      </c>
      <c r="F22" s="234">
        <v>0</v>
      </c>
      <c r="G22" s="234">
        <v>0</v>
      </c>
      <c r="H22" s="234">
        <v>0</v>
      </c>
      <c r="I22" s="234">
        <v>0</v>
      </c>
      <c r="J22" s="234">
        <v>1.9677292404565131E-4</v>
      </c>
      <c r="K22" s="234">
        <v>0</v>
      </c>
      <c r="L22" s="234">
        <v>0</v>
      </c>
      <c r="M22" s="234">
        <v>0</v>
      </c>
      <c r="N22" s="234">
        <v>0</v>
      </c>
      <c r="O22" s="234">
        <v>0</v>
      </c>
      <c r="P22" s="234">
        <v>0</v>
      </c>
      <c r="Q22" s="234">
        <v>1.6383236672236966E-5</v>
      </c>
      <c r="R22" s="234">
        <v>1.2443465983871353E-3</v>
      </c>
      <c r="S22" s="234">
        <v>6.1082024432809771E-3</v>
      </c>
      <c r="T22" s="234">
        <v>9.8757026640131279E-2</v>
      </c>
      <c r="U22" s="234">
        <v>0</v>
      </c>
      <c r="V22" s="234">
        <v>6.6586208331599313E-4</v>
      </c>
      <c r="W22" s="234">
        <v>3.5698539346617174E-3</v>
      </c>
      <c r="X22" s="234">
        <v>3.2100152475724261E-4</v>
      </c>
      <c r="Y22" s="234">
        <v>2.4333788355392011E-3</v>
      </c>
      <c r="Z22" s="234">
        <v>3.4238758274366581E-4</v>
      </c>
      <c r="AA22" s="234">
        <v>1.5725962865759685E-4</v>
      </c>
      <c r="AB22" s="234">
        <v>0</v>
      </c>
      <c r="AC22" s="234">
        <v>1.0827002544345598E-4</v>
      </c>
      <c r="AD22" s="234">
        <v>3.8877225721172535E-5</v>
      </c>
      <c r="AE22" s="234">
        <v>1.0888482438074526E-3</v>
      </c>
      <c r="AF22" s="234">
        <v>8.5800821971874492E-6</v>
      </c>
      <c r="AG22" s="234">
        <v>0</v>
      </c>
      <c r="AH22" s="234">
        <v>3.9725277635551474E-5</v>
      </c>
      <c r="AI22" s="234">
        <v>1.1254765689846795E-4</v>
      </c>
      <c r="AJ22" s="234">
        <v>2.7052875462480691E-3</v>
      </c>
      <c r="AK22" s="234">
        <v>0</v>
      </c>
      <c r="AL22" s="234">
        <v>1.0746511627906977E-2</v>
      </c>
      <c r="AM22" s="234">
        <v>0</v>
      </c>
      <c r="AN22" s="234">
        <v>4.4390423074320735E-3</v>
      </c>
      <c r="AO22" s="234">
        <v>9.6298028641785092E-4</v>
      </c>
      <c r="AP22" s="234">
        <v>2.4688279301745636E-2</v>
      </c>
      <c r="AQ22" s="234">
        <v>0</v>
      </c>
      <c r="AR22" s="234">
        <v>2.6253084153849706E-3</v>
      </c>
    </row>
    <row r="23" spans="2:44" ht="15" customHeight="1" x14ac:dyDescent="0.15">
      <c r="B23" s="323" t="s">
        <v>156</v>
      </c>
      <c r="C23" s="267" t="s">
        <v>274</v>
      </c>
      <c r="D23" s="324">
        <v>0</v>
      </c>
      <c r="E23" s="324">
        <v>9.9268391951318775E-6</v>
      </c>
      <c r="F23" s="324">
        <v>0</v>
      </c>
      <c r="G23" s="324">
        <v>2.6632435110071855E-6</v>
      </c>
      <c r="H23" s="324">
        <v>0</v>
      </c>
      <c r="I23" s="324">
        <v>0</v>
      </c>
      <c r="J23" s="324">
        <v>0</v>
      </c>
      <c r="K23" s="324">
        <v>0</v>
      </c>
      <c r="L23" s="324">
        <v>0</v>
      </c>
      <c r="M23" s="324">
        <v>0</v>
      </c>
      <c r="N23" s="324">
        <v>0</v>
      </c>
      <c r="O23" s="324">
        <v>0</v>
      </c>
      <c r="P23" s="324">
        <v>0</v>
      </c>
      <c r="Q23" s="324">
        <v>9.8299420033421797E-5</v>
      </c>
      <c r="R23" s="324">
        <v>2.3451147431142166E-3</v>
      </c>
      <c r="S23" s="324">
        <v>7.5916230366492145E-3</v>
      </c>
      <c r="T23" s="324">
        <v>5.7714465277050382E-2</v>
      </c>
      <c r="U23" s="324">
        <v>0.2468810413509212</v>
      </c>
      <c r="V23" s="324">
        <v>0.13148695326480503</v>
      </c>
      <c r="W23" s="324">
        <v>0.27092489084211574</v>
      </c>
      <c r="X23" s="324">
        <v>8.8275419308241707E-3</v>
      </c>
      <c r="Y23" s="324">
        <v>1.1163584669430715E-3</v>
      </c>
      <c r="Z23" s="324">
        <v>1.5597656547211443E-3</v>
      </c>
      <c r="AA23" s="324">
        <v>2.3588944298639529E-4</v>
      </c>
      <c r="AB23" s="324">
        <v>4.3869077126224493E-6</v>
      </c>
      <c r="AC23" s="324">
        <v>1.8045004240575997E-5</v>
      </c>
      <c r="AD23" s="324">
        <v>0</v>
      </c>
      <c r="AE23" s="324">
        <v>2.5115902503021297E-5</v>
      </c>
      <c r="AF23" s="324">
        <v>3.8610369887343524E-5</v>
      </c>
      <c r="AG23" s="324">
        <v>0</v>
      </c>
      <c r="AH23" s="324">
        <v>8.8278394745669939E-6</v>
      </c>
      <c r="AI23" s="324">
        <v>1.0551342834231371E-3</v>
      </c>
      <c r="AJ23" s="324">
        <v>1.8633930816480478E-3</v>
      </c>
      <c r="AK23" s="324">
        <v>6.4041972123268483E-4</v>
      </c>
      <c r="AL23" s="324">
        <v>4.6511627906976743E-6</v>
      </c>
      <c r="AM23" s="324">
        <v>0</v>
      </c>
      <c r="AN23" s="324">
        <v>1.1596605352948567E-2</v>
      </c>
      <c r="AO23" s="324">
        <v>5.8957976719460258E-6</v>
      </c>
      <c r="AP23" s="324">
        <v>3.599334995843724E-2</v>
      </c>
      <c r="AQ23" s="324">
        <v>0</v>
      </c>
      <c r="AR23" s="324">
        <v>1.4113397598721178E-2</v>
      </c>
    </row>
    <row r="24" spans="2:44" ht="15" customHeight="1" x14ac:dyDescent="0.15">
      <c r="B24" s="233" t="s">
        <v>157</v>
      </c>
      <c r="C24" s="155" t="s">
        <v>275</v>
      </c>
      <c r="D24" s="234">
        <v>2.7809913678027945E-5</v>
      </c>
      <c r="E24" s="234">
        <v>1.6478553063918918E-3</v>
      </c>
      <c r="F24" s="234">
        <v>1.4405070584845865E-4</v>
      </c>
      <c r="G24" s="234">
        <v>0</v>
      </c>
      <c r="H24" s="234">
        <v>0</v>
      </c>
      <c r="I24" s="234">
        <v>1.7580872011251758E-4</v>
      </c>
      <c r="J24" s="234">
        <v>1.9677292404565131E-4</v>
      </c>
      <c r="K24" s="234">
        <v>0</v>
      </c>
      <c r="L24" s="234">
        <v>0</v>
      </c>
      <c r="M24" s="234">
        <v>3.1987716716780756E-5</v>
      </c>
      <c r="N24" s="234">
        <v>0</v>
      </c>
      <c r="O24" s="234">
        <v>0</v>
      </c>
      <c r="P24" s="234">
        <v>0</v>
      </c>
      <c r="Q24" s="234">
        <v>2.457485500835545E-4</v>
      </c>
      <c r="R24" s="234">
        <v>6.3862499700878218E-3</v>
      </c>
      <c r="S24" s="234">
        <v>2.0986038394415357E-2</v>
      </c>
      <c r="T24" s="234">
        <v>1.1644146503264551E-2</v>
      </c>
      <c r="U24" s="234">
        <v>1.996196816336604E-2</v>
      </c>
      <c r="V24" s="234">
        <v>0.10545590744517042</v>
      </c>
      <c r="W24" s="234">
        <v>2.0380879236534824E-2</v>
      </c>
      <c r="X24" s="234">
        <v>2.1828103683492497E-2</v>
      </c>
      <c r="Y24" s="234">
        <v>2.0897100011587517E-2</v>
      </c>
      <c r="Z24" s="234">
        <v>9.5107661873240507E-4</v>
      </c>
      <c r="AA24" s="234">
        <v>6.8477831634346899E-3</v>
      </c>
      <c r="AB24" s="234">
        <v>2.1934538563112246E-6</v>
      </c>
      <c r="AC24" s="234">
        <v>2.3458505512748796E-4</v>
      </c>
      <c r="AD24" s="234">
        <v>0</v>
      </c>
      <c r="AE24" s="234">
        <v>2.1717868634965474E-4</v>
      </c>
      <c r="AF24" s="234">
        <v>0</v>
      </c>
      <c r="AG24" s="234">
        <v>6.1339344589103064E-6</v>
      </c>
      <c r="AH24" s="234">
        <v>3.2883702042762054E-4</v>
      </c>
      <c r="AI24" s="234">
        <v>2.0164788527642172E-4</v>
      </c>
      <c r="AJ24" s="234">
        <v>1.6343977872768419E-3</v>
      </c>
      <c r="AK24" s="234">
        <v>5.5113043317620469E-4</v>
      </c>
      <c r="AL24" s="234">
        <v>7.2093023255813957E-5</v>
      </c>
      <c r="AM24" s="234">
        <v>0</v>
      </c>
      <c r="AN24" s="234">
        <v>7.0294905129667396E-3</v>
      </c>
      <c r="AO24" s="234">
        <v>1.9259605728357018E-4</v>
      </c>
      <c r="AP24" s="234">
        <v>0</v>
      </c>
      <c r="AQ24" s="234">
        <v>1.1730830756105364E-3</v>
      </c>
      <c r="AR24" s="234">
        <v>3.9648668132023649E-3</v>
      </c>
    </row>
    <row r="25" spans="2:44" ht="15" customHeight="1" x14ac:dyDescent="0.15">
      <c r="B25" s="323" t="s">
        <v>158</v>
      </c>
      <c r="C25" s="267" t="s">
        <v>276</v>
      </c>
      <c r="D25" s="324">
        <v>0</v>
      </c>
      <c r="E25" s="324">
        <v>3.970735678052751E-5</v>
      </c>
      <c r="F25" s="324">
        <v>0</v>
      </c>
      <c r="G25" s="324">
        <v>1.5979461066043113E-5</v>
      </c>
      <c r="H25" s="324">
        <v>0</v>
      </c>
      <c r="I25" s="324">
        <v>0</v>
      </c>
      <c r="J25" s="324">
        <v>0</v>
      </c>
      <c r="K25" s="324">
        <v>0</v>
      </c>
      <c r="L25" s="324">
        <v>0</v>
      </c>
      <c r="M25" s="324">
        <v>0</v>
      </c>
      <c r="N25" s="324">
        <v>0</v>
      </c>
      <c r="O25" s="324">
        <v>0</v>
      </c>
      <c r="P25" s="324">
        <v>0</v>
      </c>
      <c r="Q25" s="324">
        <v>4.9149710016710898E-5</v>
      </c>
      <c r="R25" s="324">
        <v>1.8844672042882097E-4</v>
      </c>
      <c r="S25" s="324">
        <v>2.1815008726003491E-4</v>
      </c>
      <c r="T25" s="324">
        <v>1.2220243706574492E-4</v>
      </c>
      <c r="U25" s="324">
        <v>1.1706971343232579E-4</v>
      </c>
      <c r="V25" s="324">
        <v>2.0808190103624785E-5</v>
      </c>
      <c r="W25" s="324">
        <v>2.9113509977101732E-2</v>
      </c>
      <c r="X25" s="324">
        <v>8.0250381189310652E-5</v>
      </c>
      <c r="Y25" s="324">
        <v>7.6703718462873306E-3</v>
      </c>
      <c r="Z25" s="324">
        <v>3.8043064749296204E-5</v>
      </c>
      <c r="AA25" s="324">
        <v>1.6582154177339937E-3</v>
      </c>
      <c r="AB25" s="324">
        <v>1.5354176994178573E-5</v>
      </c>
      <c r="AC25" s="324">
        <v>1.8045004240575997E-5</v>
      </c>
      <c r="AD25" s="324">
        <v>1.9438612860586267E-5</v>
      </c>
      <c r="AE25" s="324">
        <v>3.102552662137925E-4</v>
      </c>
      <c r="AF25" s="324">
        <v>1.3299127405640547E-4</v>
      </c>
      <c r="AG25" s="324">
        <v>3.0669672294551532E-5</v>
      </c>
      <c r="AH25" s="324">
        <v>1.0372711382616219E-4</v>
      </c>
      <c r="AI25" s="324">
        <v>1.6413199964359908E-4</v>
      </c>
      <c r="AJ25" s="324">
        <v>1.3941772333776357E-3</v>
      </c>
      <c r="AK25" s="324">
        <v>7.3894583219155934E-5</v>
      </c>
      <c r="AL25" s="324">
        <v>2.441860465116279E-5</v>
      </c>
      <c r="AM25" s="324">
        <v>9.0062503377343883E-5</v>
      </c>
      <c r="AN25" s="324">
        <v>1.9935818745952425E-3</v>
      </c>
      <c r="AO25" s="324">
        <v>1.6704760070513741E-4</v>
      </c>
      <c r="AP25" s="324">
        <v>0</v>
      </c>
      <c r="AQ25" s="324">
        <v>0</v>
      </c>
      <c r="AR25" s="324">
        <v>9.5466877379300926E-4</v>
      </c>
    </row>
    <row r="26" spans="2:44" ht="15" customHeight="1" x14ac:dyDescent="0.15">
      <c r="B26" s="233" t="s">
        <v>159</v>
      </c>
      <c r="C26" s="155" t="s">
        <v>277</v>
      </c>
      <c r="D26" s="234">
        <v>0</v>
      </c>
      <c r="E26" s="234">
        <v>0</v>
      </c>
      <c r="F26" s="234">
        <v>0</v>
      </c>
      <c r="G26" s="234">
        <v>0</v>
      </c>
      <c r="H26" s="234">
        <v>0</v>
      </c>
      <c r="I26" s="234">
        <v>0</v>
      </c>
      <c r="J26" s="234">
        <v>0</v>
      </c>
      <c r="K26" s="234">
        <v>0</v>
      </c>
      <c r="L26" s="234">
        <v>0</v>
      </c>
      <c r="M26" s="234">
        <v>0</v>
      </c>
      <c r="N26" s="234">
        <v>0</v>
      </c>
      <c r="O26" s="234">
        <v>0</v>
      </c>
      <c r="P26" s="234">
        <v>0</v>
      </c>
      <c r="Q26" s="234">
        <v>0</v>
      </c>
      <c r="R26" s="234">
        <v>0</v>
      </c>
      <c r="S26" s="234">
        <v>2.6178010471204191E-4</v>
      </c>
      <c r="T26" s="234">
        <v>0</v>
      </c>
      <c r="U26" s="234">
        <v>0</v>
      </c>
      <c r="V26" s="234">
        <v>0</v>
      </c>
      <c r="W26" s="234">
        <v>0</v>
      </c>
      <c r="X26" s="234">
        <v>0.34876815664874405</v>
      </c>
      <c r="Y26" s="234">
        <v>0</v>
      </c>
      <c r="Z26" s="234">
        <v>0</v>
      </c>
      <c r="AA26" s="234">
        <v>0</v>
      </c>
      <c r="AB26" s="234">
        <v>0</v>
      </c>
      <c r="AC26" s="234">
        <v>0</v>
      </c>
      <c r="AD26" s="234">
        <v>0</v>
      </c>
      <c r="AE26" s="234">
        <v>0</v>
      </c>
      <c r="AF26" s="234">
        <v>0</v>
      </c>
      <c r="AG26" s="234">
        <v>0</v>
      </c>
      <c r="AH26" s="234">
        <v>8.8057698758805762E-3</v>
      </c>
      <c r="AI26" s="234">
        <v>0</v>
      </c>
      <c r="AJ26" s="234">
        <v>3.5831028413376917E-3</v>
      </c>
      <c r="AK26" s="234">
        <v>0</v>
      </c>
      <c r="AL26" s="234">
        <v>0</v>
      </c>
      <c r="AM26" s="234">
        <v>0</v>
      </c>
      <c r="AN26" s="234">
        <v>3.4202615579419469E-2</v>
      </c>
      <c r="AO26" s="234">
        <v>7.8610635625947016E-6</v>
      </c>
      <c r="AP26" s="234">
        <v>0</v>
      </c>
      <c r="AQ26" s="234">
        <v>0</v>
      </c>
      <c r="AR26" s="234">
        <v>2.9601980148393193E-3</v>
      </c>
    </row>
    <row r="27" spans="2:44" ht="15" customHeight="1" x14ac:dyDescent="0.15">
      <c r="B27" s="323" t="s">
        <v>160</v>
      </c>
      <c r="C27" s="267" t="s">
        <v>278</v>
      </c>
      <c r="D27" s="324">
        <v>0</v>
      </c>
      <c r="E27" s="324">
        <v>4.8075682222023686E-2</v>
      </c>
      <c r="F27" s="324">
        <v>7.2025352924229326E-5</v>
      </c>
      <c r="G27" s="324">
        <v>0</v>
      </c>
      <c r="H27" s="324">
        <v>0</v>
      </c>
      <c r="I27" s="324">
        <v>0</v>
      </c>
      <c r="J27" s="324">
        <v>0</v>
      </c>
      <c r="K27" s="324">
        <v>0</v>
      </c>
      <c r="L27" s="324">
        <v>0</v>
      </c>
      <c r="M27" s="324">
        <v>0</v>
      </c>
      <c r="N27" s="324">
        <v>0</v>
      </c>
      <c r="O27" s="324">
        <v>0</v>
      </c>
      <c r="P27" s="324">
        <v>0</v>
      </c>
      <c r="Q27" s="324">
        <v>0</v>
      </c>
      <c r="R27" s="324">
        <v>0</v>
      </c>
      <c r="S27" s="324">
        <v>0</v>
      </c>
      <c r="T27" s="324">
        <v>0</v>
      </c>
      <c r="U27" s="324">
        <v>0</v>
      </c>
      <c r="V27" s="324">
        <v>0</v>
      </c>
      <c r="W27" s="324">
        <v>0</v>
      </c>
      <c r="X27" s="324">
        <v>0</v>
      </c>
      <c r="Y27" s="324">
        <v>0.1107568910405874</v>
      </c>
      <c r="Z27" s="324">
        <v>0</v>
      </c>
      <c r="AA27" s="324">
        <v>0</v>
      </c>
      <c r="AB27" s="324">
        <v>0</v>
      </c>
      <c r="AC27" s="324">
        <v>0</v>
      </c>
      <c r="AD27" s="324">
        <v>0</v>
      </c>
      <c r="AE27" s="324">
        <v>0</v>
      </c>
      <c r="AF27" s="324">
        <v>0</v>
      </c>
      <c r="AG27" s="324">
        <v>0</v>
      </c>
      <c r="AH27" s="324">
        <v>3.1140203746535073E-3</v>
      </c>
      <c r="AI27" s="324">
        <v>0</v>
      </c>
      <c r="AJ27" s="324">
        <v>1.019253565142426E-3</v>
      </c>
      <c r="AK27" s="324">
        <v>6.157881934929662E-5</v>
      </c>
      <c r="AL27" s="324">
        <v>0</v>
      </c>
      <c r="AM27" s="324">
        <v>0</v>
      </c>
      <c r="AN27" s="324">
        <v>2.4164628782972636E-6</v>
      </c>
      <c r="AO27" s="324">
        <v>1.9652658906486754E-6</v>
      </c>
      <c r="AP27" s="324">
        <v>0</v>
      </c>
      <c r="AQ27" s="324">
        <v>0</v>
      </c>
      <c r="AR27" s="324">
        <v>0</v>
      </c>
    </row>
    <row r="28" spans="2:44" ht="15" customHeight="1" x14ac:dyDescent="0.15">
      <c r="B28" s="233" t="s">
        <v>161</v>
      </c>
      <c r="C28" s="155" t="s">
        <v>162</v>
      </c>
      <c r="D28" s="234">
        <v>1.9967518020824063E-3</v>
      </c>
      <c r="E28" s="234">
        <v>7.0381289893485018E-3</v>
      </c>
      <c r="F28" s="234">
        <v>4.4655718813022185E-3</v>
      </c>
      <c r="G28" s="234">
        <v>8.1921370398581016E-3</v>
      </c>
      <c r="H28" s="234">
        <v>2.4258498560662419E-2</v>
      </c>
      <c r="I28" s="234">
        <v>1.0079699953117674E-2</v>
      </c>
      <c r="J28" s="234">
        <v>6.6902794175521451E-3</v>
      </c>
      <c r="K28" s="234">
        <v>9.0744101633393826E-4</v>
      </c>
      <c r="L28" s="234">
        <v>2.2175086772078675E-3</v>
      </c>
      <c r="M28" s="234">
        <v>7.4851257117266971E-3</v>
      </c>
      <c r="N28" s="234">
        <v>2.1026894865525673E-2</v>
      </c>
      <c r="O28" s="234">
        <v>4.7417710514877304E-3</v>
      </c>
      <c r="P28" s="234">
        <v>1.3276231263383297E-2</v>
      </c>
      <c r="Q28" s="234">
        <v>1.4089583538123792E-3</v>
      </c>
      <c r="R28" s="234">
        <v>9.4522481992868933E-4</v>
      </c>
      <c r="S28" s="234">
        <v>2.2251308900523561E-3</v>
      </c>
      <c r="T28" s="234">
        <v>6.2148667993435986E-3</v>
      </c>
      <c r="U28" s="234">
        <v>5.1320831131684442E-3</v>
      </c>
      <c r="V28" s="234">
        <v>2.6842565233675974E-3</v>
      </c>
      <c r="W28" s="234">
        <v>1.9228854660010525E-2</v>
      </c>
      <c r="X28" s="234">
        <v>1.7655083861648343E-3</v>
      </c>
      <c r="Y28" s="234">
        <v>1.5346396140508551E-3</v>
      </c>
      <c r="Z28" s="234">
        <v>3.739633264855817E-2</v>
      </c>
      <c r="AA28" s="234">
        <v>3.786462392233471E-3</v>
      </c>
      <c r="AB28" s="234">
        <v>5.5011822716285515E-3</v>
      </c>
      <c r="AC28" s="234">
        <v>4.0781709583701756E-3</v>
      </c>
      <c r="AD28" s="234">
        <v>4.5291967965166002E-3</v>
      </c>
      <c r="AE28" s="234">
        <v>6.1268028047076067E-3</v>
      </c>
      <c r="AF28" s="234">
        <v>1.6224935434881467E-2</v>
      </c>
      <c r="AG28" s="234">
        <v>2.3002254220913649E-5</v>
      </c>
      <c r="AH28" s="234">
        <v>2.1451649923197795E-3</v>
      </c>
      <c r="AI28" s="234">
        <v>1.5461234366427034E-2</v>
      </c>
      <c r="AJ28" s="234">
        <v>8.7624375875570235E-3</v>
      </c>
      <c r="AK28" s="234">
        <v>1.2087922238266926E-2</v>
      </c>
      <c r="AL28" s="234">
        <v>4.032558139534884E-3</v>
      </c>
      <c r="AM28" s="234">
        <v>4.4652989174487095E-2</v>
      </c>
      <c r="AN28" s="234">
        <v>8.4431212967706389E-3</v>
      </c>
      <c r="AO28" s="234">
        <v>6.4401763236557087E-3</v>
      </c>
      <c r="AP28" s="234">
        <v>0.14688279301745635</v>
      </c>
      <c r="AQ28" s="234">
        <v>1.6529806974512104E-3</v>
      </c>
      <c r="AR28" s="234">
        <v>6.2581111833470192E-3</v>
      </c>
    </row>
    <row r="29" spans="2:44" ht="15" customHeight="1" x14ac:dyDescent="0.15">
      <c r="B29" s="323" t="s">
        <v>163</v>
      </c>
      <c r="C29" s="267" t="s">
        <v>279</v>
      </c>
      <c r="D29" s="324">
        <v>2.8143632642164277E-3</v>
      </c>
      <c r="E29" s="324">
        <v>7.4451293963489085E-4</v>
      </c>
      <c r="F29" s="324">
        <v>3.4572169403630079E-3</v>
      </c>
      <c r="G29" s="324">
        <v>5.193324846464012E-4</v>
      </c>
      <c r="H29" s="324">
        <v>2.0700585438431932E-3</v>
      </c>
      <c r="I29" s="324">
        <v>2.3441162681669013E-3</v>
      </c>
      <c r="J29" s="324">
        <v>2.5580480125934673E-3</v>
      </c>
      <c r="K29" s="324">
        <v>3.1760435571687841E-3</v>
      </c>
      <c r="L29" s="324">
        <v>3.326263015811801E-3</v>
      </c>
      <c r="M29" s="324">
        <v>3.6146119889962254E-3</v>
      </c>
      <c r="N29" s="324">
        <v>3.9119804400977991E-3</v>
      </c>
      <c r="O29" s="324">
        <v>3.3192397360414113E-3</v>
      </c>
      <c r="P29" s="324">
        <v>3.4261241970021412E-3</v>
      </c>
      <c r="Q29" s="324">
        <v>2.9981323110193649E-3</v>
      </c>
      <c r="R29" s="324">
        <v>1.8934408576419632E-3</v>
      </c>
      <c r="S29" s="324">
        <v>1.8324607329842932E-3</v>
      </c>
      <c r="T29" s="324">
        <v>1.9901539750707027E-3</v>
      </c>
      <c r="U29" s="324">
        <v>1.8129985350465588E-3</v>
      </c>
      <c r="V29" s="324">
        <v>1.6854633983936077E-3</v>
      </c>
      <c r="W29" s="324">
        <v>3.2711808963035657E-4</v>
      </c>
      <c r="X29" s="324">
        <v>9.6300457427172777E-4</v>
      </c>
      <c r="Y29" s="324">
        <v>8.5917208595112323E-4</v>
      </c>
      <c r="Z29" s="324">
        <v>1.2934642014760709E-3</v>
      </c>
      <c r="AA29" s="324">
        <v>5.9583925969156147E-4</v>
      </c>
      <c r="AB29" s="324">
        <v>1.3048856991195476E-2</v>
      </c>
      <c r="AC29" s="324">
        <v>2.9864482018153275E-2</v>
      </c>
      <c r="AD29" s="324">
        <v>2.7602830262032502E-3</v>
      </c>
      <c r="AE29" s="324">
        <v>2.8971932240249858E-3</v>
      </c>
      <c r="AF29" s="324">
        <v>2.5997649057477971E-3</v>
      </c>
      <c r="AG29" s="324">
        <v>9.7023508303813767E-3</v>
      </c>
      <c r="AH29" s="324">
        <v>5.7248538992566963E-3</v>
      </c>
      <c r="AI29" s="324">
        <v>4.8114123324095046E-3</v>
      </c>
      <c r="AJ29" s="324">
        <v>8.8208089371026258E-3</v>
      </c>
      <c r="AK29" s="324">
        <v>5.1479892976011967E-3</v>
      </c>
      <c r="AL29" s="324">
        <v>2.230232558139535E-3</v>
      </c>
      <c r="AM29" s="324">
        <v>2.0534250770034403E-3</v>
      </c>
      <c r="AN29" s="324">
        <v>1.3991320065341157E-3</v>
      </c>
      <c r="AO29" s="324">
        <v>2.130348225463164E-3</v>
      </c>
      <c r="AP29" s="324">
        <v>0</v>
      </c>
      <c r="AQ29" s="324">
        <v>0</v>
      </c>
      <c r="AR29" s="324">
        <v>4.0730978246180955E-3</v>
      </c>
    </row>
    <row r="30" spans="2:44" ht="15" customHeight="1" x14ac:dyDescent="0.15">
      <c r="B30" s="233" t="s">
        <v>164</v>
      </c>
      <c r="C30" s="155" t="s">
        <v>280</v>
      </c>
      <c r="D30" s="234">
        <v>9.6222301325976679E-3</v>
      </c>
      <c r="E30" s="234">
        <v>3.9707356780527515E-3</v>
      </c>
      <c r="F30" s="234">
        <v>2.1247479112647651E-2</v>
      </c>
      <c r="G30" s="234">
        <v>1.3537266766449523E-2</v>
      </c>
      <c r="H30" s="234">
        <v>2.5164149173593817E-2</v>
      </c>
      <c r="I30" s="234">
        <v>1.324425691514299E-2</v>
      </c>
      <c r="J30" s="234">
        <v>4.0633608815426998E-2</v>
      </c>
      <c r="K30" s="234">
        <v>1.9056261343012703E-2</v>
      </c>
      <c r="L30" s="234">
        <v>3.2780563054377168E-2</v>
      </c>
      <c r="M30" s="234">
        <v>4.1456080864947863E-2</v>
      </c>
      <c r="N30" s="234">
        <v>5.1996740016299919E-2</v>
      </c>
      <c r="O30" s="234">
        <v>6.2986525467262022E-2</v>
      </c>
      <c r="P30" s="234">
        <v>2.8265524625267664E-2</v>
      </c>
      <c r="Q30" s="234">
        <v>2.3772076411415839E-2</v>
      </c>
      <c r="R30" s="234">
        <v>9.6795807509153127E-3</v>
      </c>
      <c r="S30" s="234">
        <v>1.0907504363001745E-2</v>
      </c>
      <c r="T30" s="234">
        <v>4.0501379141789744E-3</v>
      </c>
      <c r="U30" s="234">
        <v>3.2826980455685946E-2</v>
      </c>
      <c r="V30" s="234">
        <v>1.2256023971035E-2</v>
      </c>
      <c r="W30" s="234">
        <v>6.0587959209796472E-3</v>
      </c>
      <c r="X30" s="234">
        <v>1.6290827381430062E-2</v>
      </c>
      <c r="Y30" s="234">
        <v>1.6796249035551072E-2</v>
      </c>
      <c r="Z30" s="234">
        <v>1.6510690101194551E-2</v>
      </c>
      <c r="AA30" s="234">
        <v>2.965217664799354E-3</v>
      </c>
      <c r="AB30" s="234">
        <v>0.10170606840943887</v>
      </c>
      <c r="AC30" s="234">
        <v>4.778317122904524E-2</v>
      </c>
      <c r="AD30" s="234">
        <v>7.3477956613016093E-2</v>
      </c>
      <c r="AE30" s="234">
        <v>2.2542261199476409E-2</v>
      </c>
      <c r="AF30" s="234">
        <v>5.4311920308196555E-3</v>
      </c>
      <c r="AG30" s="234">
        <v>1.7727070586250786E-3</v>
      </c>
      <c r="AH30" s="234">
        <v>6.1684528328536875E-3</v>
      </c>
      <c r="AI30" s="234">
        <v>8.2722527820373939E-3</v>
      </c>
      <c r="AJ30" s="234">
        <v>1.2026743058299507E-2</v>
      </c>
      <c r="AK30" s="234">
        <v>2.3027399495669471E-2</v>
      </c>
      <c r="AL30" s="234">
        <v>1.2454651162790698E-2</v>
      </c>
      <c r="AM30" s="234">
        <v>4.5571626708936002E-3</v>
      </c>
      <c r="AN30" s="234">
        <v>4.9030031800651481E-3</v>
      </c>
      <c r="AO30" s="234">
        <v>3.8615509485355824E-2</v>
      </c>
      <c r="AP30" s="234">
        <v>0</v>
      </c>
      <c r="AQ30" s="234">
        <v>4.5323664284952544E-3</v>
      </c>
      <c r="AR30" s="234">
        <v>1.9464505879364068E-2</v>
      </c>
    </row>
    <row r="31" spans="2:44" ht="15" customHeight="1" x14ac:dyDescent="0.15">
      <c r="B31" s="323" t="s">
        <v>165</v>
      </c>
      <c r="C31" s="267" t="s">
        <v>166</v>
      </c>
      <c r="D31" s="324">
        <v>5.1170241167571419E-4</v>
      </c>
      <c r="E31" s="324">
        <v>1.389757487318463E-4</v>
      </c>
      <c r="F31" s="324">
        <v>1.2244309997118986E-3</v>
      </c>
      <c r="G31" s="324">
        <v>2.0746666950745975E-3</v>
      </c>
      <c r="H31" s="324">
        <v>1.520199243134845E-3</v>
      </c>
      <c r="I31" s="324">
        <v>8.7904360056258787E-4</v>
      </c>
      <c r="J31" s="324">
        <v>4.1322314049586778E-3</v>
      </c>
      <c r="K31" s="324">
        <v>4.5372050816696913E-4</v>
      </c>
      <c r="L31" s="324">
        <v>1.4944080215966063E-3</v>
      </c>
      <c r="M31" s="324">
        <v>1.7273367027061607E-3</v>
      </c>
      <c r="N31" s="324">
        <v>9.7799511002444979E-4</v>
      </c>
      <c r="O31" s="324">
        <v>8.6932469277275061E-4</v>
      </c>
      <c r="P31" s="324">
        <v>1.2847965738758029E-3</v>
      </c>
      <c r="Q31" s="324">
        <v>7.8639536026737437E-4</v>
      </c>
      <c r="R31" s="324">
        <v>3.5894613415013519E-4</v>
      </c>
      <c r="S31" s="324">
        <v>6.1082024432809778E-4</v>
      </c>
      <c r="T31" s="324">
        <v>2.9852309626060541E-3</v>
      </c>
      <c r="U31" s="324">
        <v>1.4934298578393992E-3</v>
      </c>
      <c r="V31" s="324">
        <v>5.410129426942445E-4</v>
      </c>
      <c r="W31" s="324">
        <v>1.2800273072492214E-4</v>
      </c>
      <c r="X31" s="324">
        <v>3.2100152475724261E-4</v>
      </c>
      <c r="Y31" s="324">
        <v>7.9134271074445569E-4</v>
      </c>
      <c r="Z31" s="324">
        <v>1.10324887772959E-3</v>
      </c>
      <c r="AA31" s="324">
        <v>7.3038360865417212E-4</v>
      </c>
      <c r="AB31" s="324">
        <v>3.9482169413602048E-4</v>
      </c>
      <c r="AC31" s="324">
        <v>7.9740873739105322E-2</v>
      </c>
      <c r="AD31" s="324">
        <v>1.0030324236062515E-2</v>
      </c>
      <c r="AE31" s="324">
        <v>2.2500893830647902E-3</v>
      </c>
      <c r="AF31" s="324">
        <v>1.261272082986555E-3</v>
      </c>
      <c r="AG31" s="324">
        <v>1.5334836147275766E-4</v>
      </c>
      <c r="AH31" s="324">
        <v>3.7231412983986297E-3</v>
      </c>
      <c r="AI31" s="324">
        <v>2.9918918792176063E-3</v>
      </c>
      <c r="AJ31" s="324">
        <v>4.0837494162865046E-3</v>
      </c>
      <c r="AK31" s="324">
        <v>8.4886402473005381E-3</v>
      </c>
      <c r="AL31" s="324">
        <v>4.9360465116279071E-3</v>
      </c>
      <c r="AM31" s="324">
        <v>2.2155375830826595E-3</v>
      </c>
      <c r="AN31" s="324">
        <v>7.3460471500236811E-4</v>
      </c>
      <c r="AO31" s="324">
        <v>8.9478556001234191E-3</v>
      </c>
      <c r="AP31" s="324">
        <v>0</v>
      </c>
      <c r="AQ31" s="324">
        <v>1.3863709075397248E-3</v>
      </c>
      <c r="AR31" s="324">
        <v>3.1847681497632185E-3</v>
      </c>
    </row>
    <row r="32" spans="2:44" ht="15" customHeight="1" x14ac:dyDescent="0.15">
      <c r="B32" s="233" t="s">
        <v>167</v>
      </c>
      <c r="C32" s="155" t="s">
        <v>168</v>
      </c>
      <c r="D32" s="234">
        <v>3.0590905045830739E-4</v>
      </c>
      <c r="E32" s="234">
        <v>0</v>
      </c>
      <c r="F32" s="234">
        <v>1.4405070584845865E-3</v>
      </c>
      <c r="G32" s="234">
        <v>1.0573076738698527E-3</v>
      </c>
      <c r="H32" s="234">
        <v>2.5875731798039915E-4</v>
      </c>
      <c r="I32" s="234">
        <v>5.274261603375527E-4</v>
      </c>
      <c r="J32" s="234">
        <v>1.6725698543880363E-3</v>
      </c>
      <c r="K32" s="234">
        <v>0</v>
      </c>
      <c r="L32" s="234">
        <v>4.8206710374084072E-5</v>
      </c>
      <c r="M32" s="234">
        <v>3.0708208048109524E-3</v>
      </c>
      <c r="N32" s="234">
        <v>3.2599837000814997E-4</v>
      </c>
      <c r="O32" s="234">
        <v>0</v>
      </c>
      <c r="P32" s="234">
        <v>0</v>
      </c>
      <c r="Q32" s="234">
        <v>8.191618336118483E-5</v>
      </c>
      <c r="R32" s="234">
        <v>1.7349063150589867E-4</v>
      </c>
      <c r="S32" s="234">
        <v>4.3630017452006983E-5</v>
      </c>
      <c r="T32" s="234">
        <v>4.8008100275828362E-3</v>
      </c>
      <c r="U32" s="234">
        <v>8.3214417926220766E-4</v>
      </c>
      <c r="V32" s="234">
        <v>6.2424570310874356E-5</v>
      </c>
      <c r="W32" s="234">
        <v>2.8445051272204919E-5</v>
      </c>
      <c r="X32" s="234">
        <v>0</v>
      </c>
      <c r="Y32" s="234">
        <v>1.0541815396702928E-3</v>
      </c>
      <c r="Z32" s="234">
        <v>3.0434451799436963E-4</v>
      </c>
      <c r="AA32" s="234">
        <v>2.5021754248630967E-3</v>
      </c>
      <c r="AB32" s="234">
        <v>8.460151523792394E-3</v>
      </c>
      <c r="AC32" s="234">
        <v>1.7323204070952957E-3</v>
      </c>
      <c r="AD32" s="234">
        <v>0</v>
      </c>
      <c r="AE32" s="234">
        <v>1.3237558025121813E-3</v>
      </c>
      <c r="AF32" s="234">
        <v>3.1746304129593563E-3</v>
      </c>
      <c r="AG32" s="234">
        <v>4.6004508441827298E-6</v>
      </c>
      <c r="AH32" s="234">
        <v>2.8050459930436624E-3</v>
      </c>
      <c r="AI32" s="234">
        <v>6.4105269575085704E-3</v>
      </c>
      <c r="AJ32" s="234">
        <v>2.9605499479147958E-2</v>
      </c>
      <c r="AK32" s="234">
        <v>5.7853300778664173E-3</v>
      </c>
      <c r="AL32" s="234">
        <v>3.5604651162790698E-3</v>
      </c>
      <c r="AM32" s="234">
        <v>3.6025001350937552E-5</v>
      </c>
      <c r="AN32" s="234">
        <v>3.1897309993523881E-4</v>
      </c>
      <c r="AO32" s="234">
        <v>1.9141689774918098E-2</v>
      </c>
      <c r="AP32" s="234">
        <v>0</v>
      </c>
      <c r="AQ32" s="234">
        <v>1.4343606697237922E-2</v>
      </c>
      <c r="AR32" s="234">
        <v>4.8888230411906833E-3</v>
      </c>
    </row>
    <row r="33" spans="2:58" ht="15" customHeight="1" x14ac:dyDescent="0.15">
      <c r="B33" s="323" t="s">
        <v>169</v>
      </c>
      <c r="C33" s="267" t="s">
        <v>281</v>
      </c>
      <c r="D33" s="324">
        <v>7.1148883153866693E-2</v>
      </c>
      <c r="E33" s="324">
        <v>5.6225617201226957E-2</v>
      </c>
      <c r="F33" s="324">
        <v>2.1175453759723423E-2</v>
      </c>
      <c r="G33" s="324">
        <v>7.3944956083114508E-2</v>
      </c>
      <c r="H33" s="324">
        <v>8.1120419186855128E-2</v>
      </c>
      <c r="I33" s="324">
        <v>9.0365682137834039E-2</v>
      </c>
      <c r="J33" s="324">
        <v>3.7386855568673751E-2</v>
      </c>
      <c r="K33" s="324">
        <v>4.7186932849364795E-2</v>
      </c>
      <c r="L33" s="324">
        <v>5.7365985345160048E-2</v>
      </c>
      <c r="M33" s="324">
        <v>3.4738660354423904E-2</v>
      </c>
      <c r="N33" s="324">
        <v>4.5150774246128768E-2</v>
      </c>
      <c r="O33" s="324">
        <v>5.0736950250918719E-2</v>
      </c>
      <c r="P33" s="324">
        <v>5.353319057815846E-2</v>
      </c>
      <c r="Q33" s="324">
        <v>4.3137062157999936E-2</v>
      </c>
      <c r="R33" s="324">
        <v>4.0019502739955491E-2</v>
      </c>
      <c r="S33" s="324">
        <v>3.8307155322862128E-2</v>
      </c>
      <c r="T33" s="324">
        <v>4.7344715617471458E-2</v>
      </c>
      <c r="U33" s="324">
        <v>4.1357249304700826E-2</v>
      </c>
      <c r="V33" s="324">
        <v>4.8046110949269631E-2</v>
      </c>
      <c r="W33" s="324">
        <v>4.4246277253914751E-2</v>
      </c>
      <c r="X33" s="324">
        <v>4.1890698980820158E-2</v>
      </c>
      <c r="Y33" s="324">
        <v>6.030596700666141E-2</v>
      </c>
      <c r="Z33" s="324">
        <v>6.7260138476755688E-2</v>
      </c>
      <c r="AA33" s="324">
        <v>5.3064640696695101E-2</v>
      </c>
      <c r="AB33" s="324">
        <v>1.5775320134590327E-2</v>
      </c>
      <c r="AC33" s="324">
        <v>2.0499124817294333E-2</v>
      </c>
      <c r="AD33" s="324">
        <v>1.6114610061426015E-2</v>
      </c>
      <c r="AE33" s="324">
        <v>1.0805747700417515E-2</v>
      </c>
      <c r="AF33" s="324">
        <v>5.3882916198337181E-3</v>
      </c>
      <c r="AG33" s="324">
        <v>1.082639431997669E-3</v>
      </c>
      <c r="AH33" s="324">
        <v>3.4918519041649748E-2</v>
      </c>
      <c r="AI33" s="324">
        <v>9.3789714082056618E-3</v>
      </c>
      <c r="AJ33" s="324">
        <v>9.7008692840978485E-3</v>
      </c>
      <c r="AK33" s="324">
        <v>1.3498077201365819E-2</v>
      </c>
      <c r="AL33" s="324">
        <v>5.0240697674418605E-2</v>
      </c>
      <c r="AM33" s="324">
        <v>4.0275951510348185E-2</v>
      </c>
      <c r="AN33" s="324">
        <v>2.2509351711339009E-2</v>
      </c>
      <c r="AO33" s="324">
        <v>7.8956522422701181E-2</v>
      </c>
      <c r="AP33" s="324">
        <v>0.22676641729010807</v>
      </c>
      <c r="AQ33" s="324">
        <v>1.0051189079663006E-2</v>
      </c>
      <c r="AR33" s="324">
        <v>3.5638838151763219E-2</v>
      </c>
    </row>
    <row r="34" spans="2:58" ht="15" customHeight="1" x14ac:dyDescent="0.15">
      <c r="B34" s="233" t="s">
        <v>170</v>
      </c>
      <c r="C34" s="155" t="s">
        <v>282</v>
      </c>
      <c r="D34" s="234">
        <v>5.2727596333540985E-3</v>
      </c>
      <c r="E34" s="234">
        <v>9.0731310243505371E-3</v>
      </c>
      <c r="F34" s="234">
        <v>4.8761163929703255E-2</v>
      </c>
      <c r="G34" s="234">
        <v>4.5781155954213518E-3</v>
      </c>
      <c r="H34" s="234">
        <v>1.7433774298929391E-2</v>
      </c>
      <c r="I34" s="234">
        <v>1.0548523206751054E-2</v>
      </c>
      <c r="J34" s="234">
        <v>9.2483274301456125E-3</v>
      </c>
      <c r="K34" s="234">
        <v>2.2686025408348459E-3</v>
      </c>
      <c r="L34" s="234">
        <v>3.5672965676822213E-3</v>
      </c>
      <c r="M34" s="234">
        <v>1.01401061992195E-2</v>
      </c>
      <c r="N34" s="234">
        <v>1.8581907090464547E-2</v>
      </c>
      <c r="O34" s="234">
        <v>6.3223614019836411E-3</v>
      </c>
      <c r="P34" s="234">
        <v>7.7087794432548181E-3</v>
      </c>
      <c r="Q34" s="234">
        <v>9.5022772698974411E-3</v>
      </c>
      <c r="R34" s="234">
        <v>1.2287922659072963E-2</v>
      </c>
      <c r="S34" s="234">
        <v>6.2827225130890054E-3</v>
      </c>
      <c r="T34" s="234">
        <v>1.5502252016340212E-2</v>
      </c>
      <c r="U34" s="234">
        <v>5.5339169944091304E-3</v>
      </c>
      <c r="V34" s="234">
        <v>5.534978567564193E-3</v>
      </c>
      <c r="W34" s="234">
        <v>4.0534198062892011E-3</v>
      </c>
      <c r="X34" s="234">
        <v>5.8582778268196772E-3</v>
      </c>
      <c r="Y34" s="234">
        <v>1.41424247305902E-2</v>
      </c>
      <c r="Z34" s="234">
        <v>1.871718785665373E-2</v>
      </c>
      <c r="AA34" s="234">
        <v>1.3335616510164214E-2</v>
      </c>
      <c r="AB34" s="234">
        <v>1.8065285960579248E-2</v>
      </c>
      <c r="AC34" s="234">
        <v>2.7717126513524731E-2</v>
      </c>
      <c r="AD34" s="234">
        <v>4.5155897675141901E-2</v>
      </c>
      <c r="AE34" s="234">
        <v>1.7112794040735037E-2</v>
      </c>
      <c r="AF34" s="234">
        <v>4.0377866819964137E-2</v>
      </c>
      <c r="AG34" s="234">
        <v>7.4390823634049474E-2</v>
      </c>
      <c r="AH34" s="234">
        <v>2.3073765426649483E-2</v>
      </c>
      <c r="AI34" s="234">
        <v>6.9029229564393675E-3</v>
      </c>
      <c r="AJ34" s="234">
        <v>2.0364865835698121E-2</v>
      </c>
      <c r="AK34" s="234">
        <v>9.1167442046633639E-3</v>
      </c>
      <c r="AL34" s="234">
        <v>7.808139534883721E-3</v>
      </c>
      <c r="AM34" s="234">
        <v>2.3596375884864094E-2</v>
      </c>
      <c r="AN34" s="234">
        <v>1.3764172554781214E-2</v>
      </c>
      <c r="AO34" s="234">
        <v>8.0752775446754077E-3</v>
      </c>
      <c r="AP34" s="234">
        <v>0</v>
      </c>
      <c r="AQ34" s="234">
        <v>2.8527247520528953E-3</v>
      </c>
      <c r="AR34" s="234">
        <v>1.8486127020209839E-2</v>
      </c>
    </row>
    <row r="35" spans="2:58" ht="15" customHeight="1" x14ac:dyDescent="0.15">
      <c r="B35" s="323" t="s">
        <v>171</v>
      </c>
      <c r="C35" s="267" t="s">
        <v>172</v>
      </c>
      <c r="D35" s="324">
        <v>1.6352229242680432E-3</v>
      </c>
      <c r="E35" s="324">
        <v>6.8495190446409959E-4</v>
      </c>
      <c r="F35" s="324">
        <v>5.5459521751656587E-3</v>
      </c>
      <c r="G35" s="324">
        <v>2.1385845393387701E-3</v>
      </c>
      <c r="H35" s="324">
        <v>4.0754277581912862E-3</v>
      </c>
      <c r="I35" s="324">
        <v>2.4613220815752463E-3</v>
      </c>
      <c r="J35" s="324">
        <v>5.8048012593467143E-3</v>
      </c>
      <c r="K35" s="324">
        <v>1.3611615245009074E-3</v>
      </c>
      <c r="L35" s="324">
        <v>3.326263015811801E-3</v>
      </c>
      <c r="M35" s="324">
        <v>4.0624400230311556E-3</v>
      </c>
      <c r="N35" s="324">
        <v>2.9339853300733498E-3</v>
      </c>
      <c r="O35" s="324">
        <v>2.0152526968822857E-3</v>
      </c>
      <c r="P35" s="324">
        <v>2.1413276231263384E-3</v>
      </c>
      <c r="Q35" s="324">
        <v>4.1449588780759529E-3</v>
      </c>
      <c r="R35" s="324">
        <v>3.4069970566417002E-3</v>
      </c>
      <c r="S35" s="324">
        <v>2.5741710296684119E-3</v>
      </c>
      <c r="T35" s="324">
        <v>2.4964212143430745E-3</v>
      </c>
      <c r="U35" s="324">
        <v>1.5946793397268162E-3</v>
      </c>
      <c r="V35" s="324">
        <v>2.0808190103624785E-3</v>
      </c>
      <c r="W35" s="324">
        <v>4.4943181010083768E-3</v>
      </c>
      <c r="X35" s="324">
        <v>1.6852580049755237E-3</v>
      </c>
      <c r="Y35" s="324">
        <v>1.6731245884311348E-3</v>
      </c>
      <c r="Z35" s="324">
        <v>2.7391006619493265E-3</v>
      </c>
      <c r="AA35" s="324">
        <v>3.7008432610754461E-3</v>
      </c>
      <c r="AB35" s="324">
        <v>4.481226228443832E-3</v>
      </c>
      <c r="AC35" s="324">
        <v>1.2270602883591678E-3</v>
      </c>
      <c r="AD35" s="324">
        <v>2.4687038332944561E-3</v>
      </c>
      <c r="AE35" s="324">
        <v>2.7821032943199649E-2</v>
      </c>
      <c r="AF35" s="324">
        <v>1.5165295283528816E-2</v>
      </c>
      <c r="AG35" s="324">
        <v>2.2855039793899801E-2</v>
      </c>
      <c r="AH35" s="324">
        <v>1.8094863962993698E-2</v>
      </c>
      <c r="AI35" s="324">
        <v>1.331813939965204E-2</v>
      </c>
      <c r="AJ35" s="324">
        <v>1.4188728043392363E-3</v>
      </c>
      <c r="AK35" s="324">
        <v>3.9040971467454054E-3</v>
      </c>
      <c r="AL35" s="324">
        <v>1.5325581395348837E-2</v>
      </c>
      <c r="AM35" s="324">
        <v>1.9525550732208151E-2</v>
      </c>
      <c r="AN35" s="324">
        <v>7.2687203379181685E-3</v>
      </c>
      <c r="AO35" s="324">
        <v>1.3497446136975103E-2</v>
      </c>
      <c r="AP35" s="324">
        <v>0</v>
      </c>
      <c r="AQ35" s="324">
        <v>3.1513277167537594E-2</v>
      </c>
      <c r="AR35" s="324">
        <v>1.0421258192264467E-2</v>
      </c>
    </row>
    <row r="36" spans="2:58" ht="15" customHeight="1" x14ac:dyDescent="0.15">
      <c r="B36" s="233" t="s">
        <v>173</v>
      </c>
      <c r="C36" s="155" t="s">
        <v>283</v>
      </c>
      <c r="D36" s="234">
        <v>6.7728263771469246E-2</v>
      </c>
      <c r="E36" s="234">
        <v>4.8790414644073181E-2</v>
      </c>
      <c r="F36" s="234">
        <v>0.33318928262748487</v>
      </c>
      <c r="G36" s="234">
        <v>3.783670056087908E-2</v>
      </c>
      <c r="H36" s="234">
        <v>2.9918814891483649E-2</v>
      </c>
      <c r="I36" s="234">
        <v>4.8699015471167367E-2</v>
      </c>
      <c r="J36" s="234">
        <v>2.7056277056277056E-2</v>
      </c>
      <c r="K36" s="234">
        <v>5.308529945553539E-2</v>
      </c>
      <c r="L36" s="234">
        <v>2.0053991515618975E-2</v>
      </c>
      <c r="M36" s="234">
        <v>9.1676796110293654E-2</v>
      </c>
      <c r="N36" s="234">
        <v>4.0912795436022817E-2</v>
      </c>
      <c r="O36" s="234">
        <v>3.5721341921207572E-2</v>
      </c>
      <c r="P36" s="234">
        <v>3.2976445396145609E-2</v>
      </c>
      <c r="Q36" s="234">
        <v>3.099708378387234E-2</v>
      </c>
      <c r="R36" s="234">
        <v>2.4752327167436406E-2</v>
      </c>
      <c r="S36" s="234">
        <v>1.8848167539267015E-2</v>
      </c>
      <c r="T36" s="234">
        <v>3.5351419294019061E-2</v>
      </c>
      <c r="U36" s="234">
        <v>2.1271883335284496E-2</v>
      </c>
      <c r="V36" s="234">
        <v>2.1016272004661034E-2</v>
      </c>
      <c r="W36" s="234">
        <v>1.2586935187950676E-2</v>
      </c>
      <c r="X36" s="234">
        <v>1.2679560227911082E-2</v>
      </c>
      <c r="Y36" s="234">
        <v>2.1165591288447243E-2</v>
      </c>
      <c r="Z36" s="234">
        <v>0.10648253823328008</v>
      </c>
      <c r="AA36" s="234">
        <v>4.9980604645798898E-2</v>
      </c>
      <c r="AB36" s="234">
        <v>3.8903097595535882E-2</v>
      </c>
      <c r="AC36" s="234">
        <v>2.4938195860476027E-2</v>
      </c>
      <c r="AD36" s="234">
        <v>6.6674442111810894E-2</v>
      </c>
      <c r="AE36" s="234">
        <v>6.3893378561656583E-2</v>
      </c>
      <c r="AF36" s="234">
        <v>3.8305776969343369E-2</v>
      </c>
      <c r="AG36" s="234">
        <v>2.061001978193863E-3</v>
      </c>
      <c r="AH36" s="234">
        <v>0.12179990819046946</v>
      </c>
      <c r="AI36" s="234">
        <v>2.846048873820008E-2</v>
      </c>
      <c r="AJ36" s="234">
        <v>3.716907934911455E-2</v>
      </c>
      <c r="AK36" s="234">
        <v>2.6549707962449237E-2</v>
      </c>
      <c r="AL36" s="234">
        <v>1.6433720930232557E-2</v>
      </c>
      <c r="AM36" s="234">
        <v>4.2599564097483653E-2</v>
      </c>
      <c r="AN36" s="234">
        <v>1.8720337918168902E-2</v>
      </c>
      <c r="AO36" s="234">
        <v>4.5240420802732509E-2</v>
      </c>
      <c r="AP36" s="234">
        <v>5.0872817955112219E-2</v>
      </c>
      <c r="AQ36" s="234">
        <v>9.8112402687426686E-2</v>
      </c>
      <c r="AR36" s="234">
        <v>3.8936259919538044E-2</v>
      </c>
    </row>
    <row r="37" spans="2:58" ht="15" customHeight="1" x14ac:dyDescent="0.15">
      <c r="B37" s="323" t="s">
        <v>174</v>
      </c>
      <c r="C37" s="267" t="s">
        <v>284</v>
      </c>
      <c r="D37" s="324">
        <v>3.5541069680519711E-3</v>
      </c>
      <c r="E37" s="324">
        <v>5.3406394869809507E-3</v>
      </c>
      <c r="F37" s="324">
        <v>4.105445116681072E-3</v>
      </c>
      <c r="G37" s="324">
        <v>4.2904852962325759E-3</v>
      </c>
      <c r="H37" s="324">
        <v>5.6926609955687806E-3</v>
      </c>
      <c r="I37" s="324">
        <v>5.8016877637130804E-3</v>
      </c>
      <c r="J37" s="324">
        <v>7.6741440377804011E-3</v>
      </c>
      <c r="K37" s="324">
        <v>2.7223230490018148E-3</v>
      </c>
      <c r="L37" s="324">
        <v>5.5919784033937525E-3</v>
      </c>
      <c r="M37" s="324">
        <v>4.542255773782867E-3</v>
      </c>
      <c r="N37" s="324">
        <v>1.2061939690301549E-2</v>
      </c>
      <c r="O37" s="324">
        <v>4.5046824989133441E-3</v>
      </c>
      <c r="P37" s="324">
        <v>5.5674518201284801E-3</v>
      </c>
      <c r="Q37" s="324">
        <v>7.8148038926570337E-3</v>
      </c>
      <c r="R37" s="324">
        <v>4.776974801981383E-3</v>
      </c>
      <c r="S37" s="324">
        <v>1.2609075043630017E-2</v>
      </c>
      <c r="T37" s="324">
        <v>1.3302608149156804E-2</v>
      </c>
      <c r="U37" s="324">
        <v>9.0713207678507577E-3</v>
      </c>
      <c r="V37" s="324">
        <v>1.3025927004869117E-2</v>
      </c>
      <c r="W37" s="324">
        <v>1.0297108560538181E-2</v>
      </c>
      <c r="X37" s="324">
        <v>3.6112671535189792E-3</v>
      </c>
      <c r="Y37" s="324">
        <v>4.4682600917392299E-3</v>
      </c>
      <c r="Z37" s="324">
        <v>7.2662253671155752E-3</v>
      </c>
      <c r="AA37" s="324">
        <v>9.355200575919707E-3</v>
      </c>
      <c r="AB37" s="324">
        <v>1.0212721154985062E-2</v>
      </c>
      <c r="AC37" s="324">
        <v>4.5130555605680564E-2</v>
      </c>
      <c r="AD37" s="324">
        <v>9.6415519788507886E-3</v>
      </c>
      <c r="AE37" s="324">
        <v>3.7325185931548821E-2</v>
      </c>
      <c r="AF37" s="324">
        <v>5.8537610790311369E-2</v>
      </c>
      <c r="AG37" s="324">
        <v>1.8647160755087332E-3</v>
      </c>
      <c r="AH37" s="324">
        <v>1.0017390843764898E-2</v>
      </c>
      <c r="AI37" s="324">
        <v>0.2088790722321483</v>
      </c>
      <c r="AJ37" s="324">
        <v>2.9832249721613562E-2</v>
      </c>
      <c r="AK37" s="324">
        <v>1.5930440565663034E-2</v>
      </c>
      <c r="AL37" s="324">
        <v>1.2098837209302325E-2</v>
      </c>
      <c r="AM37" s="324">
        <v>7.3995352774825732E-2</v>
      </c>
      <c r="AN37" s="324">
        <v>4.2573242989841192E-2</v>
      </c>
      <c r="AO37" s="324">
        <v>1.9723408478550107E-2</v>
      </c>
      <c r="AP37" s="324">
        <v>0</v>
      </c>
      <c r="AQ37" s="324">
        <v>7.5530553481923862E-2</v>
      </c>
      <c r="AR37" s="324">
        <v>2.1928389153999583E-2</v>
      </c>
    </row>
    <row r="38" spans="2:58" ht="15" customHeight="1" x14ac:dyDescent="0.15">
      <c r="B38" s="233" t="s">
        <v>175</v>
      </c>
      <c r="C38" s="155" t="s">
        <v>285</v>
      </c>
      <c r="D38" s="234">
        <v>0</v>
      </c>
      <c r="E38" s="234">
        <v>0</v>
      </c>
      <c r="F38" s="234">
        <v>0</v>
      </c>
      <c r="G38" s="234">
        <v>0</v>
      </c>
      <c r="H38" s="234">
        <v>0</v>
      </c>
      <c r="I38" s="234">
        <v>0</v>
      </c>
      <c r="J38" s="234">
        <v>0</v>
      </c>
      <c r="K38" s="234">
        <v>0</v>
      </c>
      <c r="L38" s="234">
        <v>0</v>
      </c>
      <c r="M38" s="234">
        <v>0</v>
      </c>
      <c r="N38" s="234">
        <v>0</v>
      </c>
      <c r="O38" s="234">
        <v>0</v>
      </c>
      <c r="P38" s="234">
        <v>0</v>
      </c>
      <c r="Q38" s="234">
        <v>0</v>
      </c>
      <c r="R38" s="234">
        <v>0</v>
      </c>
      <c r="S38" s="234">
        <v>0</v>
      </c>
      <c r="T38" s="234">
        <v>0</v>
      </c>
      <c r="U38" s="234">
        <v>0</v>
      </c>
      <c r="V38" s="234">
        <v>0</v>
      </c>
      <c r="W38" s="234">
        <v>0</v>
      </c>
      <c r="X38" s="234">
        <v>0</v>
      </c>
      <c r="Y38" s="234">
        <v>0</v>
      </c>
      <c r="Z38" s="234">
        <v>0</v>
      </c>
      <c r="AA38" s="234">
        <v>0</v>
      </c>
      <c r="AB38" s="234">
        <v>0</v>
      </c>
      <c r="AC38" s="234">
        <v>0</v>
      </c>
      <c r="AD38" s="234">
        <v>0</v>
      </c>
      <c r="AE38" s="234">
        <v>0</v>
      </c>
      <c r="AF38" s="234">
        <v>0</v>
      </c>
      <c r="AG38" s="234">
        <v>0</v>
      </c>
      <c r="AH38" s="234">
        <v>0</v>
      </c>
      <c r="AI38" s="234">
        <v>0</v>
      </c>
      <c r="AJ38" s="234">
        <v>0</v>
      </c>
      <c r="AK38" s="234">
        <v>0</v>
      </c>
      <c r="AL38" s="234">
        <v>0</v>
      </c>
      <c r="AM38" s="234">
        <v>0</v>
      </c>
      <c r="AN38" s="234">
        <v>0</v>
      </c>
      <c r="AO38" s="234">
        <v>0</v>
      </c>
      <c r="AP38" s="234">
        <v>0</v>
      </c>
      <c r="AQ38" s="234">
        <v>0.24658739468913299</v>
      </c>
      <c r="AR38" s="234">
        <v>1.1362413445903414E-3</v>
      </c>
    </row>
    <row r="39" spans="2:58" ht="15" customHeight="1" x14ac:dyDescent="0.15">
      <c r="B39" s="323" t="s">
        <v>176</v>
      </c>
      <c r="C39" s="267" t="s">
        <v>286</v>
      </c>
      <c r="D39" s="324">
        <v>3.3371896413633531E-5</v>
      </c>
      <c r="E39" s="324">
        <v>0</v>
      </c>
      <c r="F39" s="324">
        <v>7.2025352924229326E-5</v>
      </c>
      <c r="G39" s="324">
        <v>3.9149679611805627E-4</v>
      </c>
      <c r="H39" s="324">
        <v>6.4689329495099787E-5</v>
      </c>
      <c r="I39" s="324">
        <v>1.1720581340834506E-4</v>
      </c>
      <c r="J39" s="324">
        <v>9.8386462022825654E-5</v>
      </c>
      <c r="K39" s="324">
        <v>0</v>
      </c>
      <c r="L39" s="324">
        <v>1.4462013112225222E-4</v>
      </c>
      <c r="M39" s="324">
        <v>6.3975433433561513E-5</v>
      </c>
      <c r="N39" s="324">
        <v>1.4669926650366749E-3</v>
      </c>
      <c r="O39" s="324">
        <v>1.9757379381198878E-4</v>
      </c>
      <c r="P39" s="324">
        <v>0</v>
      </c>
      <c r="Q39" s="324">
        <v>4.587306268226351E-4</v>
      </c>
      <c r="R39" s="324">
        <v>3.9484074756514871E-4</v>
      </c>
      <c r="S39" s="324">
        <v>3.9267015706806284E-4</v>
      </c>
      <c r="T39" s="324">
        <v>6.1101218532872456E-4</v>
      </c>
      <c r="U39" s="324">
        <v>1.0441352819639867E-3</v>
      </c>
      <c r="V39" s="324">
        <v>8.5313579424861629E-4</v>
      </c>
      <c r="W39" s="324">
        <v>4.4089829471917621E-4</v>
      </c>
      <c r="X39" s="324">
        <v>1.605007623786213E-4</v>
      </c>
      <c r="Y39" s="324">
        <v>4.4654338677722855E-4</v>
      </c>
      <c r="Z39" s="324">
        <v>3.8043064749296204E-5</v>
      </c>
      <c r="AA39" s="324">
        <v>1.485229826210637E-4</v>
      </c>
      <c r="AB39" s="324">
        <v>4.0798241727388779E-4</v>
      </c>
      <c r="AC39" s="324">
        <v>9.0225021202879985E-5</v>
      </c>
      <c r="AD39" s="324">
        <v>1.3607029002410387E-4</v>
      </c>
      <c r="AE39" s="324">
        <v>2.0979165620170728E-4</v>
      </c>
      <c r="AF39" s="324">
        <v>2.2308213712687367E-4</v>
      </c>
      <c r="AG39" s="324">
        <v>0</v>
      </c>
      <c r="AH39" s="324">
        <v>4.7228941188933419E-4</v>
      </c>
      <c r="AI39" s="324">
        <v>4.3330847905910155E-3</v>
      </c>
      <c r="AJ39" s="324">
        <v>1.055174395632027E-4</v>
      </c>
      <c r="AK39" s="324">
        <v>0</v>
      </c>
      <c r="AL39" s="324">
        <v>8.8372093023255819E-5</v>
      </c>
      <c r="AM39" s="324">
        <v>0</v>
      </c>
      <c r="AN39" s="324">
        <v>4.373797809718047E-4</v>
      </c>
      <c r="AO39" s="324">
        <v>4.1860163470816786E-4</v>
      </c>
      <c r="AP39" s="324">
        <v>0</v>
      </c>
      <c r="AQ39" s="324">
        <v>1.5996587394689134E-4</v>
      </c>
      <c r="AR39" s="324">
        <v>3.7874711486344712E-4</v>
      </c>
    </row>
    <row r="40" spans="2:58" ht="15" customHeight="1" x14ac:dyDescent="0.15">
      <c r="B40" s="233" t="s">
        <v>177</v>
      </c>
      <c r="C40" s="155" t="s">
        <v>287</v>
      </c>
      <c r="D40" s="234">
        <v>3.1703301592951854E-4</v>
      </c>
      <c r="E40" s="234">
        <v>0</v>
      </c>
      <c r="F40" s="234">
        <v>0</v>
      </c>
      <c r="G40" s="234">
        <v>0</v>
      </c>
      <c r="H40" s="234">
        <v>0</v>
      </c>
      <c r="I40" s="234">
        <v>0</v>
      </c>
      <c r="J40" s="234">
        <v>0</v>
      </c>
      <c r="K40" s="234">
        <v>0</v>
      </c>
      <c r="L40" s="234">
        <v>0</v>
      </c>
      <c r="M40" s="234">
        <v>0</v>
      </c>
      <c r="N40" s="234">
        <v>0</v>
      </c>
      <c r="O40" s="234">
        <v>0</v>
      </c>
      <c r="P40" s="234">
        <v>0</v>
      </c>
      <c r="Q40" s="234">
        <v>0</v>
      </c>
      <c r="R40" s="234">
        <v>0</v>
      </c>
      <c r="S40" s="234">
        <v>0</v>
      </c>
      <c r="T40" s="234">
        <v>0</v>
      </c>
      <c r="U40" s="234">
        <v>0</v>
      </c>
      <c r="V40" s="234">
        <v>0</v>
      </c>
      <c r="W40" s="234">
        <v>0</v>
      </c>
      <c r="X40" s="234">
        <v>0</v>
      </c>
      <c r="Y40" s="234">
        <v>0</v>
      </c>
      <c r="Z40" s="234">
        <v>0</v>
      </c>
      <c r="AA40" s="234">
        <v>0</v>
      </c>
      <c r="AB40" s="234">
        <v>4.3869077126224493E-6</v>
      </c>
      <c r="AC40" s="234">
        <v>2.5263005936806396E-4</v>
      </c>
      <c r="AD40" s="234">
        <v>0</v>
      </c>
      <c r="AE40" s="234">
        <v>2.6593308532610784E-5</v>
      </c>
      <c r="AF40" s="234">
        <v>1.6302156174656152E-4</v>
      </c>
      <c r="AG40" s="234">
        <v>4.6004508441827298E-6</v>
      </c>
      <c r="AH40" s="234">
        <v>7.7684987376189555E-4</v>
      </c>
      <c r="AI40" s="234">
        <v>9.1913919800415487E-4</v>
      </c>
      <c r="AJ40" s="234">
        <v>2.4695570961600631E-5</v>
      </c>
      <c r="AK40" s="234">
        <v>2.4631527739718647E-5</v>
      </c>
      <c r="AL40" s="234">
        <v>1.5236046511627906E-2</v>
      </c>
      <c r="AM40" s="234">
        <v>1.8012500675468776E-5</v>
      </c>
      <c r="AN40" s="234">
        <v>3.1414017417864427E-5</v>
      </c>
      <c r="AO40" s="234">
        <v>7.6645369735298336E-5</v>
      </c>
      <c r="AP40" s="234">
        <v>0</v>
      </c>
      <c r="AQ40" s="234">
        <v>2.4528100671856669E-3</v>
      </c>
      <c r="AR40" s="234">
        <v>1.713391505352091E-3</v>
      </c>
    </row>
    <row r="41" spans="2:58" ht="15" customHeight="1" x14ac:dyDescent="0.15">
      <c r="B41" s="323" t="s">
        <v>178</v>
      </c>
      <c r="C41" s="267" t="s">
        <v>288</v>
      </c>
      <c r="D41" s="324">
        <v>8.899172376968942E-5</v>
      </c>
      <c r="E41" s="324">
        <v>8.2789838887399863E-3</v>
      </c>
      <c r="F41" s="324">
        <v>2.0887352348026504E-3</v>
      </c>
      <c r="G41" s="324">
        <v>7.7500386170309095E-4</v>
      </c>
      <c r="H41" s="324">
        <v>1.0350292719215966E-3</v>
      </c>
      <c r="I41" s="324">
        <v>1.2306610407876231E-3</v>
      </c>
      <c r="J41" s="324">
        <v>1.6725698543880363E-3</v>
      </c>
      <c r="K41" s="324">
        <v>9.0744101633393826E-4</v>
      </c>
      <c r="L41" s="324">
        <v>4.8206710374084071E-4</v>
      </c>
      <c r="M41" s="324">
        <v>1.3114963853880111E-3</v>
      </c>
      <c r="N41" s="324">
        <v>6.5199674001629993E-4</v>
      </c>
      <c r="O41" s="324">
        <v>7.9029517524795514E-4</v>
      </c>
      <c r="P41" s="324">
        <v>4.2826552462526765E-4</v>
      </c>
      <c r="Q41" s="324">
        <v>8.0277859693961143E-4</v>
      </c>
      <c r="R41" s="324">
        <v>1.5524420301993348E-3</v>
      </c>
      <c r="S41" s="324">
        <v>1.7452006980802793E-3</v>
      </c>
      <c r="T41" s="324">
        <v>1.1347369156104884E-3</v>
      </c>
      <c r="U41" s="324">
        <v>7.9101157724544458E-4</v>
      </c>
      <c r="V41" s="324">
        <v>9.5717674476674015E-4</v>
      </c>
      <c r="W41" s="324">
        <v>1.1378020508881968E-4</v>
      </c>
      <c r="X41" s="324">
        <v>7.2225343070379583E-4</v>
      </c>
      <c r="Y41" s="324">
        <v>6.3307416859556456E-4</v>
      </c>
      <c r="Z41" s="324">
        <v>9.5107661873240507E-4</v>
      </c>
      <c r="AA41" s="324">
        <v>1.1776998857246698E-3</v>
      </c>
      <c r="AB41" s="324">
        <v>1.0967269281556124E-3</v>
      </c>
      <c r="AC41" s="324">
        <v>8.0300268870563182E-3</v>
      </c>
      <c r="AD41" s="324">
        <v>1.9827385117797995E-3</v>
      </c>
      <c r="AE41" s="324">
        <v>5.7175613345113185E-4</v>
      </c>
      <c r="AF41" s="324">
        <v>3.2518511527340433E-3</v>
      </c>
      <c r="AG41" s="324">
        <v>1.8401803376730919E-4</v>
      </c>
      <c r="AH41" s="324">
        <v>1.2204488073588871E-3</v>
      </c>
      <c r="AI41" s="324">
        <v>1.4771879967923917E-3</v>
      </c>
      <c r="AJ41" s="324">
        <v>2.2450519056000574E-6</v>
      </c>
      <c r="AK41" s="324">
        <v>1.2716026195629751E-3</v>
      </c>
      <c r="AL41" s="324">
        <v>9.3255813953488375E-4</v>
      </c>
      <c r="AM41" s="324">
        <v>0</v>
      </c>
      <c r="AN41" s="324">
        <v>1.8461776390191094E-3</v>
      </c>
      <c r="AO41" s="324">
        <v>2.771024905814632E-3</v>
      </c>
      <c r="AP41" s="324">
        <v>0</v>
      </c>
      <c r="AQ41" s="324">
        <v>4.8256371973978886E-3</v>
      </c>
      <c r="AR41" s="324">
        <v>1.2257991281568196E-3</v>
      </c>
    </row>
    <row r="42" spans="2:58" ht="15" customHeight="1" x14ac:dyDescent="0.15">
      <c r="B42" s="233" t="s">
        <v>179</v>
      </c>
      <c r="C42" s="155" t="s">
        <v>289</v>
      </c>
      <c r="D42" s="234">
        <v>1.6430097000978909E-2</v>
      </c>
      <c r="E42" s="234">
        <v>1.2279500084378133E-2</v>
      </c>
      <c r="F42" s="234">
        <v>3.140305387496399E-2</v>
      </c>
      <c r="G42" s="234">
        <v>2.9290352134057025E-2</v>
      </c>
      <c r="H42" s="234">
        <v>3.4705825274121034E-2</v>
      </c>
      <c r="I42" s="234">
        <v>2.4906235349273324E-2</v>
      </c>
      <c r="J42" s="234">
        <v>8.234946871310507E-2</v>
      </c>
      <c r="K42" s="234">
        <v>2.8130671506352088E-2</v>
      </c>
      <c r="L42" s="234">
        <v>3.7263787119166988E-2</v>
      </c>
      <c r="M42" s="234">
        <v>4.6030324355447509E-2</v>
      </c>
      <c r="N42" s="234">
        <v>3.2436837815810922E-2</v>
      </c>
      <c r="O42" s="234">
        <v>1.8255818548227762E-2</v>
      </c>
      <c r="P42" s="234">
        <v>2.6552462526766595E-2</v>
      </c>
      <c r="Q42" s="234">
        <v>3.1275598807300367E-2</v>
      </c>
      <c r="R42" s="234">
        <v>3.0094642130704251E-2</v>
      </c>
      <c r="S42" s="234">
        <v>3.3027923211169284E-2</v>
      </c>
      <c r="T42" s="234">
        <v>3.1528228762962185E-2</v>
      </c>
      <c r="U42" s="234">
        <v>4.9719823699339666E-2</v>
      </c>
      <c r="V42" s="234">
        <v>4.3093761704606937E-2</v>
      </c>
      <c r="W42" s="234">
        <v>2.3609392555930083E-2</v>
      </c>
      <c r="X42" s="234">
        <v>4.9032982906668805E-2</v>
      </c>
      <c r="Y42" s="234">
        <v>2.2146291004976979E-2</v>
      </c>
      <c r="Z42" s="234">
        <v>3.7053945065814504E-2</v>
      </c>
      <c r="AA42" s="234">
        <v>0.10074925476409308</v>
      </c>
      <c r="AB42" s="234">
        <v>5.497672745458454E-2</v>
      </c>
      <c r="AC42" s="234">
        <v>0.15643214176155332</v>
      </c>
      <c r="AD42" s="234">
        <v>5.7577171293056527E-2</v>
      </c>
      <c r="AE42" s="234">
        <v>8.4767648353726466E-2</v>
      </c>
      <c r="AF42" s="234">
        <v>0.11566808810028401</v>
      </c>
      <c r="AG42" s="234">
        <v>1.4272132002269556E-2</v>
      </c>
      <c r="AH42" s="234">
        <v>0.13616059605572131</v>
      </c>
      <c r="AI42" s="234">
        <v>0.13579343753370568</v>
      </c>
      <c r="AJ42" s="234">
        <v>9.0302722798951116E-2</v>
      </c>
      <c r="AK42" s="234">
        <v>4.8065347443093473E-2</v>
      </c>
      <c r="AL42" s="234">
        <v>4.6309302325581399E-2</v>
      </c>
      <c r="AM42" s="234">
        <v>8.3830178143631681E-2</v>
      </c>
      <c r="AN42" s="234">
        <v>0.15167895840784093</v>
      </c>
      <c r="AO42" s="234">
        <v>3.5056412957391071E-2</v>
      </c>
      <c r="AP42" s="234">
        <v>0</v>
      </c>
      <c r="AQ42" s="234">
        <v>3.9911485549749388E-2</v>
      </c>
      <c r="AR42" s="234">
        <v>6.4548680367901901E-2</v>
      </c>
    </row>
    <row r="43" spans="2:58" ht="15" customHeight="1" x14ac:dyDescent="0.15">
      <c r="B43" s="323" t="s">
        <v>180</v>
      </c>
      <c r="C43" s="267" t="s">
        <v>290</v>
      </c>
      <c r="D43" s="324">
        <v>7.2305775562872651E-5</v>
      </c>
      <c r="E43" s="324">
        <v>9.4304972353752845E-4</v>
      </c>
      <c r="F43" s="324">
        <v>1.4405070584845865E-4</v>
      </c>
      <c r="G43" s="324">
        <v>1.7577407172647425E-4</v>
      </c>
      <c r="H43" s="324">
        <v>1.9406798848529936E-4</v>
      </c>
      <c r="I43" s="324">
        <v>0</v>
      </c>
      <c r="J43" s="324">
        <v>1.0822510822510823E-3</v>
      </c>
      <c r="K43" s="324">
        <v>0</v>
      </c>
      <c r="L43" s="324">
        <v>9.6413420748168145E-5</v>
      </c>
      <c r="M43" s="324">
        <v>6.3975433433561513E-5</v>
      </c>
      <c r="N43" s="324">
        <v>1.6299918500407498E-4</v>
      </c>
      <c r="O43" s="324">
        <v>7.9029517524795511E-5</v>
      </c>
      <c r="P43" s="324">
        <v>0</v>
      </c>
      <c r="Q43" s="324">
        <v>1.1468265670565878E-4</v>
      </c>
      <c r="R43" s="324">
        <v>9.8710186891287177E-5</v>
      </c>
      <c r="S43" s="324">
        <v>1.3089005235602096E-4</v>
      </c>
      <c r="T43" s="324">
        <v>1.0474494605635278E-4</v>
      </c>
      <c r="U43" s="324">
        <v>2.3413942686465158E-4</v>
      </c>
      <c r="V43" s="324">
        <v>6.2424570310874356E-5</v>
      </c>
      <c r="W43" s="324">
        <v>1.9911535890543443E-4</v>
      </c>
      <c r="X43" s="324">
        <v>0</v>
      </c>
      <c r="Y43" s="324">
        <v>2.204454694216698E-4</v>
      </c>
      <c r="Z43" s="324">
        <v>1.5217225899718482E-4</v>
      </c>
      <c r="AA43" s="324">
        <v>2.8306733158367433E-4</v>
      </c>
      <c r="AB43" s="324">
        <v>6.3610161833025519E-5</v>
      </c>
      <c r="AC43" s="324">
        <v>3.0676507208979195E-4</v>
      </c>
      <c r="AD43" s="324">
        <v>5.8315838581758809E-5</v>
      </c>
      <c r="AE43" s="324">
        <v>8.4212143686600814E-4</v>
      </c>
      <c r="AF43" s="324">
        <v>2.0592197273249877E-4</v>
      </c>
      <c r="AG43" s="324">
        <v>3.9257180537025961E-4</v>
      </c>
      <c r="AH43" s="324">
        <v>3.9504581648687302E-4</v>
      </c>
      <c r="AI43" s="324">
        <v>1.0917122719151391E-2</v>
      </c>
      <c r="AJ43" s="324">
        <v>4.6248069255361182E-4</v>
      </c>
      <c r="AK43" s="324">
        <v>3.3652824774390599E-3</v>
      </c>
      <c r="AL43" s="324">
        <v>1.3146511627906976E-2</v>
      </c>
      <c r="AM43" s="324">
        <v>2.6118125979429723E-3</v>
      </c>
      <c r="AN43" s="324">
        <v>1.1164058497733357E-3</v>
      </c>
      <c r="AO43" s="324">
        <v>1.3756861234540728E-2</v>
      </c>
      <c r="AP43" s="324">
        <v>0</v>
      </c>
      <c r="AQ43" s="324">
        <v>1.6796416764423589E-3</v>
      </c>
      <c r="AR43" s="324">
        <v>2.9839081002005405E-3</v>
      </c>
    </row>
    <row r="44" spans="2:58" ht="15" customHeight="1" x14ac:dyDescent="0.15">
      <c r="B44" s="233" t="s">
        <v>181</v>
      </c>
      <c r="C44" s="155" t="s">
        <v>291</v>
      </c>
      <c r="D44" s="234">
        <v>5.6176025629616443E-4</v>
      </c>
      <c r="E44" s="234">
        <v>1.1912207034158254E-3</v>
      </c>
      <c r="F44" s="234">
        <v>7.2025352924229324E-4</v>
      </c>
      <c r="G44" s="234">
        <v>7.2972872201596884E-4</v>
      </c>
      <c r="H44" s="234">
        <v>1.196752595659346E-3</v>
      </c>
      <c r="I44" s="234">
        <v>8.2044069385841536E-4</v>
      </c>
      <c r="J44" s="234">
        <v>3.0499803227075953E-3</v>
      </c>
      <c r="K44" s="234">
        <v>4.5372050816696913E-4</v>
      </c>
      <c r="L44" s="234">
        <v>1.4462013112225222E-4</v>
      </c>
      <c r="M44" s="234">
        <v>1.0236069349369842E-3</v>
      </c>
      <c r="N44" s="234">
        <v>1.3039934800325999E-3</v>
      </c>
      <c r="O44" s="234">
        <v>4.3466234638637531E-4</v>
      </c>
      <c r="P44" s="234">
        <v>4.2826552462526765E-4</v>
      </c>
      <c r="Q44" s="234">
        <v>4.0958091680592419E-4</v>
      </c>
      <c r="R44" s="234">
        <v>5.2047189451769602E-4</v>
      </c>
      <c r="S44" s="234">
        <v>1.0034904013961606E-3</v>
      </c>
      <c r="T44" s="234">
        <v>3.3169232917845047E-4</v>
      </c>
      <c r="U44" s="234">
        <v>5.9167665977959258E-4</v>
      </c>
      <c r="V44" s="234">
        <v>7.4909484373049233E-4</v>
      </c>
      <c r="W44" s="234">
        <v>3.2711808963035657E-4</v>
      </c>
      <c r="X44" s="234">
        <v>9.6300457427172777E-4</v>
      </c>
      <c r="Y44" s="234">
        <v>6.3590039256250898E-4</v>
      </c>
      <c r="Z44" s="234">
        <v>9.5107661873240507E-4</v>
      </c>
      <c r="AA44" s="234">
        <v>1.2004151654196561E-3</v>
      </c>
      <c r="AB44" s="234">
        <v>2.1934538563112249E-5</v>
      </c>
      <c r="AC44" s="234">
        <v>1.0827002544345598E-3</v>
      </c>
      <c r="AD44" s="234">
        <v>3.2073711219967344E-3</v>
      </c>
      <c r="AE44" s="234">
        <v>2.0491621630406198E-3</v>
      </c>
      <c r="AF44" s="234">
        <v>3.5049635775510728E-3</v>
      </c>
      <c r="AG44" s="234">
        <v>1.4721442701384735E-4</v>
      </c>
      <c r="AH44" s="234">
        <v>2.0657144370486765E-3</v>
      </c>
      <c r="AI44" s="234">
        <v>2.3400533663473127E-3</v>
      </c>
      <c r="AJ44" s="234">
        <v>2.961223463486476E-3</v>
      </c>
      <c r="AK44" s="234">
        <v>2.6078629994427116E-3</v>
      </c>
      <c r="AL44" s="234">
        <v>2.3546511627906977E-3</v>
      </c>
      <c r="AM44" s="234">
        <v>5.3677252012896953E-3</v>
      </c>
      <c r="AN44" s="234">
        <v>1.4305460239519801E-3</v>
      </c>
      <c r="AO44" s="234">
        <v>1.7530171744586183E-3</v>
      </c>
      <c r="AP44" s="234">
        <v>0</v>
      </c>
      <c r="AQ44" s="234">
        <v>2.1328783192918843E-4</v>
      </c>
      <c r="AR44" s="234">
        <v>1.4778877041217219E-3</v>
      </c>
    </row>
    <row r="45" spans="2:58" ht="15" customHeight="1" x14ac:dyDescent="0.15">
      <c r="B45" s="325" t="s">
        <v>182</v>
      </c>
      <c r="C45" s="326" t="s">
        <v>292</v>
      </c>
      <c r="D45" s="327">
        <v>3.1369582628815521E-3</v>
      </c>
      <c r="E45" s="327">
        <v>7.7330077330077327E-3</v>
      </c>
      <c r="F45" s="327">
        <v>8.210890233362144E-3</v>
      </c>
      <c r="G45" s="327">
        <v>8.5410219398000444E-3</v>
      </c>
      <c r="H45" s="327">
        <v>2.7169518387941908E-3</v>
      </c>
      <c r="I45" s="327">
        <v>2.6957337083919363E-3</v>
      </c>
      <c r="J45" s="327">
        <v>1.2790240062967337E-3</v>
      </c>
      <c r="K45" s="327">
        <v>4.0834845735027219E-3</v>
      </c>
      <c r="L45" s="327">
        <v>1.4944080215966063E-3</v>
      </c>
      <c r="M45" s="327">
        <v>8.0609046126287505E-3</v>
      </c>
      <c r="N45" s="327">
        <v>1.3039934800325999E-3</v>
      </c>
      <c r="O45" s="327">
        <v>7.9819812700043461E-3</v>
      </c>
      <c r="P45" s="327">
        <v>1.7130620985010706E-3</v>
      </c>
      <c r="Q45" s="327">
        <v>3.0964317310527866E-3</v>
      </c>
      <c r="R45" s="327">
        <v>8.1839718586230823E-3</v>
      </c>
      <c r="S45" s="327">
        <v>5.8027923211169284E-3</v>
      </c>
      <c r="T45" s="327">
        <v>1.7632065919486052E-3</v>
      </c>
      <c r="U45" s="327">
        <v>3.9234174231374052E-4</v>
      </c>
      <c r="V45" s="327">
        <v>2.4137500520204753E-3</v>
      </c>
      <c r="W45" s="327">
        <v>1.8915959096016271E-3</v>
      </c>
      <c r="X45" s="327">
        <v>3.2902656287617368E-3</v>
      </c>
      <c r="Y45" s="327">
        <v>1.7200399062824133E-2</v>
      </c>
      <c r="Z45" s="327">
        <v>1.6358517842197367E-3</v>
      </c>
      <c r="AA45" s="327">
        <v>1.2355364824865194E-2</v>
      </c>
      <c r="AB45" s="327">
        <v>2.8514900132045923E-3</v>
      </c>
      <c r="AC45" s="327">
        <v>9.4736272263023988E-3</v>
      </c>
      <c r="AD45" s="327">
        <v>1.5920223932820155E-2</v>
      </c>
      <c r="AE45" s="327">
        <v>6.8049321722891817E-3</v>
      </c>
      <c r="AF45" s="327">
        <v>5.1394692361152816E-3</v>
      </c>
      <c r="AG45" s="327">
        <v>6.2412783119412366E-4</v>
      </c>
      <c r="AH45" s="327">
        <v>8.3533431028090192E-3</v>
      </c>
      <c r="AI45" s="327">
        <v>3.3951876497704497E-3</v>
      </c>
      <c r="AJ45" s="327">
        <v>9.0026581414562302E-4</v>
      </c>
      <c r="AK45" s="327">
        <v>1.0148189428764082E-2</v>
      </c>
      <c r="AL45" s="327">
        <v>3.8290697674418605E-3</v>
      </c>
      <c r="AM45" s="327">
        <v>5.58387520939532E-3</v>
      </c>
      <c r="AN45" s="327">
        <v>3.1559005190562261E-3</v>
      </c>
      <c r="AO45" s="327">
        <v>2.9105587840506882E-3</v>
      </c>
      <c r="AP45" s="327">
        <v>4.9875311720698251E-4</v>
      </c>
      <c r="AQ45" s="327">
        <v>0</v>
      </c>
      <c r="AR45" s="327">
        <v>5.5949658943321347E-3</v>
      </c>
    </row>
    <row r="46" spans="2:58" ht="15" customHeight="1" x14ac:dyDescent="0.15">
      <c r="B46" s="228">
        <v>37</v>
      </c>
      <c r="C46" s="229" t="s">
        <v>67</v>
      </c>
      <c r="D46" s="230">
        <v>0.53433411942689335</v>
      </c>
      <c r="E46" s="230">
        <v>0.43836921885702373</v>
      </c>
      <c r="F46" s="230">
        <v>0.56064534716220105</v>
      </c>
      <c r="G46" s="230">
        <v>0.69944231680879509</v>
      </c>
      <c r="H46" s="230">
        <v>0.60225765759937899</v>
      </c>
      <c r="I46" s="230">
        <v>0.62388654477262073</v>
      </c>
      <c r="J46" s="230">
        <v>0.58943329397874855</v>
      </c>
      <c r="K46" s="230">
        <v>0.63929219600725951</v>
      </c>
      <c r="L46" s="230">
        <v>0.63816043193212491</v>
      </c>
      <c r="M46" s="230">
        <v>0.53067622033139272</v>
      </c>
      <c r="N46" s="230">
        <v>0.52583537082314591</v>
      </c>
      <c r="O46" s="230">
        <v>0.6718299284782866</v>
      </c>
      <c r="P46" s="230">
        <v>0.79271948608137044</v>
      </c>
      <c r="Q46" s="230">
        <v>0.53530587502867066</v>
      </c>
      <c r="R46" s="230">
        <v>0.50827969082772984</v>
      </c>
      <c r="S46" s="230">
        <v>0.52914485165794067</v>
      </c>
      <c r="T46" s="230">
        <v>0.59205335009252469</v>
      </c>
      <c r="U46" s="230">
        <v>0.5873514084752145</v>
      </c>
      <c r="V46" s="230">
        <v>0.63471222273086692</v>
      </c>
      <c r="W46" s="230">
        <v>0.60913655046863224</v>
      </c>
      <c r="X46" s="230">
        <v>0.67169569055453016</v>
      </c>
      <c r="Y46" s="230">
        <v>0.66193274152203463</v>
      </c>
      <c r="Z46" s="230">
        <v>0.54903751046184279</v>
      </c>
      <c r="AA46" s="230">
        <v>0.53160569070176233</v>
      </c>
      <c r="AB46" s="230">
        <v>0.62958267346929819</v>
      </c>
      <c r="AC46" s="230">
        <v>0.54827940884566106</v>
      </c>
      <c r="AD46" s="230">
        <v>0.35825363502060492</v>
      </c>
      <c r="AE46" s="230">
        <v>0.31125399268979498</v>
      </c>
      <c r="AF46" s="230">
        <v>0.32421556598512213</v>
      </c>
      <c r="AG46" s="230">
        <v>0.13117265492018218</v>
      </c>
      <c r="AH46" s="230">
        <v>0.5287919984463002</v>
      </c>
      <c r="AI46" s="230">
        <v>0.48294668523703005</v>
      </c>
      <c r="AJ46" s="230">
        <v>0.29095423686195626</v>
      </c>
      <c r="AK46" s="230">
        <v>0.21534421020545774</v>
      </c>
      <c r="AL46" s="230">
        <v>0.37796511627906976</v>
      </c>
      <c r="AM46" s="230">
        <v>0.42196084082353152</v>
      </c>
      <c r="AN46" s="230">
        <v>0.38586079240650706</v>
      </c>
      <c r="AO46" s="230">
        <v>0.48297195369047458</v>
      </c>
      <c r="AP46" s="230">
        <v>1</v>
      </c>
      <c r="AQ46" s="230">
        <v>0.59174042870854215</v>
      </c>
      <c r="AR46" s="230">
        <v>0.44299321523008117</v>
      </c>
      <c r="AS46" s="126"/>
      <c r="AT46" s="126"/>
      <c r="AU46" s="126"/>
      <c r="AV46" s="126"/>
      <c r="AW46" s="126"/>
      <c r="AX46" s="126"/>
      <c r="AY46" s="126"/>
      <c r="AZ46" s="126"/>
      <c r="BA46" s="126"/>
      <c r="BB46" s="126"/>
      <c r="BC46" s="126"/>
      <c r="BD46" s="126"/>
      <c r="BE46" s="126"/>
      <c r="BF46" s="126"/>
    </row>
    <row r="47" spans="2:58" ht="15" customHeight="1" x14ac:dyDescent="0.15">
      <c r="B47" s="328">
        <v>39</v>
      </c>
      <c r="C47" s="329" t="s">
        <v>68</v>
      </c>
      <c r="D47" s="330">
        <v>2.6864376612974993E-3</v>
      </c>
      <c r="E47" s="330">
        <v>3.0326493741127888E-2</v>
      </c>
      <c r="F47" s="330">
        <v>2.8666090463843275E-2</v>
      </c>
      <c r="G47" s="330">
        <v>1.2224287715522981E-2</v>
      </c>
      <c r="H47" s="330">
        <v>1.2905521234272407E-2</v>
      </c>
      <c r="I47" s="330">
        <v>1.5764181903422408E-2</v>
      </c>
      <c r="J47" s="330">
        <v>1.790633608815427E-2</v>
      </c>
      <c r="K47" s="330">
        <v>8.6206896551724137E-3</v>
      </c>
      <c r="L47" s="330">
        <v>1.84631700732742E-2</v>
      </c>
      <c r="M47" s="330">
        <v>1.5034226856886955E-2</v>
      </c>
      <c r="N47" s="330">
        <v>1.4669926650366748E-2</v>
      </c>
      <c r="O47" s="330">
        <v>4.425652981388549E-3</v>
      </c>
      <c r="P47" s="330">
        <v>1.1563169164882228E-2</v>
      </c>
      <c r="Q47" s="330">
        <v>1.7792195026049347E-2</v>
      </c>
      <c r="R47" s="330">
        <v>1.5213333652396563E-2</v>
      </c>
      <c r="S47" s="330">
        <v>1.5226876090750437E-2</v>
      </c>
      <c r="T47" s="330">
        <v>3.5683111623197511E-2</v>
      </c>
      <c r="U47" s="330">
        <v>2.1711685772232963E-2</v>
      </c>
      <c r="V47" s="330">
        <v>1.4586541262640975E-2</v>
      </c>
      <c r="W47" s="330">
        <v>2.8160600759482867E-3</v>
      </c>
      <c r="X47" s="330">
        <v>8.9077923120134822E-3</v>
      </c>
      <c r="Y47" s="330">
        <v>2.0863185323984186E-2</v>
      </c>
      <c r="Z47" s="330">
        <v>2.0238910446625579E-2</v>
      </c>
      <c r="AA47" s="330">
        <v>2.0033129361770534E-2</v>
      </c>
      <c r="AB47" s="330">
        <v>7.4182609420445625E-3</v>
      </c>
      <c r="AC47" s="330">
        <v>1.266759297688435E-2</v>
      </c>
      <c r="AD47" s="330">
        <v>2.5581214524531531E-2</v>
      </c>
      <c r="AE47" s="330">
        <v>2.392363583714258E-2</v>
      </c>
      <c r="AF47" s="330">
        <v>3.0678083896043724E-2</v>
      </c>
      <c r="AG47" s="330">
        <v>2.1192743555535111E-3</v>
      </c>
      <c r="AH47" s="330">
        <v>1.5687070746305549E-2</v>
      </c>
      <c r="AI47" s="330">
        <v>1.5067317567282397E-2</v>
      </c>
      <c r="AJ47" s="330">
        <v>1.0367649700061066E-2</v>
      </c>
      <c r="AK47" s="330">
        <v>7.3679057351433404E-3</v>
      </c>
      <c r="AL47" s="330">
        <v>1.0701162790697674E-2</v>
      </c>
      <c r="AM47" s="330">
        <v>3.7051713889439272E-2</v>
      </c>
      <c r="AN47" s="330">
        <v>1.3901910938844157E-2</v>
      </c>
      <c r="AO47" s="330">
        <v>2.1165913642286233E-2</v>
      </c>
      <c r="AP47" s="330">
        <v>0</v>
      </c>
      <c r="AQ47" s="330">
        <v>4.0258078276634319E-3</v>
      </c>
      <c r="AR47" s="330">
        <v>1.4949024544975206E-2</v>
      </c>
      <c r="AS47" s="126"/>
      <c r="AT47" s="126"/>
      <c r="AU47" s="126"/>
      <c r="AV47" s="126"/>
      <c r="AW47" s="126"/>
      <c r="AX47" s="126"/>
      <c r="AY47" s="126"/>
      <c r="AZ47" s="126"/>
      <c r="BA47" s="126"/>
      <c r="BB47" s="126"/>
      <c r="BC47" s="126"/>
      <c r="BD47" s="126"/>
      <c r="BE47" s="126"/>
      <c r="BF47" s="126"/>
    </row>
    <row r="48" spans="2:58" ht="15" customHeight="1" x14ac:dyDescent="0.15">
      <c r="B48" s="233">
        <v>40</v>
      </c>
      <c r="C48" s="155" t="s">
        <v>69</v>
      </c>
      <c r="D48" s="234">
        <v>7.0214470054284953E-2</v>
      </c>
      <c r="E48" s="234">
        <v>0.24369397540129248</v>
      </c>
      <c r="F48" s="234">
        <v>0.20159896283491788</v>
      </c>
      <c r="G48" s="234">
        <v>0.13992415082480653</v>
      </c>
      <c r="H48" s="234">
        <v>0.30581880518808424</v>
      </c>
      <c r="I48" s="234">
        <v>0.20610642287857478</v>
      </c>
      <c r="J48" s="234">
        <v>8.3431719795356157E-2</v>
      </c>
      <c r="K48" s="234">
        <v>0.17604355716878403</v>
      </c>
      <c r="L48" s="234">
        <v>0.19798495950636327</v>
      </c>
      <c r="M48" s="234">
        <v>0.23341436888234918</v>
      </c>
      <c r="N48" s="234">
        <v>0.39951100244498777</v>
      </c>
      <c r="O48" s="234">
        <v>0.1671474295649425</v>
      </c>
      <c r="P48" s="234">
        <v>0.11134903640256959</v>
      </c>
      <c r="Q48" s="234">
        <v>0.1808217831514794</v>
      </c>
      <c r="R48" s="234">
        <v>0.14289047356959966</v>
      </c>
      <c r="S48" s="234">
        <v>0.27892670157068061</v>
      </c>
      <c r="T48" s="234">
        <v>0.12234209699382005</v>
      </c>
      <c r="U48" s="234">
        <v>0.11990469892517347</v>
      </c>
      <c r="V48" s="234">
        <v>0.15083857006117607</v>
      </c>
      <c r="W48" s="234">
        <v>0.15287792806246533</v>
      </c>
      <c r="X48" s="234">
        <v>0.28512960436562074</v>
      </c>
      <c r="Y48" s="234">
        <v>0.24289981883904371</v>
      </c>
      <c r="Z48" s="234">
        <v>0.29426310583580612</v>
      </c>
      <c r="AA48" s="234">
        <v>0.30840884707724242</v>
      </c>
      <c r="AB48" s="234">
        <v>3.4432838636373607E-2</v>
      </c>
      <c r="AC48" s="234">
        <v>0.1937311655268239</v>
      </c>
      <c r="AD48" s="234">
        <v>0.41843558043698004</v>
      </c>
      <c r="AE48" s="234">
        <v>0.50103122940865341</v>
      </c>
      <c r="AF48" s="234">
        <v>0.36981012278097625</v>
      </c>
      <c r="AG48" s="234">
        <v>2.8487525110794189E-2</v>
      </c>
      <c r="AH48" s="234">
        <v>0.27131040449160471</v>
      </c>
      <c r="AI48" s="234">
        <v>0.15631931646056377</v>
      </c>
      <c r="AJ48" s="234">
        <v>0.39918594417902942</v>
      </c>
      <c r="AK48" s="234">
        <v>0.70187538294328278</v>
      </c>
      <c r="AL48" s="234">
        <v>0.50020116279069771</v>
      </c>
      <c r="AM48" s="234">
        <v>0.54538249545184359</v>
      </c>
      <c r="AN48" s="234">
        <v>0.24318315822032341</v>
      </c>
      <c r="AO48" s="234">
        <v>0.30134797587439593</v>
      </c>
      <c r="AP48" s="234">
        <v>0</v>
      </c>
      <c r="AQ48" s="234">
        <v>1.5463367814866161E-2</v>
      </c>
      <c r="AR48" s="234">
        <v>0.28204055628528563</v>
      </c>
    </row>
    <row r="49" spans="2:44" ht="15" customHeight="1" x14ac:dyDescent="0.15">
      <c r="B49" s="323">
        <v>41</v>
      </c>
      <c r="C49" s="267" t="s">
        <v>70</v>
      </c>
      <c r="D49" s="324">
        <v>0.26908316276586275</v>
      </c>
      <c r="E49" s="324">
        <v>0.11266962486474681</v>
      </c>
      <c r="F49" s="324">
        <v>8.2829155862863726E-2</v>
      </c>
      <c r="G49" s="324">
        <v>9.205767520147437E-2</v>
      </c>
      <c r="H49" s="324">
        <v>-4.3535918750202157E-2</v>
      </c>
      <c r="I49" s="324">
        <v>7.5949367088607597E-2</v>
      </c>
      <c r="J49" s="324">
        <v>0.16528925619834711</v>
      </c>
      <c r="K49" s="324">
        <v>3.6751361161524498E-2</v>
      </c>
      <c r="L49" s="324">
        <v>3.1575395295025066E-2</v>
      </c>
      <c r="M49" s="324">
        <v>9.0397287441622412E-2</v>
      </c>
      <c r="N49" s="324">
        <v>-6.3406682966585165E-2</v>
      </c>
      <c r="O49" s="324">
        <v>9.562571620500257E-2</v>
      </c>
      <c r="P49" s="324">
        <v>5.910064239828694E-2</v>
      </c>
      <c r="Q49" s="324">
        <v>0.16702709787345588</v>
      </c>
      <c r="R49" s="324">
        <v>0.24813647132020389</v>
      </c>
      <c r="S49" s="324">
        <v>8.5645724258289702E-2</v>
      </c>
      <c r="T49" s="324">
        <v>0.11253098704654167</v>
      </c>
      <c r="U49" s="324">
        <v>8.6286706892242077E-2</v>
      </c>
      <c r="V49" s="324">
        <v>4.3260227225435932E-2</v>
      </c>
      <c r="W49" s="324">
        <v>1.4122967956649742E-2</v>
      </c>
      <c r="X49" s="324">
        <v>-7.7040365941738229E-2</v>
      </c>
      <c r="Y49" s="324">
        <v>-2.6004086719856202E-2</v>
      </c>
      <c r="Z49" s="324">
        <v>2.3472570950315758E-2</v>
      </c>
      <c r="AA49" s="324">
        <v>3.9715045552872433E-2</v>
      </c>
      <c r="AB49" s="324">
        <v>0.15489732442498608</v>
      </c>
      <c r="AC49" s="324">
        <v>9.7948283017846513E-2</v>
      </c>
      <c r="AD49" s="324">
        <v>3.0907394448332168E-2</v>
      </c>
      <c r="AE49" s="324">
        <v>4.4025222275737151E-2</v>
      </c>
      <c r="AF49" s="324">
        <v>0.21020772378999392</v>
      </c>
      <c r="AG49" s="324">
        <v>0.52515833218322061</v>
      </c>
      <c r="AH49" s="324">
        <v>7.5160225286463392E-2</v>
      </c>
      <c r="AI49" s="324">
        <v>0.19316460563769972</v>
      </c>
      <c r="AJ49" s="324">
        <v>0</v>
      </c>
      <c r="AK49" s="324">
        <v>-0.12805931271879725</v>
      </c>
      <c r="AL49" s="324">
        <v>3.497325581395349E-2</v>
      </c>
      <c r="AM49" s="324">
        <v>-6.2089089828340868E-2</v>
      </c>
      <c r="AN49" s="324">
        <v>0.15429598770503689</v>
      </c>
      <c r="AO49" s="324">
        <v>7.0431198989067231E-2</v>
      </c>
      <c r="AP49" s="324">
        <v>0</v>
      </c>
      <c r="AQ49" s="324">
        <v>0.33483523514983471</v>
      </c>
      <c r="AR49" s="324">
        <v>0.11293887613703987</v>
      </c>
    </row>
    <row r="50" spans="2:44" ht="15" customHeight="1" x14ac:dyDescent="0.15">
      <c r="B50" s="233">
        <v>42</v>
      </c>
      <c r="C50" s="155" t="s">
        <v>61</v>
      </c>
      <c r="D50" s="234">
        <v>9.9270267865088552E-2</v>
      </c>
      <c r="E50" s="234">
        <v>0.10479764138300723</v>
      </c>
      <c r="F50" s="234">
        <v>6.6407375396139445E-2</v>
      </c>
      <c r="G50" s="234">
        <v>3.0499464688054288E-2</v>
      </c>
      <c r="H50" s="234">
        <v>6.7341592004398876E-2</v>
      </c>
      <c r="I50" s="234">
        <v>4.055321143928739E-2</v>
      </c>
      <c r="J50" s="234">
        <v>0.10576544667453758</v>
      </c>
      <c r="K50" s="234">
        <v>6.4882032667876594E-2</v>
      </c>
      <c r="L50" s="234">
        <v>6.1993829541072118E-2</v>
      </c>
      <c r="M50" s="234">
        <v>8.1472714477640581E-2</v>
      </c>
      <c r="N50" s="234">
        <v>9.2746536267318658E-2</v>
      </c>
      <c r="O50" s="234">
        <v>2.6079740783182519E-2</v>
      </c>
      <c r="P50" s="234">
        <v>1.4561027837259101E-2</v>
      </c>
      <c r="Q50" s="234">
        <v>5.9274550280153347E-2</v>
      </c>
      <c r="R50" s="234">
        <v>5.9588049486707026E-2</v>
      </c>
      <c r="S50" s="234">
        <v>8.1108202443280972E-2</v>
      </c>
      <c r="T50" s="234">
        <v>0.12084075276701232</v>
      </c>
      <c r="U50" s="234">
        <v>0.16976690470841732</v>
      </c>
      <c r="V50" s="234">
        <v>0.15312747097257481</v>
      </c>
      <c r="W50" s="234">
        <v>0.17998606192487662</v>
      </c>
      <c r="X50" s="234">
        <v>7.888612470909237E-2</v>
      </c>
      <c r="Y50" s="234">
        <v>6.8439839583527631E-2</v>
      </c>
      <c r="Z50" s="234">
        <v>7.5743741915848747E-2</v>
      </c>
      <c r="AA50" s="234">
        <v>5.5056595993024662E-2</v>
      </c>
      <c r="AB50" s="234">
        <v>0.1321555948427513</v>
      </c>
      <c r="AC50" s="234">
        <v>0.13163830593500189</v>
      </c>
      <c r="AD50" s="234">
        <v>0.1458284736801182</v>
      </c>
      <c r="AE50" s="234">
        <v>6.438092255142111E-2</v>
      </c>
      <c r="AF50" s="234">
        <v>5.4517842280929055E-2</v>
      </c>
      <c r="AG50" s="234">
        <v>0.25347564061278005</v>
      </c>
      <c r="AH50" s="234">
        <v>5.8987623369056656E-2</v>
      </c>
      <c r="AI50" s="234">
        <v>0.1050116533719747</v>
      </c>
      <c r="AJ50" s="234">
        <v>0.29743570171342359</v>
      </c>
      <c r="AK50" s="234">
        <v>0.19074039293444628</v>
      </c>
      <c r="AL50" s="234">
        <v>6.9095348837209303E-2</v>
      </c>
      <c r="AM50" s="234">
        <v>4.3302051623826936E-2</v>
      </c>
      <c r="AN50" s="234">
        <v>0.14964429666431464</v>
      </c>
      <c r="AO50" s="234">
        <v>7.0712232011429982E-2</v>
      </c>
      <c r="AP50" s="234">
        <v>0</v>
      </c>
      <c r="AQ50" s="234">
        <v>3.5512424016209874E-2</v>
      </c>
      <c r="AR50" s="234">
        <v>0.11250656634229304</v>
      </c>
    </row>
    <row r="51" spans="2:44" ht="15" customHeight="1" x14ac:dyDescent="0.15">
      <c r="B51" s="323">
        <v>43</v>
      </c>
      <c r="C51" s="267" t="s">
        <v>71</v>
      </c>
      <c r="D51" s="324">
        <v>5.411809201744238E-2</v>
      </c>
      <c r="E51" s="324">
        <v>7.1125802833119908E-2</v>
      </c>
      <c r="F51" s="324">
        <v>5.9853068280034574E-2</v>
      </c>
      <c r="G51" s="324">
        <v>3.0001438151495943E-2</v>
      </c>
      <c r="H51" s="324">
        <v>5.5212342724067665E-2</v>
      </c>
      <c r="I51" s="324">
        <v>3.7740271917487106E-2</v>
      </c>
      <c r="J51" s="324">
        <v>3.8173947264856359E-2</v>
      </c>
      <c r="K51" s="324">
        <v>7.5317604355716883E-2</v>
      </c>
      <c r="L51" s="324">
        <v>5.1822213652140375E-2</v>
      </c>
      <c r="M51" s="324">
        <v>4.9005182010108117E-2</v>
      </c>
      <c r="N51" s="324">
        <v>3.0643846780766096E-2</v>
      </c>
      <c r="O51" s="324">
        <v>3.4891531987197216E-2</v>
      </c>
      <c r="P51" s="324">
        <v>1.0706638115631691E-2</v>
      </c>
      <c r="Q51" s="324">
        <v>3.9778498640191354E-2</v>
      </c>
      <c r="R51" s="324">
        <v>2.589497236114767E-2</v>
      </c>
      <c r="S51" s="324">
        <v>9.947643979057591E-3</v>
      </c>
      <c r="T51" s="324">
        <v>1.6549701476903739E-2</v>
      </c>
      <c r="U51" s="324">
        <v>1.498175927302872E-2</v>
      </c>
      <c r="V51" s="324">
        <v>3.4749677473053394E-3</v>
      </c>
      <c r="W51" s="324">
        <v>4.1074654037063903E-2</v>
      </c>
      <c r="X51" s="324">
        <v>3.2421154000481504E-2</v>
      </c>
      <c r="Y51" s="324">
        <v>3.1876980123166837E-2</v>
      </c>
      <c r="Z51" s="324">
        <v>3.7244160389560986E-2</v>
      </c>
      <c r="AA51" s="324">
        <v>5.0433162910491311E-2</v>
      </c>
      <c r="AB51" s="324">
        <v>4.1598852384942375E-2</v>
      </c>
      <c r="AC51" s="324">
        <v>5.7653788548640311E-2</v>
      </c>
      <c r="AD51" s="324">
        <v>2.099370188943317E-2</v>
      </c>
      <c r="AE51" s="324">
        <v>5.5876973445104026E-2</v>
      </c>
      <c r="AF51" s="324">
        <v>2.6040549468463906E-2</v>
      </c>
      <c r="AG51" s="324">
        <v>5.9819662326908038E-2</v>
      </c>
      <c r="AH51" s="324">
        <v>5.3055315242147634E-2</v>
      </c>
      <c r="AI51" s="324">
        <v>4.7499800696857573E-2</v>
      </c>
      <c r="AJ51" s="324">
        <v>2.0564675455296525E-3</v>
      </c>
      <c r="AK51" s="324">
        <v>1.4991363570586261E-2</v>
      </c>
      <c r="AL51" s="324">
        <v>1.9322093023255812E-2</v>
      </c>
      <c r="AM51" s="324">
        <v>4.4346776663004128E-2</v>
      </c>
      <c r="AN51" s="324">
        <v>5.3157350396783203E-2</v>
      </c>
      <c r="AO51" s="324">
        <v>5.337662159001802E-2</v>
      </c>
      <c r="AP51" s="324">
        <v>0</v>
      </c>
      <c r="AQ51" s="324">
        <v>2.3488322491201877E-2</v>
      </c>
      <c r="AR51" s="324">
        <v>3.8376800185159793E-2</v>
      </c>
    </row>
    <row r="52" spans="2:44" ht="15" customHeight="1" x14ac:dyDescent="0.15">
      <c r="B52" s="235">
        <v>44</v>
      </c>
      <c r="C52" s="236" t="s">
        <v>62</v>
      </c>
      <c r="D52" s="237">
        <v>-2.9706549790869449E-2</v>
      </c>
      <c r="E52" s="237">
        <v>-9.8275708031805593E-4</v>
      </c>
      <c r="F52" s="237">
        <v>0</v>
      </c>
      <c r="G52" s="237">
        <v>-4.1493333901491949E-3</v>
      </c>
      <c r="H52" s="237">
        <v>0</v>
      </c>
      <c r="I52" s="237">
        <v>0</v>
      </c>
      <c r="J52" s="237">
        <v>0</v>
      </c>
      <c r="K52" s="237">
        <v>-9.0744101633393826E-4</v>
      </c>
      <c r="L52" s="237">
        <v>0</v>
      </c>
      <c r="M52" s="237">
        <v>0</v>
      </c>
      <c r="N52" s="237">
        <v>0</v>
      </c>
      <c r="O52" s="237">
        <v>0</v>
      </c>
      <c r="P52" s="237">
        <v>0</v>
      </c>
      <c r="Q52" s="237">
        <v>0</v>
      </c>
      <c r="R52" s="237">
        <v>-2.9912177845844599E-6</v>
      </c>
      <c r="S52" s="237">
        <v>0</v>
      </c>
      <c r="T52" s="237">
        <v>0</v>
      </c>
      <c r="U52" s="237">
        <v>-3.1640463089817781E-6</v>
      </c>
      <c r="V52" s="237">
        <v>0</v>
      </c>
      <c r="W52" s="237">
        <v>-1.422252563610246E-5</v>
      </c>
      <c r="X52" s="237">
        <v>0</v>
      </c>
      <c r="Y52" s="237">
        <v>-8.4786719008334541E-6</v>
      </c>
      <c r="Z52" s="237">
        <v>0</v>
      </c>
      <c r="AA52" s="237">
        <v>-5.252471597163735E-3</v>
      </c>
      <c r="AB52" s="237">
        <v>-8.5544700396137768E-5</v>
      </c>
      <c r="AC52" s="237">
        <v>-4.1918544850858039E-2</v>
      </c>
      <c r="AD52" s="237">
        <v>0</v>
      </c>
      <c r="AE52" s="237">
        <v>-4.9197620785329944E-4</v>
      </c>
      <c r="AF52" s="237">
        <v>-1.546988820152897E-2</v>
      </c>
      <c r="AG52" s="237">
        <v>-2.3308950943859164E-4</v>
      </c>
      <c r="AH52" s="237">
        <v>-2.9926375818782112E-3</v>
      </c>
      <c r="AI52" s="237">
        <v>-9.3789714082056621E-6</v>
      </c>
      <c r="AJ52" s="237">
        <v>0</v>
      </c>
      <c r="AK52" s="237">
        <v>-2.2599426701191859E-3</v>
      </c>
      <c r="AL52" s="237">
        <v>-1.225813953488372E-2</v>
      </c>
      <c r="AM52" s="237">
        <v>-2.9954788623304574E-2</v>
      </c>
      <c r="AN52" s="237">
        <v>-4.3496331809350746E-5</v>
      </c>
      <c r="AO52" s="237">
        <v>-5.8957976719460258E-6</v>
      </c>
      <c r="AP52" s="237">
        <v>0</v>
      </c>
      <c r="AQ52" s="237">
        <v>-5.0655860083182258E-3</v>
      </c>
      <c r="AR52" s="237">
        <v>-3.805038724834754E-3</v>
      </c>
    </row>
    <row r="53" spans="2:44" ht="15" customHeight="1" x14ac:dyDescent="0.15">
      <c r="B53" s="331">
        <v>56</v>
      </c>
      <c r="C53" s="332" t="s">
        <v>63</v>
      </c>
      <c r="D53" s="333">
        <v>0.46566588057310671</v>
      </c>
      <c r="E53" s="333">
        <v>0.56163078114297627</v>
      </c>
      <c r="F53" s="333">
        <v>0.4393546528377989</v>
      </c>
      <c r="G53" s="333">
        <v>0.30055768319120491</v>
      </c>
      <c r="H53" s="333">
        <v>0.39774234240062101</v>
      </c>
      <c r="I53" s="333">
        <v>0.37611345522737927</v>
      </c>
      <c r="J53" s="333">
        <v>0.41056670602125145</v>
      </c>
      <c r="K53" s="333">
        <v>0.36070780399274049</v>
      </c>
      <c r="L53" s="333">
        <v>0.36183956806787504</v>
      </c>
      <c r="M53" s="333">
        <v>0.46932377966860728</v>
      </c>
      <c r="N53" s="333">
        <v>0.47416462917685409</v>
      </c>
      <c r="O53" s="333">
        <v>0.32817007152171335</v>
      </c>
      <c r="P53" s="333">
        <v>0.20728051391862956</v>
      </c>
      <c r="Q53" s="333">
        <v>0.46469412497132934</v>
      </c>
      <c r="R53" s="333">
        <v>0.49172030917227022</v>
      </c>
      <c r="S53" s="333">
        <v>0.47085514834205933</v>
      </c>
      <c r="T53" s="333">
        <v>0.40794664990747531</v>
      </c>
      <c r="U53" s="333">
        <v>0.41264859152478556</v>
      </c>
      <c r="V53" s="333">
        <v>0.36528777726913314</v>
      </c>
      <c r="W53" s="333">
        <v>0.39086344953136776</v>
      </c>
      <c r="X53" s="333">
        <v>0.32830430944546984</v>
      </c>
      <c r="Y53" s="333">
        <v>0.33806725847796537</v>
      </c>
      <c r="Z53" s="333">
        <v>0.45096248953815721</v>
      </c>
      <c r="AA53" s="333">
        <v>0.46839430929823767</v>
      </c>
      <c r="AB53" s="333">
        <v>0.37041732653070175</v>
      </c>
      <c r="AC53" s="333">
        <v>0.45172059115433894</v>
      </c>
      <c r="AD53" s="333">
        <v>0.64174636497939508</v>
      </c>
      <c r="AE53" s="333">
        <v>0.68874600731020508</v>
      </c>
      <c r="AF53" s="333">
        <v>0.67578443401487787</v>
      </c>
      <c r="AG53" s="333">
        <v>0.86882734507981785</v>
      </c>
      <c r="AH53" s="333">
        <v>0.47120800155369974</v>
      </c>
      <c r="AI53" s="333">
        <v>0.5170533147629699</v>
      </c>
      <c r="AJ53" s="333">
        <v>0.70904576313804379</v>
      </c>
      <c r="AK53" s="333">
        <v>0.78465578979454231</v>
      </c>
      <c r="AL53" s="333">
        <v>0.62203488372093019</v>
      </c>
      <c r="AM53" s="333">
        <v>0.57803915917646842</v>
      </c>
      <c r="AN53" s="333">
        <v>0.61413920759349294</v>
      </c>
      <c r="AO53" s="333">
        <v>0.51702804630952548</v>
      </c>
      <c r="AP53" s="333">
        <v>0</v>
      </c>
      <c r="AQ53" s="333">
        <v>0.40825957129145785</v>
      </c>
      <c r="AR53" s="333">
        <v>0.55700678476991883</v>
      </c>
    </row>
    <row r="54" spans="2:44" ht="15" customHeight="1" x14ac:dyDescent="0.15">
      <c r="B54" s="228">
        <v>60</v>
      </c>
      <c r="C54" s="229" t="s">
        <v>64</v>
      </c>
      <c r="D54" s="230">
        <v>1</v>
      </c>
      <c r="E54" s="230">
        <v>1</v>
      </c>
      <c r="F54" s="230">
        <v>1</v>
      </c>
      <c r="G54" s="230">
        <v>1</v>
      </c>
      <c r="H54" s="230">
        <v>1</v>
      </c>
      <c r="I54" s="230">
        <v>1</v>
      </c>
      <c r="J54" s="230">
        <v>1</v>
      </c>
      <c r="K54" s="230">
        <v>1</v>
      </c>
      <c r="L54" s="230">
        <v>1</v>
      </c>
      <c r="M54" s="230">
        <v>1</v>
      </c>
      <c r="N54" s="230">
        <v>1</v>
      </c>
      <c r="O54" s="230">
        <v>1</v>
      </c>
      <c r="P54" s="230">
        <v>1</v>
      </c>
      <c r="Q54" s="230">
        <v>1</v>
      </c>
      <c r="R54" s="230">
        <v>1</v>
      </c>
      <c r="S54" s="230">
        <v>1</v>
      </c>
      <c r="T54" s="230">
        <v>1</v>
      </c>
      <c r="U54" s="230">
        <v>1</v>
      </c>
      <c r="V54" s="230">
        <v>1</v>
      </c>
      <c r="W54" s="230">
        <v>1</v>
      </c>
      <c r="X54" s="230">
        <v>1</v>
      </c>
      <c r="Y54" s="230">
        <v>1</v>
      </c>
      <c r="Z54" s="230">
        <v>1</v>
      </c>
      <c r="AA54" s="230">
        <v>1</v>
      </c>
      <c r="AB54" s="230">
        <v>1</v>
      </c>
      <c r="AC54" s="230">
        <v>1</v>
      </c>
      <c r="AD54" s="230">
        <v>1</v>
      </c>
      <c r="AE54" s="230">
        <v>1</v>
      </c>
      <c r="AF54" s="230">
        <v>1</v>
      </c>
      <c r="AG54" s="230">
        <v>1</v>
      </c>
      <c r="AH54" s="230">
        <v>1</v>
      </c>
      <c r="AI54" s="230">
        <v>1</v>
      </c>
      <c r="AJ54" s="230">
        <v>1</v>
      </c>
      <c r="AK54" s="230">
        <v>1</v>
      </c>
      <c r="AL54" s="230">
        <v>1</v>
      </c>
      <c r="AM54" s="230">
        <v>1</v>
      </c>
      <c r="AN54" s="230">
        <v>1</v>
      </c>
      <c r="AO54" s="230">
        <v>1</v>
      </c>
      <c r="AP54" s="230">
        <v>1</v>
      </c>
      <c r="AQ54" s="230">
        <v>1</v>
      </c>
      <c r="AR54" s="230">
        <v>1</v>
      </c>
    </row>
  </sheetData>
  <sheetProtection sheet="1" objects="1" scenarios="1"/>
  <mergeCells count="1">
    <mergeCell ref="B4:C5"/>
  </mergeCells>
  <phoneticPr fontId="2"/>
  <pageMargins left="0.39370078740157483" right="0.39370078740157483" top="0.78740157480314965" bottom="0.39370078740157483" header="0.51181102362204722" footer="0.51181102362204722"/>
  <pageSetup paperSize="9" scale="67" orientation="landscape" horizontalDpi="300" verticalDpi="300" r:id="rId1"/>
  <headerFooter alignWithMargins="0"/>
  <ignoredErrors>
    <ignoredError sqref="B6:B45 D4:Q4 R4:AR4"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99FF"/>
  </sheetPr>
  <dimension ref="B1:AS47"/>
  <sheetViews>
    <sheetView topLeftCell="B2" zoomScaleNormal="100" workbookViewId="0">
      <pane xSplit="2" ySplit="4" topLeftCell="Z6" activePane="bottomRight" state="frozen"/>
      <selection pane="topRight"/>
      <selection pane="bottomLeft"/>
      <selection pane="bottomRight"/>
    </sheetView>
  </sheetViews>
  <sheetFormatPr defaultColWidth="8" defaultRowHeight="12" x14ac:dyDescent="0.15"/>
  <cols>
    <col min="1" max="1" width="2.625" style="119" customWidth="1"/>
    <col min="2" max="2" width="3.625" style="124" customWidth="1"/>
    <col min="3" max="3" width="25" style="118" bestFit="1" customWidth="1"/>
    <col min="4" max="45" width="9.875" style="119" customWidth="1"/>
    <col min="46" max="16384" width="8" style="119"/>
  </cols>
  <sheetData>
    <row r="1" spans="2:45" ht="15.95" customHeight="1" x14ac:dyDescent="0.15">
      <c r="B1" s="127"/>
      <c r="C1" s="128"/>
      <c r="D1" s="129"/>
      <c r="E1" s="129"/>
      <c r="F1" s="129"/>
      <c r="G1" s="129"/>
      <c r="H1" s="129"/>
    </row>
    <row r="2" spans="2:45" ht="15.95" customHeight="1" x14ac:dyDescent="0.15">
      <c r="B2" s="120" t="s">
        <v>133</v>
      </c>
      <c r="C2" s="128"/>
      <c r="D2" s="129"/>
      <c r="E2" s="129"/>
      <c r="F2" s="129"/>
      <c r="G2" s="129"/>
      <c r="H2" s="129"/>
    </row>
    <row r="3" spans="2:45" ht="15.95" customHeight="1" x14ac:dyDescent="0.15">
      <c r="B3" s="130"/>
      <c r="C3" s="128"/>
      <c r="D3" s="129"/>
      <c r="E3" s="129"/>
      <c r="F3" s="129"/>
      <c r="G3" s="129"/>
      <c r="H3" s="129"/>
    </row>
    <row r="4" spans="2:45" ht="15.95" customHeight="1" x14ac:dyDescent="0.15">
      <c r="B4" s="618" t="s">
        <v>183</v>
      </c>
      <c r="C4" s="624"/>
      <c r="D4" s="123" t="s">
        <v>137</v>
      </c>
      <c r="E4" s="123" t="s">
        <v>138</v>
      </c>
      <c r="F4" s="123" t="s">
        <v>139</v>
      </c>
      <c r="G4" s="123" t="s">
        <v>140</v>
      </c>
      <c r="H4" s="123" t="s">
        <v>142</v>
      </c>
      <c r="I4" s="123" t="s">
        <v>143</v>
      </c>
      <c r="J4" s="123" t="s">
        <v>144</v>
      </c>
      <c r="K4" s="123" t="s">
        <v>145</v>
      </c>
      <c r="L4" s="123" t="s">
        <v>146</v>
      </c>
      <c r="M4" s="123" t="s">
        <v>147</v>
      </c>
      <c r="N4" s="123" t="s">
        <v>148</v>
      </c>
      <c r="O4" s="123" t="s">
        <v>150</v>
      </c>
      <c r="P4" s="123" t="s">
        <v>151</v>
      </c>
      <c r="Q4" s="123" t="s">
        <v>152</v>
      </c>
      <c r="R4" s="123" t="s">
        <v>153</v>
      </c>
      <c r="S4" s="123" t="s">
        <v>154</v>
      </c>
      <c r="T4" s="123" t="s">
        <v>155</v>
      </c>
      <c r="U4" s="123" t="s">
        <v>156</v>
      </c>
      <c r="V4" s="123" t="s">
        <v>157</v>
      </c>
      <c r="W4" s="123" t="s">
        <v>158</v>
      </c>
      <c r="X4" s="123" t="s">
        <v>159</v>
      </c>
      <c r="Y4" s="123" t="s">
        <v>160</v>
      </c>
      <c r="Z4" s="123" t="s">
        <v>161</v>
      </c>
      <c r="AA4" s="123" t="s">
        <v>163</v>
      </c>
      <c r="AB4" s="123" t="s">
        <v>164</v>
      </c>
      <c r="AC4" s="123" t="s">
        <v>165</v>
      </c>
      <c r="AD4" s="123" t="s">
        <v>167</v>
      </c>
      <c r="AE4" s="123" t="s">
        <v>169</v>
      </c>
      <c r="AF4" s="123" t="s">
        <v>170</v>
      </c>
      <c r="AG4" s="123" t="s">
        <v>171</v>
      </c>
      <c r="AH4" s="123" t="s">
        <v>173</v>
      </c>
      <c r="AI4" s="123" t="s">
        <v>174</v>
      </c>
      <c r="AJ4" s="123" t="s">
        <v>175</v>
      </c>
      <c r="AK4" s="123" t="s">
        <v>176</v>
      </c>
      <c r="AL4" s="123" t="s">
        <v>177</v>
      </c>
      <c r="AM4" s="123" t="s">
        <v>178</v>
      </c>
      <c r="AN4" s="123" t="s">
        <v>179</v>
      </c>
      <c r="AO4" s="123" t="s">
        <v>180</v>
      </c>
      <c r="AP4" s="123" t="s">
        <v>181</v>
      </c>
      <c r="AQ4" s="123" t="s">
        <v>182</v>
      </c>
      <c r="AR4" s="622" t="s">
        <v>72</v>
      </c>
      <c r="AS4" s="622" t="s">
        <v>73</v>
      </c>
    </row>
    <row r="5" spans="2:45" ht="36" x14ac:dyDescent="0.15">
      <c r="B5" s="625"/>
      <c r="C5" s="626"/>
      <c r="D5" s="131" t="s">
        <v>293</v>
      </c>
      <c r="E5" s="131" t="s">
        <v>294</v>
      </c>
      <c r="F5" s="131" t="s">
        <v>261</v>
      </c>
      <c r="G5" s="131" t="s">
        <v>141</v>
      </c>
      <c r="H5" s="131" t="s">
        <v>262</v>
      </c>
      <c r="I5" s="131" t="s">
        <v>263</v>
      </c>
      <c r="J5" s="131" t="s">
        <v>264</v>
      </c>
      <c r="K5" s="131" t="s">
        <v>265</v>
      </c>
      <c r="L5" s="131" t="s">
        <v>266</v>
      </c>
      <c r="M5" s="131" t="s">
        <v>267</v>
      </c>
      <c r="N5" s="131" t="s">
        <v>295</v>
      </c>
      <c r="O5" s="131" t="s">
        <v>268</v>
      </c>
      <c r="P5" s="131" t="s">
        <v>269</v>
      </c>
      <c r="Q5" s="131" t="s">
        <v>270</v>
      </c>
      <c r="R5" s="131" t="s">
        <v>271</v>
      </c>
      <c r="S5" s="131" t="s">
        <v>272</v>
      </c>
      <c r="T5" s="131" t="s">
        <v>273</v>
      </c>
      <c r="U5" s="131" t="s">
        <v>274</v>
      </c>
      <c r="V5" s="131" t="s">
        <v>275</v>
      </c>
      <c r="W5" s="131" t="s">
        <v>276</v>
      </c>
      <c r="X5" s="131" t="s">
        <v>277</v>
      </c>
      <c r="Y5" s="131" t="s">
        <v>296</v>
      </c>
      <c r="Z5" s="131" t="s">
        <v>162</v>
      </c>
      <c r="AA5" s="131" t="s">
        <v>279</v>
      </c>
      <c r="AB5" s="131" t="s">
        <v>280</v>
      </c>
      <c r="AC5" s="131" t="s">
        <v>166</v>
      </c>
      <c r="AD5" s="131" t="s">
        <v>168</v>
      </c>
      <c r="AE5" s="131" t="s">
        <v>281</v>
      </c>
      <c r="AF5" s="131" t="s">
        <v>282</v>
      </c>
      <c r="AG5" s="131" t="s">
        <v>172</v>
      </c>
      <c r="AH5" s="131" t="s">
        <v>283</v>
      </c>
      <c r="AI5" s="131" t="s">
        <v>284</v>
      </c>
      <c r="AJ5" s="131" t="s">
        <v>285</v>
      </c>
      <c r="AK5" s="131" t="s">
        <v>286</v>
      </c>
      <c r="AL5" s="131" t="s">
        <v>287</v>
      </c>
      <c r="AM5" s="125" t="s">
        <v>288</v>
      </c>
      <c r="AN5" s="125" t="s">
        <v>289</v>
      </c>
      <c r="AO5" s="125" t="s">
        <v>290</v>
      </c>
      <c r="AP5" s="125" t="s">
        <v>291</v>
      </c>
      <c r="AQ5" s="125" t="s">
        <v>292</v>
      </c>
      <c r="AR5" s="623"/>
      <c r="AS5" s="623"/>
    </row>
    <row r="6" spans="2:45" ht="15.95" customHeight="1" x14ac:dyDescent="0.15">
      <c r="B6" s="220" t="s">
        <v>137</v>
      </c>
      <c r="C6" s="221" t="s">
        <v>260</v>
      </c>
      <c r="D6" s="222">
        <v>1.0769555300493232</v>
      </c>
      <c r="E6" s="222">
        <v>2.8134305341451222E-3</v>
      </c>
      <c r="F6" s="222">
        <v>6.7519799402019395E-5</v>
      </c>
      <c r="G6" s="222">
        <v>0.11372941963297052</v>
      </c>
      <c r="H6" s="222">
        <v>5.1465259898714226E-3</v>
      </c>
      <c r="I6" s="222">
        <v>4.4894681652929626E-2</v>
      </c>
      <c r="J6" s="222">
        <v>5.5061327897946999E-4</v>
      </c>
      <c r="K6" s="222">
        <v>2.2713217699477068E-5</v>
      </c>
      <c r="L6" s="222">
        <v>2.0088945768337145E-4</v>
      </c>
      <c r="M6" s="222">
        <v>1.0857739973794752E-4</v>
      </c>
      <c r="N6" s="222">
        <v>3.4635956641889244E-4</v>
      </c>
      <c r="O6" s="222">
        <v>3.0708657736455095E-5</v>
      </c>
      <c r="P6" s="222">
        <v>3.2084201864838288E-5</v>
      </c>
      <c r="Q6" s="222">
        <v>3.8564498017927284E-5</v>
      </c>
      <c r="R6" s="222">
        <v>2.4928075038566207E-5</v>
      </c>
      <c r="S6" s="222">
        <v>2.8131614557401251E-5</v>
      </c>
      <c r="T6" s="222">
        <v>3.9879115409622663E-5</v>
      </c>
      <c r="U6" s="222">
        <v>5.2480680242789396E-5</v>
      </c>
      <c r="V6" s="222">
        <v>5.2533024563989223E-5</v>
      </c>
      <c r="W6" s="222">
        <v>5.0915647492414133E-5</v>
      </c>
      <c r="X6" s="222">
        <v>2.1238164229356194E-5</v>
      </c>
      <c r="Y6" s="222">
        <v>7.1256253403430357E-5</v>
      </c>
      <c r="Z6" s="222">
        <v>2.2422686052460676E-3</v>
      </c>
      <c r="AA6" s="222">
        <v>9.6887897245785974E-4</v>
      </c>
      <c r="AB6" s="222">
        <v>3.807017641251246E-5</v>
      </c>
      <c r="AC6" s="222">
        <v>9.7220837703875201E-5</v>
      </c>
      <c r="AD6" s="222">
        <v>5.3748549631598211E-5</v>
      </c>
      <c r="AE6" s="222">
        <v>1.5264126063197858E-4</v>
      </c>
      <c r="AF6" s="222">
        <v>6.577972264843436E-5</v>
      </c>
      <c r="AG6" s="222">
        <v>2.4591550550856829E-5</v>
      </c>
      <c r="AH6" s="222">
        <v>1.481384901812993E-4</v>
      </c>
      <c r="AI6" s="222">
        <v>2.6792164035866671E-4</v>
      </c>
      <c r="AJ6" s="222">
        <v>7.5126557201609653E-5</v>
      </c>
      <c r="AK6" s="222">
        <v>1.6691292098882924E-3</v>
      </c>
      <c r="AL6" s="222">
        <v>2.0411671039808369E-3</v>
      </c>
      <c r="AM6" s="222">
        <v>1.3151581722562603E-3</v>
      </c>
      <c r="AN6" s="223">
        <v>7.6077327821516186E-5</v>
      </c>
      <c r="AO6" s="223">
        <v>1.5182231374720859E-2</v>
      </c>
      <c r="AP6" s="223">
        <v>1.8746335884897644E-3</v>
      </c>
      <c r="AQ6" s="223">
        <v>1.7538679202333594E-4</v>
      </c>
      <c r="AR6" s="223">
        <v>1.2717471504439242</v>
      </c>
      <c r="AS6" s="214">
        <v>0.96634851457469939</v>
      </c>
    </row>
    <row r="7" spans="2:45" ht="15.95" customHeight="1" x14ac:dyDescent="0.15">
      <c r="B7" s="334" t="s">
        <v>138</v>
      </c>
      <c r="C7" s="318" t="s">
        <v>1</v>
      </c>
      <c r="D7" s="335">
        <v>2.702316013523423E-3</v>
      </c>
      <c r="E7" s="335">
        <v>1.0228941333483039</v>
      </c>
      <c r="F7" s="335">
        <v>1.1577803715679868E-5</v>
      </c>
      <c r="G7" s="335">
        <v>9.1637562063699024E-2</v>
      </c>
      <c r="H7" s="335">
        <v>3.2873825817246219E-5</v>
      </c>
      <c r="I7" s="335">
        <v>1.4415288139300959E-4</v>
      </c>
      <c r="J7" s="335">
        <v>1.0877989734165465E-4</v>
      </c>
      <c r="K7" s="335">
        <v>3.0830944946111985E-6</v>
      </c>
      <c r="L7" s="335">
        <v>4.055318223676225E-6</v>
      </c>
      <c r="M7" s="335">
        <v>1.3527127417073882E-5</v>
      </c>
      <c r="N7" s="335">
        <v>2.7820830340056178E-5</v>
      </c>
      <c r="O7" s="335">
        <v>4.4496418638003162E-6</v>
      </c>
      <c r="P7" s="335">
        <v>4.7953277498485909E-6</v>
      </c>
      <c r="Q7" s="335">
        <v>3.6376593036345651E-6</v>
      </c>
      <c r="R7" s="335">
        <v>3.5844891952459365E-6</v>
      </c>
      <c r="S7" s="335">
        <v>3.8465764471687641E-6</v>
      </c>
      <c r="T7" s="335">
        <v>5.0337514698962422E-6</v>
      </c>
      <c r="U7" s="335">
        <v>5.3996460938576735E-6</v>
      </c>
      <c r="V7" s="335">
        <v>3.9914443067688154E-6</v>
      </c>
      <c r="W7" s="335">
        <v>7.0915519191108959E-6</v>
      </c>
      <c r="X7" s="335">
        <v>2.3609861799745926E-6</v>
      </c>
      <c r="Y7" s="335">
        <v>5.4705188212939915E-6</v>
      </c>
      <c r="Z7" s="335">
        <v>1.0387716727988635E-3</v>
      </c>
      <c r="AA7" s="335">
        <v>1.0438077942888379E-5</v>
      </c>
      <c r="AB7" s="335">
        <v>4.5815596730343794E-6</v>
      </c>
      <c r="AC7" s="335">
        <v>9.4059800609278114E-6</v>
      </c>
      <c r="AD7" s="335">
        <v>6.1421134917420389E-6</v>
      </c>
      <c r="AE7" s="335">
        <v>1.3971834267614768E-5</v>
      </c>
      <c r="AF7" s="335">
        <v>9.698032673302082E-6</v>
      </c>
      <c r="AG7" s="335">
        <v>3.1373060759683117E-6</v>
      </c>
      <c r="AH7" s="335">
        <v>3.1385169133373538E-5</v>
      </c>
      <c r="AI7" s="335">
        <v>7.249014971893135E-5</v>
      </c>
      <c r="AJ7" s="335">
        <v>1.7676284413808824E-5</v>
      </c>
      <c r="AK7" s="335">
        <v>2.3849323589061601E-4</v>
      </c>
      <c r="AL7" s="335">
        <v>7.0857128294458504E-4</v>
      </c>
      <c r="AM7" s="335">
        <v>5.9475107326979473E-5</v>
      </c>
      <c r="AN7" s="336">
        <v>1.1936156841500979E-5</v>
      </c>
      <c r="AO7" s="336">
        <v>5.9139304424879677E-3</v>
      </c>
      <c r="AP7" s="336">
        <v>3.5998000789446663E-5</v>
      </c>
      <c r="AQ7" s="336">
        <v>9.2490327382433612E-5</v>
      </c>
      <c r="AR7" s="336">
        <v>1.1259081365315338</v>
      </c>
      <c r="AS7" s="315">
        <v>0.85553142769380253</v>
      </c>
    </row>
    <row r="8" spans="2:45" ht="15.95" customHeight="1" x14ac:dyDescent="0.15">
      <c r="B8" s="224" t="s">
        <v>139</v>
      </c>
      <c r="C8" s="219" t="s">
        <v>261</v>
      </c>
      <c r="D8" s="225">
        <v>1.3820601198386335E-4</v>
      </c>
      <c r="E8" s="225">
        <v>7.5240504240627705E-5</v>
      </c>
      <c r="F8" s="225">
        <v>1.000253570977726</v>
      </c>
      <c r="G8" s="225">
        <v>1.9434436697093454E-4</v>
      </c>
      <c r="H8" s="225">
        <v>2.8453619048641186E-4</v>
      </c>
      <c r="I8" s="225">
        <v>1.7392761770611821E-4</v>
      </c>
      <c r="J8" s="225">
        <v>1.83242214932503E-3</v>
      </c>
      <c r="K8" s="225">
        <v>4.6781958466702101E-3</v>
      </c>
      <c r="L8" s="225">
        <v>3.5444020702281835E-4</v>
      </c>
      <c r="M8" s="225">
        <v>2.2884135602024092E-3</v>
      </c>
      <c r="N8" s="225">
        <v>2.0755818740718812E-3</v>
      </c>
      <c r="O8" s="225">
        <v>6.7796173312557916E-4</v>
      </c>
      <c r="P8" s="225">
        <v>1.5799381829365989E-3</v>
      </c>
      <c r="Q8" s="225">
        <v>2.7815199526887532E-4</v>
      </c>
      <c r="R8" s="225">
        <v>1.3054204329220013E-4</v>
      </c>
      <c r="S8" s="225">
        <v>1.3595263829147748E-4</v>
      </c>
      <c r="T8" s="225">
        <v>8.5288870275946821E-5</v>
      </c>
      <c r="U8" s="225">
        <v>4.0000057306430339E-4</v>
      </c>
      <c r="V8" s="225">
        <v>1.7695559961756089E-4</v>
      </c>
      <c r="W8" s="225">
        <v>1.3031061516326166E-4</v>
      </c>
      <c r="X8" s="225">
        <v>1.8608226123070616E-4</v>
      </c>
      <c r="Y8" s="225">
        <v>2.1755950316663334E-4</v>
      </c>
      <c r="Z8" s="225">
        <v>2.2024350167039344E-4</v>
      </c>
      <c r="AA8" s="225">
        <v>3.4141406438588774E-4</v>
      </c>
      <c r="AB8" s="225">
        <v>1.008722758584157E-2</v>
      </c>
      <c r="AC8" s="225">
        <v>5.4057254650168398E-4</v>
      </c>
      <c r="AD8" s="225">
        <v>7.2901809164178867E-4</v>
      </c>
      <c r="AE8" s="225">
        <v>2.3722179837728206E-4</v>
      </c>
      <c r="AF8" s="225">
        <v>7.4497473705308745E-5</v>
      </c>
      <c r="AG8" s="225">
        <v>2.7069458551764893E-5</v>
      </c>
      <c r="AH8" s="225">
        <v>1.0247898048966238E-4</v>
      </c>
      <c r="AI8" s="225">
        <v>1.2016250672927531E-4</v>
      </c>
      <c r="AJ8" s="225">
        <v>1.5594838583211733E-4</v>
      </c>
      <c r="AK8" s="225">
        <v>2.4578690473070361E-4</v>
      </c>
      <c r="AL8" s="225">
        <v>1.5630908166509934E-4</v>
      </c>
      <c r="AM8" s="225">
        <v>7.8106598153137021E-5</v>
      </c>
      <c r="AN8" s="226">
        <v>7.2290227797040685E-5</v>
      </c>
      <c r="AO8" s="226">
        <v>4.2999032147548864E-4</v>
      </c>
      <c r="AP8" s="226">
        <v>8.1745613680145272E-5</v>
      </c>
      <c r="AQ8" s="226">
        <v>1.2437446444120751E-4</v>
      </c>
      <c r="AR8" s="226">
        <v>1.0301720809275097</v>
      </c>
      <c r="AS8" s="217">
        <v>0.78278552447562288</v>
      </c>
    </row>
    <row r="9" spans="2:45" ht="15.95" customHeight="1" x14ac:dyDescent="0.15">
      <c r="B9" s="334" t="s">
        <v>140</v>
      </c>
      <c r="C9" s="318" t="s">
        <v>141</v>
      </c>
      <c r="D9" s="335">
        <v>3.0771187151011244E-2</v>
      </c>
      <c r="E9" s="335">
        <v>2.4391101610608815E-2</v>
      </c>
      <c r="F9" s="335">
        <v>7.2183031670544967E-5</v>
      </c>
      <c r="G9" s="335">
        <v>1.0442867253321149</v>
      </c>
      <c r="H9" s="335">
        <v>3.0755288930946342E-4</v>
      </c>
      <c r="I9" s="335">
        <v>1.606260138044049E-3</v>
      </c>
      <c r="J9" s="335">
        <v>1.182295863363983E-3</v>
      </c>
      <c r="K9" s="335">
        <v>2.066352828441533E-5</v>
      </c>
      <c r="L9" s="335">
        <v>2.8196534024157437E-5</v>
      </c>
      <c r="M9" s="335">
        <v>1.1689294825113464E-4</v>
      </c>
      <c r="N9" s="335">
        <v>2.5569593182461238E-4</v>
      </c>
      <c r="O9" s="335">
        <v>2.5940369051170346E-5</v>
      </c>
      <c r="P9" s="335">
        <v>1.7852020952007376E-5</v>
      </c>
      <c r="Q9" s="335">
        <v>2.2982392010708726E-5</v>
      </c>
      <c r="R9" s="335">
        <v>2.4525109883110372E-5</v>
      </c>
      <c r="S9" s="335">
        <v>2.3933812705701066E-5</v>
      </c>
      <c r="T9" s="335">
        <v>2.686492879703819E-5</v>
      </c>
      <c r="U9" s="335">
        <v>2.9593255554791138E-5</v>
      </c>
      <c r="V9" s="335">
        <v>2.3877596633401726E-5</v>
      </c>
      <c r="W9" s="335">
        <v>2.5996423756180346E-5</v>
      </c>
      <c r="X9" s="335">
        <v>1.4250905810600649E-5</v>
      </c>
      <c r="Y9" s="335">
        <v>3.9319152350174455E-5</v>
      </c>
      <c r="Z9" s="335">
        <v>5.9720833076231218E-4</v>
      </c>
      <c r="AA9" s="335">
        <v>8.3808727622686883E-5</v>
      </c>
      <c r="AB9" s="335">
        <v>2.3801891142816326E-5</v>
      </c>
      <c r="AC9" s="335">
        <v>5.6808776638459119E-5</v>
      </c>
      <c r="AD9" s="335">
        <v>3.8108448095455891E-5</v>
      </c>
      <c r="AE9" s="335">
        <v>9.9785133671481823E-5</v>
      </c>
      <c r="AF9" s="335">
        <v>4.4189205480242948E-5</v>
      </c>
      <c r="AG9" s="335">
        <v>1.8577338801624473E-5</v>
      </c>
      <c r="AH9" s="335">
        <v>2.0498789609724432E-4</v>
      </c>
      <c r="AI9" s="335">
        <v>4.2783019063987897E-4</v>
      </c>
      <c r="AJ9" s="335">
        <v>1.163603872235406E-4</v>
      </c>
      <c r="AK9" s="335">
        <v>1.9792459289048789E-3</v>
      </c>
      <c r="AL9" s="335">
        <v>2.9960335570286042E-3</v>
      </c>
      <c r="AM9" s="335">
        <v>4.8834085337490598E-4</v>
      </c>
      <c r="AN9" s="336">
        <v>6.5873516670493387E-5</v>
      </c>
      <c r="AO9" s="336">
        <v>3.6071256662502729E-2</v>
      </c>
      <c r="AP9" s="336">
        <v>1.0989033749932545E-4</v>
      </c>
      <c r="AQ9" s="336">
        <v>9.3743573422451249E-4</v>
      </c>
      <c r="AR9" s="336">
        <v>1.1476734338423942</v>
      </c>
      <c r="AS9" s="315">
        <v>0.87206998468469876</v>
      </c>
    </row>
    <row r="10" spans="2:45" ht="15.95" customHeight="1" x14ac:dyDescent="0.15">
      <c r="B10" s="224" t="s">
        <v>142</v>
      </c>
      <c r="C10" s="219" t="s">
        <v>262</v>
      </c>
      <c r="D10" s="225">
        <v>5.022983819235287E-4</v>
      </c>
      <c r="E10" s="225">
        <v>2.2818226372255841E-3</v>
      </c>
      <c r="F10" s="225">
        <v>4.7106564751997265E-4</v>
      </c>
      <c r="G10" s="225">
        <v>4.2398665462701807E-4</v>
      </c>
      <c r="H10" s="225">
        <v>1.0253132143492316</v>
      </c>
      <c r="I10" s="225">
        <v>5.003846920413372E-4</v>
      </c>
      <c r="J10" s="225">
        <v>2.320467674864212E-4</v>
      </c>
      <c r="K10" s="225">
        <v>4.9578668724267386E-5</v>
      </c>
      <c r="L10" s="225">
        <v>2.1665741989352971E-4</v>
      </c>
      <c r="M10" s="225">
        <v>2.138634980408616E-4</v>
      </c>
      <c r="N10" s="225">
        <v>5.3248994008686559E-4</v>
      </c>
      <c r="O10" s="225">
        <v>1.2790816210396066E-4</v>
      </c>
      <c r="P10" s="225">
        <v>2.1920653355658097E-4</v>
      </c>
      <c r="Q10" s="225">
        <v>1.5345287511727901E-4</v>
      </c>
      <c r="R10" s="225">
        <v>1.1259157332644007E-4</v>
      </c>
      <c r="S10" s="225">
        <v>2.1993514677258537E-4</v>
      </c>
      <c r="T10" s="225">
        <v>3.1370798150926713E-4</v>
      </c>
      <c r="U10" s="225">
        <v>6.4868715516314297E-4</v>
      </c>
      <c r="V10" s="225">
        <v>2.595479038408334E-4</v>
      </c>
      <c r="W10" s="225">
        <v>2.1010669948306587E-4</v>
      </c>
      <c r="X10" s="225">
        <v>1.0216317734877541E-4</v>
      </c>
      <c r="Y10" s="225">
        <v>4.9753681675113008E-4</v>
      </c>
      <c r="Z10" s="225">
        <v>4.3191370168445985E-4</v>
      </c>
      <c r="AA10" s="225">
        <v>3.5960706063888461E-4</v>
      </c>
      <c r="AB10" s="225">
        <v>5.8274152737206249E-5</v>
      </c>
      <c r="AC10" s="225">
        <v>2.2456155187409367E-4</v>
      </c>
      <c r="AD10" s="225">
        <v>2.686011246962938E-4</v>
      </c>
      <c r="AE10" s="225">
        <v>4.7480132871445719E-4</v>
      </c>
      <c r="AF10" s="225">
        <v>2.0718058559221112E-4</v>
      </c>
      <c r="AG10" s="225">
        <v>2.3139243003965904E-5</v>
      </c>
      <c r="AH10" s="225">
        <v>2.8526305687223339E-4</v>
      </c>
      <c r="AI10" s="225">
        <v>1.5351414125980092E-4</v>
      </c>
      <c r="AJ10" s="225">
        <v>4.0952214384342805E-4</v>
      </c>
      <c r="AK10" s="225">
        <v>8.4336017121814668E-5</v>
      </c>
      <c r="AL10" s="225">
        <v>3.7004684909393103E-4</v>
      </c>
      <c r="AM10" s="225">
        <v>3.113994114248867E-3</v>
      </c>
      <c r="AN10" s="226">
        <v>3.1814992406508486E-4</v>
      </c>
      <c r="AO10" s="226">
        <v>5.2394437162002093E-4</v>
      </c>
      <c r="AP10" s="226">
        <v>2.1102769876067268E-3</v>
      </c>
      <c r="AQ10" s="226">
        <v>2.1654570350318001E-4</v>
      </c>
      <c r="AR10" s="226">
        <v>1.0432359247399505</v>
      </c>
      <c r="AS10" s="217">
        <v>0.79271220373602569</v>
      </c>
    </row>
    <row r="11" spans="2:45" ht="15.95" customHeight="1" x14ac:dyDescent="0.15">
      <c r="B11" s="334" t="s">
        <v>143</v>
      </c>
      <c r="C11" s="318" t="s">
        <v>263</v>
      </c>
      <c r="D11" s="335">
        <v>2.9995041764726E-3</v>
      </c>
      <c r="E11" s="335">
        <v>5.6614749920890764E-4</v>
      </c>
      <c r="F11" s="335">
        <v>3.8512971819717421E-4</v>
      </c>
      <c r="G11" s="335">
        <v>1.9314464986542521E-3</v>
      </c>
      <c r="H11" s="335">
        <v>8.1317924044159808E-4</v>
      </c>
      <c r="I11" s="335">
        <v>1.0252079110245333</v>
      </c>
      <c r="J11" s="335">
        <v>3.6814764617575891E-3</v>
      </c>
      <c r="K11" s="335">
        <v>1.2375709655036539E-4</v>
      </c>
      <c r="L11" s="335">
        <v>7.9958131395956088E-4</v>
      </c>
      <c r="M11" s="335">
        <v>1.6442298461741419E-3</v>
      </c>
      <c r="N11" s="335">
        <v>6.6505149586479411E-3</v>
      </c>
      <c r="O11" s="335">
        <v>2.2147761715902243E-4</v>
      </c>
      <c r="P11" s="335">
        <v>2.6488996500598401E-4</v>
      </c>
      <c r="Q11" s="335">
        <v>4.5353772558929997E-4</v>
      </c>
      <c r="R11" s="335">
        <v>1.6582693524997259E-4</v>
      </c>
      <c r="S11" s="335">
        <v>2.1557728664861608E-4</v>
      </c>
      <c r="T11" s="335">
        <v>3.7812729231822217E-4</v>
      </c>
      <c r="U11" s="335">
        <v>6.0887884480384719E-4</v>
      </c>
      <c r="V11" s="335">
        <v>7.405543963912018E-4</v>
      </c>
      <c r="W11" s="335">
        <v>6.4082461444322082E-4</v>
      </c>
      <c r="X11" s="335">
        <v>1.9204832021432684E-4</v>
      </c>
      <c r="Y11" s="335">
        <v>1.094317429572049E-3</v>
      </c>
      <c r="Z11" s="335">
        <v>8.5608604630271479E-3</v>
      </c>
      <c r="AA11" s="335">
        <v>3.7844405921787557E-3</v>
      </c>
      <c r="AB11" s="335">
        <v>2.2930292418116527E-4</v>
      </c>
      <c r="AC11" s="335">
        <v>7.2754116760376231E-4</v>
      </c>
      <c r="AD11" s="335">
        <v>6.3112375321903644E-4</v>
      </c>
      <c r="AE11" s="335">
        <v>9.7280420219430163E-4</v>
      </c>
      <c r="AF11" s="335">
        <v>7.4323952693877812E-4</v>
      </c>
      <c r="AG11" s="335">
        <v>1.3508917304344003E-4</v>
      </c>
      <c r="AH11" s="335">
        <v>4.1713210427441491E-4</v>
      </c>
      <c r="AI11" s="335">
        <v>1.5799939119379197E-3</v>
      </c>
      <c r="AJ11" s="335">
        <v>4.0604588120199322E-4</v>
      </c>
      <c r="AK11" s="335">
        <v>7.3196469477713154E-4</v>
      </c>
      <c r="AL11" s="335">
        <v>7.4985477879720283E-4</v>
      </c>
      <c r="AM11" s="335">
        <v>2.2107345874314991E-3</v>
      </c>
      <c r="AN11" s="336">
        <v>5.1693204642602991E-4</v>
      </c>
      <c r="AO11" s="336">
        <v>9.2176170028563829E-4</v>
      </c>
      <c r="AP11" s="336">
        <v>4.0828842656004782E-2</v>
      </c>
      <c r="AQ11" s="336">
        <v>3.8831863603576449E-4</v>
      </c>
      <c r="AR11" s="336">
        <v>1.1143149210615524</v>
      </c>
      <c r="AS11" s="315">
        <v>0.84672221861112418</v>
      </c>
    </row>
    <row r="12" spans="2:45" ht="15.95" customHeight="1" x14ac:dyDescent="0.15">
      <c r="B12" s="224" t="s">
        <v>144</v>
      </c>
      <c r="C12" s="219" t="s">
        <v>264</v>
      </c>
      <c r="D12" s="225">
        <v>1.1970607819976192E-3</v>
      </c>
      <c r="E12" s="225">
        <v>2.1950996310395274E-4</v>
      </c>
      <c r="F12" s="225">
        <v>1.8516411173714222E-4</v>
      </c>
      <c r="G12" s="225">
        <v>3.148536623963778E-4</v>
      </c>
      <c r="H12" s="225">
        <v>1.6209329535882611E-3</v>
      </c>
      <c r="I12" s="225">
        <v>4.2675373414986925E-4</v>
      </c>
      <c r="J12" s="225">
        <v>1.003877987782529</v>
      </c>
      <c r="K12" s="225">
        <v>5.6784825659895869E-4</v>
      </c>
      <c r="L12" s="225">
        <v>3.6949110765314699E-3</v>
      </c>
      <c r="M12" s="225">
        <v>4.9794334900079412E-4</v>
      </c>
      <c r="N12" s="225">
        <v>3.6618959086277895E-4</v>
      </c>
      <c r="O12" s="225">
        <v>6.8585886813992433E-5</v>
      </c>
      <c r="P12" s="225">
        <v>6.4495208764981727E-5</v>
      </c>
      <c r="Q12" s="225">
        <v>2.2858668323700492E-4</v>
      </c>
      <c r="R12" s="225">
        <v>5.8714649121046513E-5</v>
      </c>
      <c r="S12" s="225">
        <v>9.7144660972812701E-5</v>
      </c>
      <c r="T12" s="225">
        <v>1.3004159352697437E-3</v>
      </c>
      <c r="U12" s="225">
        <v>3.3989773853166483E-4</v>
      </c>
      <c r="V12" s="225">
        <v>2.0252579278220049E-4</v>
      </c>
      <c r="W12" s="225">
        <v>3.4360998485890285E-4</v>
      </c>
      <c r="X12" s="225">
        <v>1.3322000340103924E-4</v>
      </c>
      <c r="Y12" s="225">
        <v>4.5316342404040703E-4</v>
      </c>
      <c r="Z12" s="225">
        <v>7.5865705124583097E-4</v>
      </c>
      <c r="AA12" s="225">
        <v>1.2955364551734601E-4</v>
      </c>
      <c r="AB12" s="225">
        <v>2.2312591585702242E-5</v>
      </c>
      <c r="AC12" s="225">
        <v>2.3021477094713883E-4</v>
      </c>
      <c r="AD12" s="225">
        <v>2.9403605867225598E-4</v>
      </c>
      <c r="AE12" s="225">
        <v>1.7465098069662867E-5</v>
      </c>
      <c r="AF12" s="225">
        <v>1.9636779142137394E-5</v>
      </c>
      <c r="AG12" s="225">
        <v>4.9234938842991617E-6</v>
      </c>
      <c r="AH12" s="225">
        <v>3.0087119018912379E-5</v>
      </c>
      <c r="AI12" s="225">
        <v>5.0992030162633597E-5</v>
      </c>
      <c r="AJ12" s="225">
        <v>4.0785875329714172E-5</v>
      </c>
      <c r="AK12" s="225">
        <v>8.3396020680529865E-5</v>
      </c>
      <c r="AL12" s="225">
        <v>2.3731875949809448E-3</v>
      </c>
      <c r="AM12" s="225">
        <v>7.6836653612028969E-5</v>
      </c>
      <c r="AN12" s="226">
        <v>1.0814724108625794E-4</v>
      </c>
      <c r="AO12" s="226">
        <v>1.3662880817645823E-4</v>
      </c>
      <c r="AP12" s="226">
        <v>2.4757266097221543E-4</v>
      </c>
      <c r="AQ12" s="226">
        <v>1.6356896976316314E-4</v>
      </c>
      <c r="AR12" s="226">
        <v>1.0210475176931373</v>
      </c>
      <c r="AS12" s="217">
        <v>0.77585214300541416</v>
      </c>
    </row>
    <row r="13" spans="2:45" ht="15.95" customHeight="1" x14ac:dyDescent="0.15">
      <c r="B13" s="334" t="s">
        <v>145</v>
      </c>
      <c r="C13" s="318" t="s">
        <v>265</v>
      </c>
      <c r="D13" s="335">
        <v>2.7269416363013546E-4</v>
      </c>
      <c r="E13" s="335">
        <v>8.808073221286644E-4</v>
      </c>
      <c r="F13" s="335">
        <v>9.6525839156397187E-4</v>
      </c>
      <c r="G13" s="335">
        <v>2.3957530375099095E-4</v>
      </c>
      <c r="H13" s="335">
        <v>1.3299891554138021E-4</v>
      </c>
      <c r="I13" s="335">
        <v>1.5252870549644534E-4</v>
      </c>
      <c r="J13" s="335">
        <v>3.6307919345742004E-4</v>
      </c>
      <c r="K13" s="335">
        <v>1.0041156716733377</v>
      </c>
      <c r="L13" s="335">
        <v>8.3060323096488821E-5</v>
      </c>
      <c r="M13" s="335">
        <v>3.8613948018321906E-4</v>
      </c>
      <c r="N13" s="335">
        <v>7.6465114410879172E-4</v>
      </c>
      <c r="O13" s="335">
        <v>2.2187975849126881E-4</v>
      </c>
      <c r="P13" s="335">
        <v>1.2667673632931986E-4</v>
      </c>
      <c r="Q13" s="335">
        <v>1.2647486386724137E-4</v>
      </c>
      <c r="R13" s="335">
        <v>8.4424849756329907E-5</v>
      </c>
      <c r="S13" s="335">
        <v>6.7171621760864919E-5</v>
      </c>
      <c r="T13" s="335">
        <v>9.2219770828706805E-5</v>
      </c>
      <c r="U13" s="335">
        <v>1.0390566618966218E-4</v>
      </c>
      <c r="V13" s="335">
        <v>7.9787787454342252E-5</v>
      </c>
      <c r="W13" s="335">
        <v>5.0940803254997893E-5</v>
      </c>
      <c r="X13" s="335">
        <v>9.5281936559692021E-5</v>
      </c>
      <c r="Y13" s="335">
        <v>1.0536335173390313E-4</v>
      </c>
      <c r="Z13" s="335">
        <v>2.2688081429295351E-4</v>
      </c>
      <c r="AA13" s="335">
        <v>3.7980305785149422E-4</v>
      </c>
      <c r="AB13" s="335">
        <v>5.5140794393106218E-4</v>
      </c>
      <c r="AC13" s="335">
        <v>3.3402228039261463E-4</v>
      </c>
      <c r="AD13" s="335">
        <v>3.2906810614351641E-4</v>
      </c>
      <c r="AE13" s="335">
        <v>1.520797794360954E-4</v>
      </c>
      <c r="AF13" s="335">
        <v>9.0272568064544344E-5</v>
      </c>
      <c r="AG13" s="335">
        <v>1.8169492797674634E-5</v>
      </c>
      <c r="AH13" s="335">
        <v>2.0939599086967201E-3</v>
      </c>
      <c r="AI13" s="335">
        <v>9.1739071048025329E-5</v>
      </c>
      <c r="AJ13" s="335">
        <v>2.3072615306109819E-4</v>
      </c>
      <c r="AK13" s="335">
        <v>1.1188822632155856E-4</v>
      </c>
      <c r="AL13" s="335">
        <v>8.8604156286329589E-5</v>
      </c>
      <c r="AM13" s="335">
        <v>1.4738370773129797E-4</v>
      </c>
      <c r="AN13" s="336">
        <v>8.2849096814862367E-5</v>
      </c>
      <c r="AO13" s="336">
        <v>2.0972873269131613E-4</v>
      </c>
      <c r="AP13" s="336">
        <v>1.2939964870133596E-4</v>
      </c>
      <c r="AQ13" s="336">
        <v>5.1043939883450634E-4</v>
      </c>
      <c r="AR13" s="336">
        <v>1.0152890139056174</v>
      </c>
      <c r="AS13" s="315">
        <v>0.77147649209139391</v>
      </c>
    </row>
    <row r="14" spans="2:45" ht="15.95" customHeight="1" x14ac:dyDescent="0.15">
      <c r="B14" s="224" t="s">
        <v>146</v>
      </c>
      <c r="C14" s="219" t="s">
        <v>266</v>
      </c>
      <c r="D14" s="225">
        <v>1.6068170446408225E-3</v>
      </c>
      <c r="E14" s="225">
        <v>2.1742188569676812E-3</v>
      </c>
      <c r="F14" s="225">
        <v>7.3081838924951277E-4</v>
      </c>
      <c r="G14" s="225">
        <v>2.5518428068767901E-3</v>
      </c>
      <c r="H14" s="225">
        <v>1.2445247364105013E-3</v>
      </c>
      <c r="I14" s="225">
        <v>1.7299074074785263E-3</v>
      </c>
      <c r="J14" s="225">
        <v>2.1018026133360133E-3</v>
      </c>
      <c r="K14" s="225">
        <v>1.7554030738033938E-4</v>
      </c>
      <c r="L14" s="225">
        <v>1.0286880692138931</v>
      </c>
      <c r="M14" s="225">
        <v>7.3275071411675651E-4</v>
      </c>
      <c r="N14" s="225">
        <v>4.7202509749978341E-4</v>
      </c>
      <c r="O14" s="225">
        <v>2.4224202811109845E-4</v>
      </c>
      <c r="P14" s="225">
        <v>3.3605295547453081E-4</v>
      </c>
      <c r="Q14" s="225">
        <v>4.3869828446181696E-4</v>
      </c>
      <c r="R14" s="225">
        <v>5.2920864456090008E-4</v>
      </c>
      <c r="S14" s="225">
        <v>2.4785712341924863E-3</v>
      </c>
      <c r="T14" s="225">
        <v>3.181171570374077E-3</v>
      </c>
      <c r="U14" s="225">
        <v>3.8717046771599437E-3</v>
      </c>
      <c r="V14" s="225">
        <v>3.2269672980457104E-3</v>
      </c>
      <c r="W14" s="225">
        <v>3.7700924485963038E-3</v>
      </c>
      <c r="X14" s="225">
        <v>3.6040224941390913E-3</v>
      </c>
      <c r="Y14" s="225">
        <v>2.008706895920183E-3</v>
      </c>
      <c r="Z14" s="225">
        <v>7.3383596880726388E-3</v>
      </c>
      <c r="AA14" s="225">
        <v>1.819025351704999E-3</v>
      </c>
      <c r="AB14" s="225">
        <v>1.8169763934006172E-4</v>
      </c>
      <c r="AC14" s="225">
        <v>5.6295226817982928E-3</v>
      </c>
      <c r="AD14" s="225">
        <v>2.0594721403449038E-3</v>
      </c>
      <c r="AE14" s="225">
        <v>8.0055781882118102E-4</v>
      </c>
      <c r="AF14" s="225">
        <v>6.0509157901025802E-4</v>
      </c>
      <c r="AG14" s="225">
        <v>1.4112732819385648E-4</v>
      </c>
      <c r="AH14" s="225">
        <v>6.6872028314666446E-4</v>
      </c>
      <c r="AI14" s="225">
        <v>5.2931917894037987E-4</v>
      </c>
      <c r="AJ14" s="225">
        <v>4.9304609675087047E-4</v>
      </c>
      <c r="AK14" s="225">
        <v>4.2888574869707786E-4</v>
      </c>
      <c r="AL14" s="225">
        <v>4.6904117903438992E-4</v>
      </c>
      <c r="AM14" s="225">
        <v>1.3464865831492069E-3</v>
      </c>
      <c r="AN14" s="226">
        <v>1.6511588068343285E-3</v>
      </c>
      <c r="AO14" s="226">
        <v>7.2582787054733167E-4</v>
      </c>
      <c r="AP14" s="226">
        <v>6.0259894158415511E-3</v>
      </c>
      <c r="AQ14" s="226">
        <v>7.6232666918339047E-4</v>
      </c>
      <c r="AR14" s="226">
        <v>1.0975714117782984</v>
      </c>
      <c r="AS14" s="217">
        <v>0.83399951243561421</v>
      </c>
    </row>
    <row r="15" spans="2:45" ht="15.95" customHeight="1" x14ac:dyDescent="0.15">
      <c r="B15" s="334" t="s">
        <v>147</v>
      </c>
      <c r="C15" s="318" t="s">
        <v>267</v>
      </c>
      <c r="D15" s="335">
        <v>1.0751996315099773E-3</v>
      </c>
      <c r="E15" s="335">
        <v>1.3769782841659893E-4</v>
      </c>
      <c r="F15" s="335">
        <v>2.2775563712930383E-4</v>
      </c>
      <c r="G15" s="335">
        <v>7.9642322316049625E-4</v>
      </c>
      <c r="H15" s="335">
        <v>3.8504534000388999E-4</v>
      </c>
      <c r="I15" s="335">
        <v>1.6092451267500391E-3</v>
      </c>
      <c r="J15" s="335">
        <v>2.2919373257103358E-3</v>
      </c>
      <c r="K15" s="335">
        <v>3.4653454948018903E-3</v>
      </c>
      <c r="L15" s="335">
        <v>1.5356826253081495E-3</v>
      </c>
      <c r="M15" s="335">
        <v>1.0519307878153241</v>
      </c>
      <c r="N15" s="335">
        <v>9.4147954650846757E-3</v>
      </c>
      <c r="O15" s="335">
        <v>2.5143170518638906E-3</v>
      </c>
      <c r="P15" s="335">
        <v>2.7925736922245446E-3</v>
      </c>
      <c r="Q15" s="335">
        <v>1.6244534278241163E-3</v>
      </c>
      <c r="R15" s="335">
        <v>1.5926648402862437E-3</v>
      </c>
      <c r="S15" s="335">
        <v>1.4244974174786708E-3</v>
      </c>
      <c r="T15" s="335">
        <v>1.0314810044787883E-3</v>
      </c>
      <c r="U15" s="335">
        <v>5.7871137351050419E-3</v>
      </c>
      <c r="V15" s="335">
        <v>3.4392474720640583E-3</v>
      </c>
      <c r="W15" s="335">
        <v>2.8986878752076399E-3</v>
      </c>
      <c r="X15" s="335">
        <v>1.4977602671133337E-3</v>
      </c>
      <c r="Y15" s="335">
        <v>1.0934310518790397E-3</v>
      </c>
      <c r="Z15" s="335">
        <v>2.817852115882322E-3</v>
      </c>
      <c r="AA15" s="335">
        <v>2.0821329710518217E-2</v>
      </c>
      <c r="AB15" s="335">
        <v>3.6734198689103876E-4</v>
      </c>
      <c r="AC15" s="335">
        <v>2.9581534775337732E-3</v>
      </c>
      <c r="AD15" s="335">
        <v>2.7364104693855225E-4</v>
      </c>
      <c r="AE15" s="335">
        <v>2.0772998607349272E-4</v>
      </c>
      <c r="AF15" s="335">
        <v>1.5023419954412478E-4</v>
      </c>
      <c r="AG15" s="335">
        <v>2.5824003666314498E-4</v>
      </c>
      <c r="AH15" s="335">
        <v>2.5206288903232389E-4</v>
      </c>
      <c r="AI15" s="335">
        <v>2.3043112753426534E-4</v>
      </c>
      <c r="AJ15" s="335">
        <v>3.295979675666403E-4</v>
      </c>
      <c r="AK15" s="335">
        <v>8.0171643019736043E-4</v>
      </c>
      <c r="AL15" s="335">
        <v>2.9529577405978534E-4</v>
      </c>
      <c r="AM15" s="335">
        <v>3.0246775889157914E-4</v>
      </c>
      <c r="AN15" s="336">
        <v>4.9912643953433722E-4</v>
      </c>
      <c r="AO15" s="336">
        <v>4.6154395181618123E-4</v>
      </c>
      <c r="AP15" s="336">
        <v>2.2263503588153817E-3</v>
      </c>
      <c r="AQ15" s="336">
        <v>1.5310571335875644E-3</v>
      </c>
      <c r="AR15" s="336">
        <v>1.1333503157398053</v>
      </c>
      <c r="AS15" s="315">
        <v>0.86118643452483923</v>
      </c>
    </row>
    <row r="16" spans="2:45" ht="15.95" customHeight="1" x14ac:dyDescent="0.15">
      <c r="B16" s="224" t="s">
        <v>148</v>
      </c>
      <c r="C16" s="219" t="s">
        <v>149</v>
      </c>
      <c r="D16" s="225">
        <v>4.0431385780976418E-5</v>
      </c>
      <c r="E16" s="225">
        <v>8.2050613107300256E-6</v>
      </c>
      <c r="F16" s="225">
        <v>1.3423397129777578E-5</v>
      </c>
      <c r="G16" s="225">
        <v>1.6561105342752943E-5</v>
      </c>
      <c r="H16" s="225">
        <v>7.7655643278929952E-6</v>
      </c>
      <c r="I16" s="225">
        <v>1.2975210593929861E-4</v>
      </c>
      <c r="J16" s="225">
        <v>8.1509086079007151E-6</v>
      </c>
      <c r="K16" s="225">
        <v>7.1957751090050585E-6</v>
      </c>
      <c r="L16" s="225">
        <v>2.347598905552011E-5</v>
      </c>
      <c r="M16" s="225">
        <v>2.2355665879490702E-5</v>
      </c>
      <c r="N16" s="225">
        <v>1.0020784923472716</v>
      </c>
      <c r="O16" s="225">
        <v>9.3449284943084897E-6</v>
      </c>
      <c r="P16" s="225">
        <v>6.7859413765953912E-6</v>
      </c>
      <c r="Q16" s="225">
        <v>1.266555981421439E-5</v>
      </c>
      <c r="R16" s="225">
        <v>1.3962332437851842E-5</v>
      </c>
      <c r="S16" s="225">
        <v>3.7381386162270177E-5</v>
      </c>
      <c r="T16" s="225">
        <v>1.3757203155680966E-4</v>
      </c>
      <c r="U16" s="225">
        <v>4.6853012442883927E-3</v>
      </c>
      <c r="V16" s="225">
        <v>6.3995136509972317E-4</v>
      </c>
      <c r="W16" s="225">
        <v>5.8429895084142146E-4</v>
      </c>
      <c r="X16" s="225">
        <v>2.3496765008336386E-5</v>
      </c>
      <c r="Y16" s="225">
        <v>1.9366515989152441E-5</v>
      </c>
      <c r="Z16" s="225">
        <v>7.5352971802427016E-5</v>
      </c>
      <c r="AA16" s="225">
        <v>7.552143971879939E-4</v>
      </c>
      <c r="AB16" s="225">
        <v>1.6151815769047696E-5</v>
      </c>
      <c r="AC16" s="225">
        <v>3.5649212496757912E-5</v>
      </c>
      <c r="AD16" s="225">
        <v>1.1658234282773635E-4</v>
      </c>
      <c r="AE16" s="225">
        <v>2.9884587999359195E-5</v>
      </c>
      <c r="AF16" s="225">
        <v>1.0858780008221431E-5</v>
      </c>
      <c r="AG16" s="225">
        <v>8.9316547724151861E-6</v>
      </c>
      <c r="AH16" s="225">
        <v>2.1190772453526655E-5</v>
      </c>
      <c r="AI16" s="225">
        <v>1.721820321375929E-5</v>
      </c>
      <c r="AJ16" s="225">
        <v>3.5487043704890294E-5</v>
      </c>
      <c r="AK16" s="225">
        <v>4.1102549438628499E-5</v>
      </c>
      <c r="AL16" s="225">
        <v>1.4149906318509326E-4</v>
      </c>
      <c r="AM16" s="225">
        <v>7.6473610783312962E-5</v>
      </c>
      <c r="AN16" s="226">
        <v>3.2265822802046796E-5</v>
      </c>
      <c r="AO16" s="226">
        <v>2.6598189563679047E-4</v>
      </c>
      <c r="AP16" s="226">
        <v>8.752221553965838E-5</v>
      </c>
      <c r="AQ16" s="226">
        <v>3.9851542341611017E-4</v>
      </c>
      <c r="AR16" s="226">
        <v>1.0106918186898617</v>
      </c>
      <c r="AS16" s="217">
        <v>0.76798327194428773</v>
      </c>
    </row>
    <row r="17" spans="2:45" ht="15.95" customHeight="1" x14ac:dyDescent="0.15">
      <c r="B17" s="334" t="s">
        <v>150</v>
      </c>
      <c r="C17" s="318" t="s">
        <v>268</v>
      </c>
      <c r="D17" s="335">
        <v>4.6571912764231323E-5</v>
      </c>
      <c r="E17" s="335">
        <v>6.2001808203440961E-4</v>
      </c>
      <c r="F17" s="335">
        <v>4.2189421091408873E-4</v>
      </c>
      <c r="G17" s="335">
        <v>1.3183543198474882E-4</v>
      </c>
      <c r="H17" s="335">
        <v>6.7403121974407793E-5</v>
      </c>
      <c r="I17" s="335">
        <v>9.6081370713802839E-4</v>
      </c>
      <c r="J17" s="335">
        <v>7.3656620707082766E-5</v>
      </c>
      <c r="K17" s="335">
        <v>2.6805471378409886E-5</v>
      </c>
      <c r="L17" s="335">
        <v>2.3277740611409687E-4</v>
      </c>
      <c r="M17" s="335">
        <v>7.6184030292383647E-4</v>
      </c>
      <c r="N17" s="335">
        <v>5.9997291572854805E-4</v>
      </c>
      <c r="O17" s="335">
        <v>1.0473763604282496</v>
      </c>
      <c r="P17" s="335">
        <v>2.8184520702069103E-4</v>
      </c>
      <c r="Q17" s="335">
        <v>2.7572290215546653E-2</v>
      </c>
      <c r="R17" s="335">
        <v>1.1381272742524895E-2</v>
      </c>
      <c r="S17" s="335">
        <v>9.2960518968059139E-3</v>
      </c>
      <c r="T17" s="335">
        <v>3.6720865085080831E-3</v>
      </c>
      <c r="U17" s="335">
        <v>4.535584860913813E-4</v>
      </c>
      <c r="V17" s="335">
        <v>7.4290074903270407E-3</v>
      </c>
      <c r="W17" s="335">
        <v>2.5288631576851441E-3</v>
      </c>
      <c r="X17" s="335">
        <v>7.0116436304814601E-3</v>
      </c>
      <c r="Y17" s="335">
        <v>2.255639208315072E-2</v>
      </c>
      <c r="Z17" s="335">
        <v>5.7720760076448497E-4</v>
      </c>
      <c r="AA17" s="335">
        <v>3.3176288255969098E-3</v>
      </c>
      <c r="AB17" s="335">
        <v>6.6430042916399031E-5</v>
      </c>
      <c r="AC17" s="335">
        <v>2.0154707808311316E-4</v>
      </c>
      <c r="AD17" s="335">
        <v>3.7703797656021192E-5</v>
      </c>
      <c r="AE17" s="335">
        <v>5.7241595769974563E-5</v>
      </c>
      <c r="AF17" s="335">
        <v>2.9010657297707526E-5</v>
      </c>
      <c r="AG17" s="335">
        <v>3.976639213599872E-5</v>
      </c>
      <c r="AH17" s="335">
        <v>9.2835333747802562E-5</v>
      </c>
      <c r="AI17" s="335">
        <v>4.453517255338342E-5</v>
      </c>
      <c r="AJ17" s="335">
        <v>9.9824849999889835E-5</v>
      </c>
      <c r="AK17" s="335">
        <v>3.7365542420274406E-5</v>
      </c>
      <c r="AL17" s="335">
        <v>3.7958726151162608E-5</v>
      </c>
      <c r="AM17" s="335">
        <v>5.6087633112622502E-5</v>
      </c>
      <c r="AN17" s="336">
        <v>9.513736777698948E-5</v>
      </c>
      <c r="AO17" s="336">
        <v>5.7305415748483499E-5</v>
      </c>
      <c r="AP17" s="336">
        <v>1.0904444093625204E-4</v>
      </c>
      <c r="AQ17" s="336">
        <v>6.1275458553287996E-4</v>
      </c>
      <c r="AR17" s="336">
        <v>1.1490723460882535</v>
      </c>
      <c r="AS17" s="315">
        <v>0.8731329607411692</v>
      </c>
    </row>
    <row r="18" spans="2:45" ht="15.95" customHeight="1" x14ac:dyDescent="0.15">
      <c r="B18" s="224" t="s">
        <v>151</v>
      </c>
      <c r="C18" s="219" t="s">
        <v>269</v>
      </c>
      <c r="D18" s="225">
        <v>1.7294853914649552E-6</v>
      </c>
      <c r="E18" s="225">
        <v>6.103494522431141E-6</v>
      </c>
      <c r="F18" s="225">
        <v>5.0740160334158373E-6</v>
      </c>
      <c r="G18" s="225">
        <v>1.276196026750099E-5</v>
      </c>
      <c r="H18" s="225">
        <v>2.1968292252032988E-6</v>
      </c>
      <c r="I18" s="225">
        <v>2.4603656404221025E-5</v>
      </c>
      <c r="J18" s="225">
        <v>4.1851964022853098E-5</v>
      </c>
      <c r="K18" s="225">
        <v>1.123260064281574E-6</v>
      </c>
      <c r="L18" s="225">
        <v>2.3656206777463721E-5</v>
      </c>
      <c r="M18" s="225">
        <v>4.1739332907878545E-5</v>
      </c>
      <c r="N18" s="225">
        <v>2.9631484448380173E-4</v>
      </c>
      <c r="O18" s="225">
        <v>1.865456679088791E-5</v>
      </c>
      <c r="P18" s="225">
        <v>1.0047613285595354</v>
      </c>
      <c r="Q18" s="225">
        <v>3.5958918158553388E-4</v>
      </c>
      <c r="R18" s="225">
        <v>2.4337166698721994E-4</v>
      </c>
      <c r="S18" s="225">
        <v>1.7171623732851172E-4</v>
      </c>
      <c r="T18" s="225">
        <v>7.9046291897415081E-4</v>
      </c>
      <c r="U18" s="225">
        <v>4.2543602985610187E-4</v>
      </c>
      <c r="V18" s="225">
        <v>6.7031224239490021E-4</v>
      </c>
      <c r="W18" s="225">
        <v>4.9223021424773194E-4</v>
      </c>
      <c r="X18" s="225">
        <v>1.9158496789617796E-4</v>
      </c>
      <c r="Y18" s="225">
        <v>1.8380817487170258E-4</v>
      </c>
      <c r="Z18" s="225">
        <v>1.5121490128463343E-4</v>
      </c>
      <c r="AA18" s="225">
        <v>8.7748697915929734E-5</v>
      </c>
      <c r="AB18" s="225">
        <v>4.0532488715659065E-6</v>
      </c>
      <c r="AC18" s="225">
        <v>8.6551548418988965E-6</v>
      </c>
      <c r="AD18" s="225">
        <v>2.0792883017245295E-6</v>
      </c>
      <c r="AE18" s="225">
        <v>2.4303654419902467E-6</v>
      </c>
      <c r="AF18" s="225">
        <v>2.0595977265579586E-6</v>
      </c>
      <c r="AG18" s="225">
        <v>1.1875562629073144E-6</v>
      </c>
      <c r="AH18" s="225">
        <v>2.9002682733146029E-6</v>
      </c>
      <c r="AI18" s="225">
        <v>3.6822101528862807E-6</v>
      </c>
      <c r="AJ18" s="225">
        <v>5.2445799979474046E-6</v>
      </c>
      <c r="AK18" s="225">
        <v>2.3425128551898465E-6</v>
      </c>
      <c r="AL18" s="225">
        <v>1.5342615297369787E-5</v>
      </c>
      <c r="AM18" s="225">
        <v>5.1037341586777555E-6</v>
      </c>
      <c r="AN18" s="226">
        <v>9.892762073380535E-6</v>
      </c>
      <c r="AO18" s="226">
        <v>5.4632313838989735E-6</v>
      </c>
      <c r="AP18" s="226">
        <v>2.6105442630416059E-5</v>
      </c>
      <c r="AQ18" s="226">
        <v>3.6050890063302374E-5</v>
      </c>
      <c r="AR18" s="226">
        <v>1.0091372068681022</v>
      </c>
      <c r="AS18" s="217">
        <v>0.76680198616419137</v>
      </c>
    </row>
    <row r="19" spans="2:45" ht="15.95" customHeight="1" x14ac:dyDescent="0.15">
      <c r="B19" s="334" t="s">
        <v>152</v>
      </c>
      <c r="C19" s="318" t="s">
        <v>270</v>
      </c>
      <c r="D19" s="335">
        <v>7.0658667776524176E-4</v>
      </c>
      <c r="E19" s="335">
        <v>1.1899312037168079E-3</v>
      </c>
      <c r="F19" s="335">
        <v>6.5099827393826975E-3</v>
      </c>
      <c r="G19" s="335">
        <v>2.2796863306979672E-3</v>
      </c>
      <c r="H19" s="335">
        <v>1.6045069233581633E-3</v>
      </c>
      <c r="I19" s="335">
        <v>4.849771758127279E-3</v>
      </c>
      <c r="J19" s="335">
        <v>1.8797698962762671E-3</v>
      </c>
      <c r="K19" s="335">
        <v>2.5570679954538597E-4</v>
      </c>
      <c r="L19" s="335">
        <v>1.2265140537940358E-3</v>
      </c>
      <c r="M19" s="335">
        <v>2.4091810650073565E-3</v>
      </c>
      <c r="N19" s="335">
        <v>6.739809407984812E-3</v>
      </c>
      <c r="O19" s="335">
        <v>1.974875078194817E-3</v>
      </c>
      <c r="P19" s="335">
        <v>1.2596537976701527E-3</v>
      </c>
      <c r="Q19" s="335">
        <v>1.0175730002106198</v>
      </c>
      <c r="R19" s="335">
        <v>8.3039409747439393E-3</v>
      </c>
      <c r="S19" s="335">
        <v>1.0161043607889756E-2</v>
      </c>
      <c r="T19" s="335">
        <v>8.1976436483835232E-3</v>
      </c>
      <c r="U19" s="335">
        <v>5.7796219764963234E-3</v>
      </c>
      <c r="V19" s="335">
        <v>9.7143267480383957E-3</v>
      </c>
      <c r="W19" s="335">
        <v>9.1349049145542562E-3</v>
      </c>
      <c r="X19" s="335">
        <v>2.9707569342307025E-3</v>
      </c>
      <c r="Y19" s="335">
        <v>1.6847172942528379E-2</v>
      </c>
      <c r="Z19" s="335">
        <v>6.0276194483491969E-3</v>
      </c>
      <c r="AA19" s="335">
        <v>2.9357103671732009E-2</v>
      </c>
      <c r="AB19" s="335">
        <v>6.8975759916986112E-4</v>
      </c>
      <c r="AC19" s="335">
        <v>1.5121740020816407E-3</v>
      </c>
      <c r="AD19" s="335">
        <v>3.4116826532459751E-4</v>
      </c>
      <c r="AE19" s="335">
        <v>1.2171667818246456E-3</v>
      </c>
      <c r="AF19" s="335">
        <v>2.7171464461137805E-4</v>
      </c>
      <c r="AG19" s="335">
        <v>4.4326822099732935E-4</v>
      </c>
      <c r="AH19" s="335">
        <v>7.4654252513197317E-4</v>
      </c>
      <c r="AI19" s="335">
        <v>5.1150694557465948E-4</v>
      </c>
      <c r="AJ19" s="335">
        <v>1.7168461730005294E-3</v>
      </c>
      <c r="AK19" s="335">
        <v>3.4429872693944266E-4</v>
      </c>
      <c r="AL19" s="335">
        <v>3.68192097674522E-4</v>
      </c>
      <c r="AM19" s="335">
        <v>1.2005263616164817E-3</v>
      </c>
      <c r="AN19" s="336">
        <v>6.7722768831652528E-4</v>
      </c>
      <c r="AO19" s="336">
        <v>1.1418706985597295E-3</v>
      </c>
      <c r="AP19" s="336">
        <v>9.1161812322032966E-4</v>
      </c>
      <c r="AQ19" s="336">
        <v>2.5162233628171775E-3</v>
      </c>
      <c r="AR19" s="336">
        <v>1.1715632130259477</v>
      </c>
      <c r="AS19" s="315">
        <v>0.8902228483411937</v>
      </c>
    </row>
    <row r="20" spans="2:45" ht="15.95" customHeight="1" x14ac:dyDescent="0.15">
      <c r="B20" s="224" t="s">
        <v>153</v>
      </c>
      <c r="C20" s="219" t="s">
        <v>271</v>
      </c>
      <c r="D20" s="225">
        <v>1.0204032842887011E-4</v>
      </c>
      <c r="E20" s="225">
        <v>4.0141579348261053E-4</v>
      </c>
      <c r="F20" s="225">
        <v>1.8531597090444376E-3</v>
      </c>
      <c r="G20" s="225">
        <v>1.645650018264613E-4</v>
      </c>
      <c r="H20" s="225">
        <v>1.3265809104633149E-4</v>
      </c>
      <c r="I20" s="225">
        <v>7.7864325959782314E-4</v>
      </c>
      <c r="J20" s="225">
        <v>2.4104483901230361E-4</v>
      </c>
      <c r="K20" s="225">
        <v>1.1250938512850183E-4</v>
      </c>
      <c r="L20" s="225">
        <v>3.0633865650644032E-4</v>
      </c>
      <c r="M20" s="225">
        <v>2.2925495650887801E-4</v>
      </c>
      <c r="N20" s="225">
        <v>1.9959740194786394E-3</v>
      </c>
      <c r="O20" s="225">
        <v>3.9112340056664388E-4</v>
      </c>
      <c r="P20" s="225">
        <v>1.0778344158944179E-4</v>
      </c>
      <c r="Q20" s="225">
        <v>3.9812147709147747E-4</v>
      </c>
      <c r="R20" s="225">
        <v>1.0704266261113669</v>
      </c>
      <c r="S20" s="225">
        <v>1.4602218073736194E-2</v>
      </c>
      <c r="T20" s="225">
        <v>3.9177937938994958E-3</v>
      </c>
      <c r="U20" s="225">
        <v>9.663156106165322E-4</v>
      </c>
      <c r="V20" s="225">
        <v>7.7471166868176801E-3</v>
      </c>
      <c r="W20" s="225">
        <v>2.0986687199952901E-3</v>
      </c>
      <c r="X20" s="225">
        <v>4.7296397726650716E-3</v>
      </c>
      <c r="Y20" s="225">
        <v>1.3260335395433604E-2</v>
      </c>
      <c r="Z20" s="225">
        <v>2.2995326785697643E-4</v>
      </c>
      <c r="AA20" s="225">
        <v>2.2382733653788316E-3</v>
      </c>
      <c r="AB20" s="225">
        <v>2.1005179716069414E-4</v>
      </c>
      <c r="AC20" s="225">
        <v>5.4426490240849666E-3</v>
      </c>
      <c r="AD20" s="225">
        <v>2.4027838770392828E-4</v>
      </c>
      <c r="AE20" s="225">
        <v>2.4526607123177661E-4</v>
      </c>
      <c r="AF20" s="225">
        <v>2.981302478851283E-4</v>
      </c>
      <c r="AG20" s="225">
        <v>7.4206889053685151E-5</v>
      </c>
      <c r="AH20" s="225">
        <v>4.2529117972432093E-4</v>
      </c>
      <c r="AI20" s="225">
        <v>3.8395846293240888E-4</v>
      </c>
      <c r="AJ20" s="225">
        <v>3.8112563783700967E-4</v>
      </c>
      <c r="AK20" s="225">
        <v>1.8792251931585468E-4</v>
      </c>
      <c r="AL20" s="225">
        <v>1.7645336496143155E-4</v>
      </c>
      <c r="AM20" s="225">
        <v>2.4710425798283952E-4</v>
      </c>
      <c r="AN20" s="226">
        <v>3.1494592162844615E-3</v>
      </c>
      <c r="AO20" s="226">
        <v>1.9467537779506712E-4</v>
      </c>
      <c r="AP20" s="226">
        <v>1.531871189878149E-4</v>
      </c>
      <c r="AQ20" s="226">
        <v>2.4803174720237393E-4</v>
      </c>
      <c r="AR20" s="226">
        <v>1.1394893644572188</v>
      </c>
      <c r="AS20" s="217">
        <v>0.86585124592772189</v>
      </c>
    </row>
    <row r="21" spans="2:45" ht="15.95" customHeight="1" x14ac:dyDescent="0.15">
      <c r="B21" s="334" t="s">
        <v>154</v>
      </c>
      <c r="C21" s="318" t="s">
        <v>272</v>
      </c>
      <c r="D21" s="335">
        <v>1.1074964660802864E-5</v>
      </c>
      <c r="E21" s="335">
        <v>1.2573872711554208E-5</v>
      </c>
      <c r="F21" s="335">
        <v>7.1292039373299808E-5</v>
      </c>
      <c r="G21" s="335">
        <v>1.5313210616003198E-5</v>
      </c>
      <c r="H21" s="335">
        <v>1.484766986683855E-5</v>
      </c>
      <c r="I21" s="335">
        <v>1.6955908398361936E-5</v>
      </c>
      <c r="J21" s="335">
        <v>2.67558468408143E-5</v>
      </c>
      <c r="K21" s="335">
        <v>1.2036129444775079E-5</v>
      </c>
      <c r="L21" s="335">
        <v>1.1718110481052949E-4</v>
      </c>
      <c r="M21" s="335">
        <v>2.8199437276916827E-5</v>
      </c>
      <c r="N21" s="335">
        <v>1.5866449532090006E-4</v>
      </c>
      <c r="O21" s="335">
        <v>3.8820904192213111E-5</v>
      </c>
      <c r="P21" s="335">
        <v>2.4891561826984505E-5</v>
      </c>
      <c r="Q21" s="335">
        <v>2.2808264362019386E-5</v>
      </c>
      <c r="R21" s="335">
        <v>1.2688672091653794E-4</v>
      </c>
      <c r="S21" s="335">
        <v>1.0049241649765432</v>
      </c>
      <c r="T21" s="335">
        <v>1.5755143357094507E-4</v>
      </c>
      <c r="U21" s="335">
        <v>1.595939595559478E-4</v>
      </c>
      <c r="V21" s="335">
        <v>1.3098835247977344E-4</v>
      </c>
      <c r="W21" s="335">
        <v>7.3747058706259252E-5</v>
      </c>
      <c r="X21" s="335">
        <v>8.1297108543159816E-5</v>
      </c>
      <c r="Y21" s="335">
        <v>1.6990350764871162E-4</v>
      </c>
      <c r="Z21" s="335">
        <v>1.959172565589512E-5</v>
      </c>
      <c r="AA21" s="335">
        <v>3.6790175204997515E-5</v>
      </c>
      <c r="AB21" s="335">
        <v>2.1081168260204483E-5</v>
      </c>
      <c r="AC21" s="335">
        <v>6.4364216183788856E-5</v>
      </c>
      <c r="AD21" s="335">
        <v>2.2894758247805301E-5</v>
      </c>
      <c r="AE21" s="335">
        <v>2.8389238948116548E-5</v>
      </c>
      <c r="AF21" s="335">
        <v>3.639478494149302E-5</v>
      </c>
      <c r="AG21" s="335">
        <v>6.8140909616220308E-6</v>
      </c>
      <c r="AH21" s="335">
        <v>4.6240768248272904E-5</v>
      </c>
      <c r="AI21" s="335">
        <v>4.5288590021778455E-5</v>
      </c>
      <c r="AJ21" s="335">
        <v>2.9854473098880762E-5</v>
      </c>
      <c r="AK21" s="335">
        <v>1.6880407694988047E-5</v>
      </c>
      <c r="AL21" s="335">
        <v>1.7186611319212063E-5</v>
      </c>
      <c r="AM21" s="335">
        <v>2.9027970121742868E-5</v>
      </c>
      <c r="AN21" s="336">
        <v>4.0722632715781083E-4</v>
      </c>
      <c r="AO21" s="336">
        <v>1.7398830974332616E-5</v>
      </c>
      <c r="AP21" s="336">
        <v>1.3482551374248988E-5</v>
      </c>
      <c r="AQ21" s="336">
        <v>2.5123315922262915E-5</v>
      </c>
      <c r="AR21" s="336">
        <v>1.0072795785320041</v>
      </c>
      <c r="AS21" s="315">
        <v>0.76539045055933974</v>
      </c>
    </row>
    <row r="22" spans="2:45" ht="15.95" customHeight="1" x14ac:dyDescent="0.15">
      <c r="B22" s="224" t="s">
        <v>155</v>
      </c>
      <c r="C22" s="219" t="s">
        <v>273</v>
      </c>
      <c r="D22" s="225">
        <v>1.6833356677801089E-4</v>
      </c>
      <c r="E22" s="225">
        <v>9.4233459090942308E-5</v>
      </c>
      <c r="F22" s="225">
        <v>1.2229427077239488E-4</v>
      </c>
      <c r="G22" s="225">
        <v>1.142849341676371E-4</v>
      </c>
      <c r="H22" s="225">
        <v>1.0196531754421311E-4</v>
      </c>
      <c r="I22" s="225">
        <v>9.9753157693976128E-5</v>
      </c>
      <c r="J22" s="225">
        <v>2.0821018872058835E-4</v>
      </c>
      <c r="K22" s="225">
        <v>7.0659819060229121E-5</v>
      </c>
      <c r="L22" s="225">
        <v>8.0831215468641572E-5</v>
      </c>
      <c r="M22" s="225">
        <v>1.0569800648613677E-4</v>
      </c>
      <c r="N22" s="225">
        <v>8.8753829864333605E-5</v>
      </c>
      <c r="O22" s="225">
        <v>6.7088099784174554E-5</v>
      </c>
      <c r="P22" s="225">
        <v>6.9961531643072315E-5</v>
      </c>
      <c r="Q22" s="225">
        <v>7.7607818657498837E-5</v>
      </c>
      <c r="R22" s="225">
        <v>4.9445321116878401E-4</v>
      </c>
      <c r="S22" s="225">
        <v>2.0248131587256549E-3</v>
      </c>
      <c r="T22" s="225">
        <v>1.0313640900852539</v>
      </c>
      <c r="U22" s="225">
        <v>1.0058466210072822E-4</v>
      </c>
      <c r="V22" s="225">
        <v>3.0713877935521446E-4</v>
      </c>
      <c r="W22" s="225">
        <v>1.2022251564961176E-3</v>
      </c>
      <c r="X22" s="225">
        <v>1.9288104769090136E-4</v>
      </c>
      <c r="Y22" s="225">
        <v>9.0156427514133061E-4</v>
      </c>
      <c r="Z22" s="225">
        <v>2.1621146247873758E-4</v>
      </c>
      <c r="AA22" s="225">
        <v>2.1510954942112917E-4</v>
      </c>
      <c r="AB22" s="225">
        <v>9.2808012004262774E-5</v>
      </c>
      <c r="AC22" s="225">
        <v>2.7601453481456572E-4</v>
      </c>
      <c r="AD22" s="225">
        <v>1.4181280180836493E-4</v>
      </c>
      <c r="AE22" s="225">
        <v>4.8330785133248588E-4</v>
      </c>
      <c r="AF22" s="225">
        <v>1.8392808886064294E-4</v>
      </c>
      <c r="AG22" s="225">
        <v>3.2118826213985804E-5</v>
      </c>
      <c r="AH22" s="225">
        <v>2.2787508553779248E-4</v>
      </c>
      <c r="AI22" s="225">
        <v>2.5474711850768738E-4</v>
      </c>
      <c r="AJ22" s="225">
        <v>1.0053756517169818E-3</v>
      </c>
      <c r="AK22" s="225">
        <v>9.8591921680778009E-5</v>
      </c>
      <c r="AL22" s="225">
        <v>3.5671816087142227E-3</v>
      </c>
      <c r="AM22" s="225">
        <v>1.8019295869989364E-4</v>
      </c>
      <c r="AN22" s="226">
        <v>1.608467707788059E-3</v>
      </c>
      <c r="AO22" s="226">
        <v>4.2747507192870515E-4</v>
      </c>
      <c r="AP22" s="226">
        <v>7.9470633666943891E-3</v>
      </c>
      <c r="AQ22" s="226">
        <v>3.4007989049284902E-4</v>
      </c>
      <c r="AR22" s="226">
        <v>1.05535578710036</v>
      </c>
      <c r="AS22" s="217">
        <v>0.80192159019680387</v>
      </c>
    </row>
    <row r="23" spans="2:45" ht="15.95" customHeight="1" x14ac:dyDescent="0.15">
      <c r="B23" s="334" t="s">
        <v>156</v>
      </c>
      <c r="C23" s="318" t="s">
        <v>274</v>
      </c>
      <c r="D23" s="335">
        <v>1.9121784737518793E-4</v>
      </c>
      <c r="E23" s="335">
        <v>1.9423406450889388E-4</v>
      </c>
      <c r="F23" s="335">
        <v>3.968547859640267E-4</v>
      </c>
      <c r="G23" s="335">
        <v>2.6341621661777736E-4</v>
      </c>
      <c r="H23" s="335">
        <v>2.6573103841436474E-4</v>
      </c>
      <c r="I23" s="335">
        <v>2.3082456488196092E-4</v>
      </c>
      <c r="J23" s="335">
        <v>4.763289816636354E-4</v>
      </c>
      <c r="K23" s="335">
        <v>1.9920469177092922E-4</v>
      </c>
      <c r="L23" s="335">
        <v>2.3182003584627304E-4</v>
      </c>
      <c r="M23" s="335">
        <v>3.3459609963144583E-4</v>
      </c>
      <c r="N23" s="335">
        <v>2.6226122980153383E-4</v>
      </c>
      <c r="O23" s="335">
        <v>1.760151481988002E-4</v>
      </c>
      <c r="P23" s="335">
        <v>1.925676647378363E-4</v>
      </c>
      <c r="Q23" s="335">
        <v>2.6139478038379781E-4</v>
      </c>
      <c r="R23" s="335">
        <v>1.4391656233998561E-3</v>
      </c>
      <c r="S23" s="335">
        <v>3.9878371683676759E-3</v>
      </c>
      <c r="T23" s="335">
        <v>2.8605518380748204E-2</v>
      </c>
      <c r="U23" s="335">
        <v>1.1178957236557681</v>
      </c>
      <c r="V23" s="335">
        <v>6.3198784614987083E-2</v>
      </c>
      <c r="W23" s="335">
        <v>0.12948449994219888</v>
      </c>
      <c r="X23" s="335">
        <v>4.5742247943145751E-3</v>
      </c>
      <c r="Y23" s="335">
        <v>9.3150041872593103E-4</v>
      </c>
      <c r="Z23" s="335">
        <v>1.054369141244169E-3</v>
      </c>
      <c r="AA23" s="335">
        <v>6.9386678469775308E-4</v>
      </c>
      <c r="AB23" s="335">
        <v>3.3510436577121309E-4</v>
      </c>
      <c r="AC23" s="335">
        <v>8.9136470830607781E-4</v>
      </c>
      <c r="AD23" s="335">
        <v>4.2399093916525567E-4</v>
      </c>
      <c r="AE23" s="335">
        <v>5.1950985098565654E-4</v>
      </c>
      <c r="AF23" s="335">
        <v>6.7729806847397649E-4</v>
      </c>
      <c r="AG23" s="335">
        <v>1.1796823686376212E-4</v>
      </c>
      <c r="AH23" s="335">
        <v>7.4545843068906227E-4</v>
      </c>
      <c r="AI23" s="335">
        <v>1.3323326917905646E-3</v>
      </c>
      <c r="AJ23" s="335">
        <v>1.4496047605927506E-3</v>
      </c>
      <c r="AK23" s="335">
        <v>6.2675418529219617E-4</v>
      </c>
      <c r="AL23" s="335">
        <v>4.1071987303776684E-4</v>
      </c>
      <c r="AM23" s="335">
        <v>5.8467078436944496E-4</v>
      </c>
      <c r="AN23" s="336">
        <v>6.3431489598346847E-3</v>
      </c>
      <c r="AO23" s="336">
        <v>3.2806752437565051E-4</v>
      </c>
      <c r="AP23" s="336">
        <v>1.753455859084864E-2</v>
      </c>
      <c r="AQ23" s="336">
        <v>6.7239506495434431E-4</v>
      </c>
      <c r="AR23" s="336">
        <v>1.3885349047095998</v>
      </c>
      <c r="AS23" s="315">
        <v>1.0550907404297021</v>
      </c>
    </row>
    <row r="24" spans="2:45" ht="15.95" customHeight="1" x14ac:dyDescent="0.15">
      <c r="B24" s="224" t="s">
        <v>157</v>
      </c>
      <c r="C24" s="219" t="s">
        <v>275</v>
      </c>
      <c r="D24" s="225">
        <v>1.5692882915142346E-5</v>
      </c>
      <c r="E24" s="225">
        <v>1.1815956003587921E-4</v>
      </c>
      <c r="F24" s="225">
        <v>3.7571148657591245E-5</v>
      </c>
      <c r="G24" s="225">
        <v>2.7175660120936686E-5</v>
      </c>
      <c r="H24" s="225">
        <v>1.7149472620363877E-5</v>
      </c>
      <c r="I24" s="225">
        <v>2.4733633394618407E-5</v>
      </c>
      <c r="J24" s="225">
        <v>3.7352583296885074E-5</v>
      </c>
      <c r="K24" s="225">
        <v>1.4331074115564918E-5</v>
      </c>
      <c r="L24" s="225">
        <v>1.6385742888487136E-5</v>
      </c>
      <c r="M24" s="225">
        <v>2.4691241283502009E-5</v>
      </c>
      <c r="N24" s="225">
        <v>1.7915783556886503E-5</v>
      </c>
      <c r="O24" s="225">
        <v>1.3296602974130412E-5</v>
      </c>
      <c r="P24" s="225">
        <v>1.3663685462571702E-5</v>
      </c>
      <c r="Q24" s="225">
        <v>2.6818243921982957E-5</v>
      </c>
      <c r="R24" s="225">
        <v>3.4371883992679702E-4</v>
      </c>
      <c r="S24" s="225">
        <v>1.0349337600691095E-3</v>
      </c>
      <c r="T24" s="225">
        <v>6.2016505218361658E-4</v>
      </c>
      <c r="U24" s="225">
        <v>1.0910607639095593E-3</v>
      </c>
      <c r="V24" s="225">
        <v>1.0051396467080542</v>
      </c>
      <c r="W24" s="225">
        <v>1.1171388940198678E-3</v>
      </c>
      <c r="X24" s="225">
        <v>1.0755962878370932E-3</v>
      </c>
      <c r="Y24" s="225">
        <v>1.0815819135847574E-3</v>
      </c>
      <c r="Z24" s="225">
        <v>6.7121071907565375E-5</v>
      </c>
      <c r="AA24" s="225">
        <v>3.63891693681344E-4</v>
      </c>
      <c r="AB24" s="225">
        <v>2.6054863214665439E-5</v>
      </c>
      <c r="AC24" s="225">
        <v>7.7336798086324356E-5</v>
      </c>
      <c r="AD24" s="225">
        <v>2.5845140782336649E-5</v>
      </c>
      <c r="AE24" s="225">
        <v>4.0940929978774677E-5</v>
      </c>
      <c r="AF24" s="225">
        <v>3.7655915482395205E-5</v>
      </c>
      <c r="AG24" s="225">
        <v>1.0381041203564743E-5</v>
      </c>
      <c r="AH24" s="225">
        <v>6.5107791661996644E-5</v>
      </c>
      <c r="AI24" s="225">
        <v>5.8144928195549864E-5</v>
      </c>
      <c r="AJ24" s="225">
        <v>1.127111725076039E-4</v>
      </c>
      <c r="AK24" s="225">
        <v>4.6510800282075892E-5</v>
      </c>
      <c r="AL24" s="225">
        <v>2.4141616722335023E-5</v>
      </c>
      <c r="AM24" s="225">
        <v>3.131671110803923E-5</v>
      </c>
      <c r="AN24" s="226">
        <v>3.8983655244511246E-4</v>
      </c>
      <c r="AO24" s="226">
        <v>3.0099754068704459E-5</v>
      </c>
      <c r="AP24" s="226">
        <v>3.571151307594263E-5</v>
      </c>
      <c r="AQ24" s="226">
        <v>1.0361860312179408E-4</v>
      </c>
      <c r="AR24" s="226">
        <v>1.0134552064323565</v>
      </c>
      <c r="AS24" s="217">
        <v>0.77008305698349289</v>
      </c>
    </row>
    <row r="25" spans="2:45" ht="15.95" customHeight="1" x14ac:dyDescent="0.15">
      <c r="B25" s="334" t="s">
        <v>158</v>
      </c>
      <c r="C25" s="318" t="s">
        <v>276</v>
      </c>
      <c r="D25" s="335">
        <v>6.4352261982522339E-6</v>
      </c>
      <c r="E25" s="335">
        <v>2.0168371137611692E-5</v>
      </c>
      <c r="F25" s="335">
        <v>1.2021225072778349E-5</v>
      </c>
      <c r="G25" s="335">
        <v>1.0182951355160962E-5</v>
      </c>
      <c r="H25" s="335">
        <v>7.6339784020700618E-6</v>
      </c>
      <c r="I25" s="335">
        <v>7.3481530111524542E-6</v>
      </c>
      <c r="J25" s="335">
        <v>1.0802630037220794E-5</v>
      </c>
      <c r="K25" s="335">
        <v>5.9771816900441461E-6</v>
      </c>
      <c r="L25" s="335">
        <v>6.8483187278766766E-6</v>
      </c>
      <c r="M25" s="335">
        <v>9.0962622207977003E-6</v>
      </c>
      <c r="N25" s="335">
        <v>7.1387248185118645E-6</v>
      </c>
      <c r="O25" s="335">
        <v>5.7056194318436219E-6</v>
      </c>
      <c r="P25" s="335">
        <v>5.8483871183363439E-6</v>
      </c>
      <c r="Q25" s="335">
        <v>9.2688844671792245E-6</v>
      </c>
      <c r="R25" s="335">
        <v>1.8555304463898552E-5</v>
      </c>
      <c r="S25" s="335">
        <v>1.9710782252769456E-5</v>
      </c>
      <c r="T25" s="335">
        <v>1.4741164853416098E-5</v>
      </c>
      <c r="U25" s="335">
        <v>1.6432007738973068E-5</v>
      </c>
      <c r="V25" s="335">
        <v>9.2332748574444313E-6</v>
      </c>
      <c r="W25" s="335">
        <v>1.0018233609877092</v>
      </c>
      <c r="X25" s="335">
        <v>1.2002739848230067E-5</v>
      </c>
      <c r="Y25" s="335">
        <v>5.1336860400486256E-4</v>
      </c>
      <c r="Z25" s="335">
        <v>1.1113850589341828E-5</v>
      </c>
      <c r="AA25" s="335">
        <v>1.169864847114514E-4</v>
      </c>
      <c r="AB25" s="335">
        <v>1.0757230851220556E-5</v>
      </c>
      <c r="AC25" s="335">
        <v>2.4732109444318845E-5</v>
      </c>
      <c r="AD25" s="335">
        <v>1.123173045689564E-5</v>
      </c>
      <c r="AE25" s="335">
        <v>3.0885103323488837E-5</v>
      </c>
      <c r="AF25" s="335">
        <v>2.2584457350515972E-5</v>
      </c>
      <c r="AG25" s="335">
        <v>6.046737481326261E-6</v>
      </c>
      <c r="AH25" s="335">
        <v>2.5309298527560163E-5</v>
      </c>
      <c r="AI25" s="335">
        <v>2.8794313885287678E-5</v>
      </c>
      <c r="AJ25" s="335">
        <v>9.9339255027741525E-5</v>
      </c>
      <c r="AK25" s="335">
        <v>1.2061210234782754E-5</v>
      </c>
      <c r="AL25" s="335">
        <v>9.302210205776371E-6</v>
      </c>
      <c r="AM25" s="335">
        <v>1.8040715372203986E-5</v>
      </c>
      <c r="AN25" s="336">
        <v>1.4131663368787548E-4</v>
      </c>
      <c r="AO25" s="336">
        <v>1.943544158792528E-5</v>
      </c>
      <c r="AP25" s="336">
        <v>8.7147740435705554E-6</v>
      </c>
      <c r="AQ25" s="336">
        <v>3.2361115263562689E-5</v>
      </c>
      <c r="AR25" s="336">
        <v>1.0031808934514623</v>
      </c>
      <c r="AS25" s="315">
        <v>0.76227602782372872</v>
      </c>
    </row>
    <row r="26" spans="2:45" ht="15.95" customHeight="1" x14ac:dyDescent="0.15">
      <c r="B26" s="224" t="s">
        <v>159</v>
      </c>
      <c r="C26" s="219" t="s">
        <v>277</v>
      </c>
      <c r="D26" s="225">
        <v>2.5527291239806975E-5</v>
      </c>
      <c r="E26" s="225">
        <v>1.9484676469381188E-5</v>
      </c>
      <c r="F26" s="225">
        <v>7.4506713109403919E-5</v>
      </c>
      <c r="G26" s="225">
        <v>2.9208978914562585E-5</v>
      </c>
      <c r="H26" s="225">
        <v>2.6804490395619643E-5</v>
      </c>
      <c r="I26" s="225">
        <v>2.6511377091669428E-5</v>
      </c>
      <c r="J26" s="225">
        <v>4.384511529049356E-5</v>
      </c>
      <c r="K26" s="225">
        <v>2.4753276094192612E-5</v>
      </c>
      <c r="L26" s="225">
        <v>2.4427963017937867E-5</v>
      </c>
      <c r="M26" s="225">
        <v>4.1528507376200318E-5</v>
      </c>
      <c r="N26" s="225">
        <v>2.7243029698814412E-5</v>
      </c>
      <c r="O26" s="225">
        <v>2.0531024741332518E-5</v>
      </c>
      <c r="P26" s="225">
        <v>2.152244834317731E-5</v>
      </c>
      <c r="Q26" s="225">
        <v>2.3317406624421712E-5</v>
      </c>
      <c r="R26" s="225">
        <v>2.2285930320008114E-5</v>
      </c>
      <c r="S26" s="225">
        <v>2.574085394978622E-5</v>
      </c>
      <c r="T26" s="225">
        <v>2.552281026421147E-5</v>
      </c>
      <c r="U26" s="225">
        <v>3.2192428344452992E-5</v>
      </c>
      <c r="V26" s="225">
        <v>2.7891090315958011E-5</v>
      </c>
      <c r="W26" s="225">
        <v>1.9413059571467912E-5</v>
      </c>
      <c r="X26" s="225">
        <v>1.0056009989709007</v>
      </c>
      <c r="Y26" s="225">
        <v>2.0582097021967043E-5</v>
      </c>
      <c r="Z26" s="225">
        <v>3.9579243307753172E-5</v>
      </c>
      <c r="AA26" s="225">
        <v>5.6276076552511232E-5</v>
      </c>
      <c r="AB26" s="225">
        <v>3.6835356883873713E-5</v>
      </c>
      <c r="AC26" s="225">
        <v>8.4078450750470508E-5</v>
      </c>
      <c r="AD26" s="225">
        <v>4.2969835006167788E-5</v>
      </c>
      <c r="AE26" s="225">
        <v>5.0545237858458025E-5</v>
      </c>
      <c r="AF26" s="225">
        <v>6.0020534052288827E-5</v>
      </c>
      <c r="AG26" s="225">
        <v>1.0897931282908807E-5</v>
      </c>
      <c r="AH26" s="225">
        <v>2.2222973209052037E-4</v>
      </c>
      <c r="AI26" s="225">
        <v>7.2314515695543112E-5</v>
      </c>
      <c r="AJ26" s="225">
        <v>1.0606854555582767E-4</v>
      </c>
      <c r="AK26" s="225">
        <v>2.9023585654484334E-5</v>
      </c>
      <c r="AL26" s="225">
        <v>2.7838088307375999E-5</v>
      </c>
      <c r="AM26" s="225">
        <v>4.9494447581007912E-5</v>
      </c>
      <c r="AN26" s="226">
        <v>6.1680041653333357E-4</v>
      </c>
      <c r="AO26" s="226">
        <v>3.2462881262131312E-5</v>
      </c>
      <c r="AP26" s="226">
        <v>2.2576680222377162E-5</v>
      </c>
      <c r="AQ26" s="226">
        <v>6.4590619817682222E-5</v>
      </c>
      <c r="AR26" s="226">
        <v>1.0078284417175107</v>
      </c>
      <c r="AS26" s="217">
        <v>0.76580750918914198</v>
      </c>
    </row>
    <row r="27" spans="2:45" ht="15.95" customHeight="1" x14ac:dyDescent="0.15">
      <c r="B27" s="334" t="s">
        <v>160</v>
      </c>
      <c r="C27" s="318" t="s">
        <v>278</v>
      </c>
      <c r="D27" s="335">
        <v>1.8453192646660042E-4</v>
      </c>
      <c r="E27" s="335">
        <v>2.6379769030082149E-2</v>
      </c>
      <c r="F27" s="335">
        <v>5.1556757055157287E-4</v>
      </c>
      <c r="G27" s="335">
        <v>2.4431333106624091E-3</v>
      </c>
      <c r="H27" s="335">
        <v>5.8316040972562205E-5</v>
      </c>
      <c r="I27" s="335">
        <v>9.1701196555345264E-5</v>
      </c>
      <c r="J27" s="335">
        <v>5.3433355600826517E-5</v>
      </c>
      <c r="K27" s="335">
        <v>8.5710999399095345E-5</v>
      </c>
      <c r="L27" s="335">
        <v>3.9790614644855497E-5</v>
      </c>
      <c r="M27" s="335">
        <v>1.4837520678363198E-4</v>
      </c>
      <c r="N27" s="335">
        <v>7.3151675323345481E-5</v>
      </c>
      <c r="O27" s="335">
        <v>6.6280556988631929E-5</v>
      </c>
      <c r="P27" s="335">
        <v>5.7277572477604852E-5</v>
      </c>
      <c r="Q27" s="335">
        <v>5.5036135677059099E-5</v>
      </c>
      <c r="R27" s="335">
        <v>4.775969296509713E-5</v>
      </c>
      <c r="S27" s="335">
        <v>3.6951534712565911E-5</v>
      </c>
      <c r="T27" s="335">
        <v>6.2239319041753491E-5</v>
      </c>
      <c r="U27" s="335">
        <v>4.5126103964671373E-5</v>
      </c>
      <c r="V27" s="335">
        <v>4.2532168099724914E-5</v>
      </c>
      <c r="W27" s="335">
        <v>3.1295213807543635E-5</v>
      </c>
      <c r="X27" s="335">
        <v>2.7255071100383145E-5</v>
      </c>
      <c r="Y27" s="335">
        <v>1.0592751464744887</v>
      </c>
      <c r="Z27" s="335">
        <v>1.894360346986857E-4</v>
      </c>
      <c r="AA27" s="335">
        <v>8.819435657020548E-5</v>
      </c>
      <c r="AB27" s="335">
        <v>7.3598335091345536E-5</v>
      </c>
      <c r="AC27" s="335">
        <v>5.8746949474929665E-5</v>
      </c>
      <c r="AD27" s="335">
        <v>1.0977876912217967E-4</v>
      </c>
      <c r="AE27" s="335">
        <v>9.9782272610042356E-5</v>
      </c>
      <c r="AF27" s="335">
        <v>6.4905792137741648E-5</v>
      </c>
      <c r="AG27" s="335">
        <v>8.8221634185428271E-6</v>
      </c>
      <c r="AH27" s="335">
        <v>1.8491971130249138E-3</v>
      </c>
      <c r="AI27" s="335">
        <v>5.8189749696063917E-5</v>
      </c>
      <c r="AJ27" s="335">
        <v>6.0871348551108466E-4</v>
      </c>
      <c r="AK27" s="335">
        <v>8.6778295470000112E-5</v>
      </c>
      <c r="AL27" s="335">
        <v>5.3555960970842917E-5</v>
      </c>
      <c r="AM27" s="335">
        <v>7.553351783946125E-5</v>
      </c>
      <c r="AN27" s="336">
        <v>3.8596456915534726E-5</v>
      </c>
      <c r="AO27" s="336">
        <v>2.382512177820156E-4</v>
      </c>
      <c r="AP27" s="336">
        <v>1.0317105383947866E-4</v>
      </c>
      <c r="AQ27" s="336">
        <v>2.9754699770750736E-4</v>
      </c>
      <c r="AR27" s="336">
        <v>1.0939231792922472</v>
      </c>
      <c r="AS27" s="315">
        <v>0.83122737015679082</v>
      </c>
    </row>
    <row r="28" spans="2:45" ht="15.95" customHeight="1" x14ac:dyDescent="0.15">
      <c r="B28" s="224" t="s">
        <v>161</v>
      </c>
      <c r="C28" s="219" t="s">
        <v>162</v>
      </c>
      <c r="D28" s="225">
        <v>6.6718468913467817E-4</v>
      </c>
      <c r="E28" s="225">
        <v>1.5709213449209005E-3</v>
      </c>
      <c r="F28" s="225">
        <v>1.265574342477506E-3</v>
      </c>
      <c r="G28" s="225">
        <v>1.9137859093988057E-3</v>
      </c>
      <c r="H28" s="225">
        <v>4.5588248512074183E-3</v>
      </c>
      <c r="I28" s="225">
        <v>2.0841131964002028E-3</v>
      </c>
      <c r="J28" s="225">
        <v>1.5291298120800759E-3</v>
      </c>
      <c r="K28" s="225">
        <v>3.638285700192755E-4</v>
      </c>
      <c r="L28" s="225">
        <v>6.2057425558107501E-4</v>
      </c>
      <c r="M28" s="225">
        <v>1.6709281171077221E-3</v>
      </c>
      <c r="N28" s="225">
        <v>3.9401879157748435E-3</v>
      </c>
      <c r="O28" s="225">
        <v>1.1119037541974781E-3</v>
      </c>
      <c r="P28" s="225">
        <v>2.4948873609361888E-3</v>
      </c>
      <c r="Q28" s="225">
        <v>4.9710175824477503E-4</v>
      </c>
      <c r="R28" s="225">
        <v>4.0912079167017512E-4</v>
      </c>
      <c r="S28" s="225">
        <v>6.2499281214903758E-4</v>
      </c>
      <c r="T28" s="225">
        <v>1.3819603587993297E-3</v>
      </c>
      <c r="U28" s="225">
        <v>1.2781245567238602E-3</v>
      </c>
      <c r="V28" s="225">
        <v>7.8260474061733125E-4</v>
      </c>
      <c r="W28" s="225">
        <v>3.5944446297652907E-3</v>
      </c>
      <c r="X28" s="225">
        <v>5.3043626521619646E-4</v>
      </c>
      <c r="Y28" s="225">
        <v>5.7305629329533491E-4</v>
      </c>
      <c r="Z28" s="225">
        <v>1.0067286221213219</v>
      </c>
      <c r="AA28" s="225">
        <v>1.0557447199435615E-3</v>
      </c>
      <c r="AB28" s="225">
        <v>1.2955209498437825E-3</v>
      </c>
      <c r="AC28" s="225">
        <v>1.4159046962855717E-3</v>
      </c>
      <c r="AD28" s="225">
        <v>1.2730764053561147E-3</v>
      </c>
      <c r="AE28" s="225">
        <v>1.4366194087387458E-3</v>
      </c>
      <c r="AF28" s="225">
        <v>3.30435616500936E-3</v>
      </c>
      <c r="AG28" s="225">
        <v>2.5371649558780259E-4</v>
      </c>
      <c r="AH28" s="225">
        <v>8.4577921140345774E-4</v>
      </c>
      <c r="AI28" s="225">
        <v>3.4020705793745836E-3</v>
      </c>
      <c r="AJ28" s="225">
        <v>1.9029262850310006E-3</v>
      </c>
      <c r="AK28" s="225">
        <v>2.3599468094505902E-3</v>
      </c>
      <c r="AL28" s="225">
        <v>1.0240244781211344E-3</v>
      </c>
      <c r="AM28" s="225">
        <v>8.1768796795198117E-3</v>
      </c>
      <c r="AN28" s="226">
        <v>1.8723807977843124E-3</v>
      </c>
      <c r="AO28" s="226">
        <v>1.5978168824754254E-3</v>
      </c>
      <c r="AP28" s="226">
        <v>2.5461641359535766E-2</v>
      </c>
      <c r="AQ28" s="226">
        <v>1.1255553633326698E-3</v>
      </c>
      <c r="AR28" s="226">
        <v>1.0979962687338332</v>
      </c>
      <c r="AS28" s="217">
        <v>0.83432234381584913</v>
      </c>
    </row>
    <row r="29" spans="2:45" ht="15.95" customHeight="1" x14ac:dyDescent="0.15">
      <c r="B29" s="334" t="s">
        <v>163</v>
      </c>
      <c r="C29" s="318" t="s">
        <v>279</v>
      </c>
      <c r="D29" s="335">
        <v>4.0978301686546703E-3</v>
      </c>
      <c r="E29" s="335">
        <v>1.5991675184289646E-3</v>
      </c>
      <c r="F29" s="335">
        <v>6.0907324833495789E-3</v>
      </c>
      <c r="G29" s="335">
        <v>2.0977075591817195E-3</v>
      </c>
      <c r="H29" s="335">
        <v>3.3047576026827698E-3</v>
      </c>
      <c r="I29" s="335">
        <v>3.6489277040712906E-3</v>
      </c>
      <c r="J29" s="335">
        <v>3.9273034242059369E-3</v>
      </c>
      <c r="K29" s="335">
        <v>4.1157042400503333E-3</v>
      </c>
      <c r="L29" s="335">
        <v>4.488948842459861E-3</v>
      </c>
      <c r="M29" s="335">
        <v>5.4356286594652503E-3</v>
      </c>
      <c r="N29" s="335">
        <v>5.455312145579116E-3</v>
      </c>
      <c r="O29" s="335">
        <v>5.0342443886351113E-3</v>
      </c>
      <c r="P29" s="335">
        <v>4.4576098232677721E-3</v>
      </c>
      <c r="Q29" s="335">
        <v>4.1003062827670777E-3</v>
      </c>
      <c r="R29" s="335">
        <v>2.8021092724426818E-3</v>
      </c>
      <c r="S29" s="335">
        <v>2.6190241661988752E-3</v>
      </c>
      <c r="T29" s="335">
        <v>3.0094668398955153E-3</v>
      </c>
      <c r="U29" s="335">
        <v>3.2232794054851757E-3</v>
      </c>
      <c r="V29" s="335">
        <v>2.6914241488700899E-3</v>
      </c>
      <c r="W29" s="335">
        <v>1.2824677075120663E-3</v>
      </c>
      <c r="X29" s="335">
        <v>1.6973580361431021E-3</v>
      </c>
      <c r="Y29" s="335">
        <v>2.007992900890087E-3</v>
      </c>
      <c r="Z29" s="335">
        <v>2.754204505722873E-3</v>
      </c>
      <c r="AA29" s="335">
        <v>1.0017599377521538</v>
      </c>
      <c r="AB29" s="335">
        <v>1.5162997014374105E-2</v>
      </c>
      <c r="AC29" s="335">
        <v>3.4176885072179509E-2</v>
      </c>
      <c r="AD29" s="335">
        <v>4.9638184472910176E-3</v>
      </c>
      <c r="AE29" s="335">
        <v>4.3426588679614068E-3</v>
      </c>
      <c r="AF29" s="335">
        <v>3.6870833290701525E-3</v>
      </c>
      <c r="AG29" s="335">
        <v>1.0241213217861049E-2</v>
      </c>
      <c r="AH29" s="335">
        <v>7.3283111924686544E-3</v>
      </c>
      <c r="AI29" s="335">
        <v>6.524690505667864E-3</v>
      </c>
      <c r="AJ29" s="335">
        <v>9.8859612677382139E-3</v>
      </c>
      <c r="AK29" s="335">
        <v>6.2821242325070891E-3</v>
      </c>
      <c r="AL29" s="335">
        <v>3.3404737838756537E-3</v>
      </c>
      <c r="AM29" s="335">
        <v>3.3575214985558451E-3</v>
      </c>
      <c r="AN29" s="336">
        <v>2.2709771272556929E-3</v>
      </c>
      <c r="AO29" s="336">
        <v>4.15034518497189E-3</v>
      </c>
      <c r="AP29" s="336">
        <v>1.5553900419808763E-3</v>
      </c>
      <c r="AQ29" s="336">
        <v>3.9183878592609443E-3</v>
      </c>
      <c r="AR29" s="336">
        <v>1.202890284221134</v>
      </c>
      <c r="AS29" s="315">
        <v>0.91402700524838776</v>
      </c>
    </row>
    <row r="30" spans="2:45" ht="15.95" customHeight="1" x14ac:dyDescent="0.15">
      <c r="B30" s="224" t="s">
        <v>164</v>
      </c>
      <c r="C30" s="219" t="s">
        <v>280</v>
      </c>
      <c r="D30" s="225">
        <v>1.4422589690176639E-2</v>
      </c>
      <c r="E30" s="225">
        <v>7.7044644469082355E-3</v>
      </c>
      <c r="F30" s="225">
        <v>2.6511160043982712E-2</v>
      </c>
      <c r="G30" s="225">
        <v>1.9981848818004071E-2</v>
      </c>
      <c r="H30" s="225">
        <v>3.0304337078997459E-2</v>
      </c>
      <c r="I30" s="225">
        <v>1.836219837355069E-2</v>
      </c>
      <c r="J30" s="225">
        <v>4.5456689821584018E-2</v>
      </c>
      <c r="K30" s="225">
        <v>2.2296011810985748E-2</v>
      </c>
      <c r="L30" s="225">
        <v>3.7812038258622054E-2</v>
      </c>
      <c r="M30" s="225">
        <v>4.860917852227245E-2</v>
      </c>
      <c r="N30" s="225">
        <v>5.7772672916276434E-2</v>
      </c>
      <c r="O30" s="225">
        <v>7.1551405866778398E-2</v>
      </c>
      <c r="P30" s="225">
        <v>3.2089211536203768E-2</v>
      </c>
      <c r="Q30" s="225">
        <v>2.9200725113161258E-2</v>
      </c>
      <c r="R30" s="225">
        <v>1.3779837561351656E-2</v>
      </c>
      <c r="S30" s="225">
        <v>1.4502061154077921E-2</v>
      </c>
      <c r="T30" s="225">
        <v>8.6980195695820495E-3</v>
      </c>
      <c r="U30" s="225">
        <v>4.1504922392259558E-2</v>
      </c>
      <c r="V30" s="225">
        <v>1.8287978489227426E-2</v>
      </c>
      <c r="W30" s="225">
        <v>1.3437355386656746E-2</v>
      </c>
      <c r="X30" s="225">
        <v>1.9770088800985037E-2</v>
      </c>
      <c r="Y30" s="225">
        <v>2.3448314028555177E-2</v>
      </c>
      <c r="Z30" s="225">
        <v>2.1330954959300007E-2</v>
      </c>
      <c r="AA30" s="225">
        <v>8.0930087618999794E-3</v>
      </c>
      <c r="AB30" s="225">
        <v>1.1092298204215016</v>
      </c>
      <c r="AC30" s="225">
        <v>5.7826179176325918E-2</v>
      </c>
      <c r="AD30" s="225">
        <v>7.9797093232792243E-2</v>
      </c>
      <c r="AE30" s="225">
        <v>2.5848080819200314E-2</v>
      </c>
      <c r="AF30" s="225">
        <v>8.0084533980048864E-3</v>
      </c>
      <c r="AG30" s="225">
        <v>2.6581880112833494E-3</v>
      </c>
      <c r="AH30" s="225">
        <v>9.9858879843681154E-3</v>
      </c>
      <c r="AI30" s="225">
        <v>1.2937929727438751E-2</v>
      </c>
      <c r="AJ30" s="225">
        <v>1.6682421417232134E-2</v>
      </c>
      <c r="AK30" s="225">
        <v>2.6584502628101466E-2</v>
      </c>
      <c r="AL30" s="225">
        <v>1.6576800498477158E-2</v>
      </c>
      <c r="AM30" s="225">
        <v>8.0463157890099356E-3</v>
      </c>
      <c r="AN30" s="226">
        <v>7.6594332943652E-3</v>
      </c>
      <c r="AO30" s="226">
        <v>4.6873327925105714E-2</v>
      </c>
      <c r="AP30" s="226">
        <v>8.334076404620798E-3</v>
      </c>
      <c r="AQ30" s="226">
        <v>1.2264382615855102E-2</v>
      </c>
      <c r="AR30" s="226">
        <v>2.0942399667450826</v>
      </c>
      <c r="AS30" s="217">
        <v>1.5913270812681986</v>
      </c>
    </row>
    <row r="31" spans="2:45" ht="15.95" customHeight="1" x14ac:dyDescent="0.15">
      <c r="B31" s="334" t="s">
        <v>165</v>
      </c>
      <c r="C31" s="318" t="s">
        <v>166</v>
      </c>
      <c r="D31" s="335">
        <v>1.2570801010716971E-3</v>
      </c>
      <c r="E31" s="335">
        <v>7.2584447990941669E-4</v>
      </c>
      <c r="F31" s="335">
        <v>2.8233992843803902E-3</v>
      </c>
      <c r="G31" s="335">
        <v>3.0252680521313225E-3</v>
      </c>
      <c r="H31" s="335">
        <v>2.193334406135403E-3</v>
      </c>
      <c r="I31" s="335">
        <v>1.5932129846930898E-3</v>
      </c>
      <c r="J31" s="335">
        <v>4.9321385540159355E-3</v>
      </c>
      <c r="K31" s="335">
        <v>9.2450157864378078E-4</v>
      </c>
      <c r="L31" s="335">
        <v>2.0409582347718797E-3</v>
      </c>
      <c r="M31" s="335">
        <v>2.6357356640961966E-3</v>
      </c>
      <c r="N31" s="335">
        <v>1.5727836000087598E-3</v>
      </c>
      <c r="O31" s="335">
        <v>1.4265128305136468E-3</v>
      </c>
      <c r="P31" s="335">
        <v>1.7851945298918677E-3</v>
      </c>
      <c r="Q31" s="335">
        <v>1.2656621223851149E-3</v>
      </c>
      <c r="R31" s="335">
        <v>7.8650208869458706E-4</v>
      </c>
      <c r="S31" s="335">
        <v>1.0204214681108501E-3</v>
      </c>
      <c r="T31" s="335">
        <v>3.8772515076608218E-3</v>
      </c>
      <c r="U31" s="335">
        <v>2.2252948280003129E-3</v>
      </c>
      <c r="V31" s="335">
        <v>1.0908181263709982E-3</v>
      </c>
      <c r="W31" s="335">
        <v>6.8422416805793756E-4</v>
      </c>
      <c r="X31" s="335">
        <v>6.4853465860618877E-4</v>
      </c>
      <c r="Y31" s="335">
        <v>1.4032562099498384E-3</v>
      </c>
      <c r="Z31" s="335">
        <v>1.9606635279367447E-3</v>
      </c>
      <c r="AA31" s="335">
        <v>1.4443535862147876E-3</v>
      </c>
      <c r="AB31" s="335">
        <v>9.6511410137315801E-4</v>
      </c>
      <c r="AC31" s="335">
        <v>1.0873170867260138</v>
      </c>
      <c r="AD31" s="335">
        <v>1.1479065772011845E-2</v>
      </c>
      <c r="AE31" s="335">
        <v>2.9952261700919112E-3</v>
      </c>
      <c r="AF31" s="335">
        <v>1.92448145229967E-3</v>
      </c>
      <c r="AG31" s="335">
        <v>3.4070611120708805E-4</v>
      </c>
      <c r="AH31" s="335">
        <v>4.872718021755291E-3</v>
      </c>
      <c r="AI31" s="335">
        <v>4.2966544202762743E-3</v>
      </c>
      <c r="AJ31" s="335">
        <v>5.1474340567769271E-3</v>
      </c>
      <c r="AK31" s="335">
        <v>9.6342323802670812E-3</v>
      </c>
      <c r="AL31" s="335">
        <v>5.9790398037685589E-3</v>
      </c>
      <c r="AM31" s="335">
        <v>3.0670955098774664E-3</v>
      </c>
      <c r="AN31" s="336">
        <v>1.2601188098478394E-3</v>
      </c>
      <c r="AO31" s="336">
        <v>1.0735610923918035E-2</v>
      </c>
      <c r="AP31" s="336">
        <v>1.0373609205788221E-3</v>
      </c>
      <c r="AQ31" s="336">
        <v>3.6207128178905477E-3</v>
      </c>
      <c r="AR31" s="336">
        <v>1.1980156045902057</v>
      </c>
      <c r="AS31" s="315">
        <v>0.91032293607179804</v>
      </c>
    </row>
    <row r="32" spans="2:45" ht="15.95" customHeight="1" x14ac:dyDescent="0.15">
      <c r="B32" s="224" t="s">
        <v>167</v>
      </c>
      <c r="C32" s="219" t="s">
        <v>168</v>
      </c>
      <c r="D32" s="225">
        <v>9.0234478639761599E-4</v>
      </c>
      <c r="E32" s="225">
        <v>5.8455930352677707E-4</v>
      </c>
      <c r="F32" s="225">
        <v>2.7487304224975699E-3</v>
      </c>
      <c r="G32" s="225">
        <v>1.7500893257981988E-3</v>
      </c>
      <c r="H32" s="225">
        <v>8.8254594234738522E-4</v>
      </c>
      <c r="I32" s="225">
        <v>1.1033688338412478E-3</v>
      </c>
      <c r="J32" s="225">
        <v>2.2271905815989491E-3</v>
      </c>
      <c r="K32" s="225">
        <v>5.3503304441840079E-4</v>
      </c>
      <c r="L32" s="225">
        <v>6.1908700282276258E-4</v>
      </c>
      <c r="M32" s="225">
        <v>3.9135002285473272E-3</v>
      </c>
      <c r="N32" s="225">
        <v>1.1710489254846493E-3</v>
      </c>
      <c r="O32" s="225">
        <v>9.8472748206084319E-4</v>
      </c>
      <c r="P32" s="225">
        <v>5.5614616463429425E-4</v>
      </c>
      <c r="Q32" s="225">
        <v>6.3520529197874653E-4</v>
      </c>
      <c r="R32" s="225">
        <v>6.7796678486869261E-4</v>
      </c>
      <c r="S32" s="225">
        <v>5.0863447024380385E-4</v>
      </c>
      <c r="T32" s="225">
        <v>5.0057371933270841E-3</v>
      </c>
      <c r="U32" s="225">
        <v>1.4787598081113928E-3</v>
      </c>
      <c r="V32" s="225">
        <v>5.8046657768425446E-4</v>
      </c>
      <c r="W32" s="225">
        <v>5.0736200460421146E-4</v>
      </c>
      <c r="X32" s="225">
        <v>4.0385949826642146E-4</v>
      </c>
      <c r="Y32" s="225">
        <v>1.8117154379213975E-3</v>
      </c>
      <c r="Z32" s="225">
        <v>1.0119879205580382E-3</v>
      </c>
      <c r="AA32" s="225">
        <v>3.0201419785153504E-3</v>
      </c>
      <c r="AB32" s="225">
        <v>9.0171809185970418E-3</v>
      </c>
      <c r="AC32" s="225">
        <v>2.9874492501910832E-3</v>
      </c>
      <c r="AD32" s="225">
        <v>1.0013577199632264</v>
      </c>
      <c r="AE32" s="225">
        <v>2.014701558818271E-3</v>
      </c>
      <c r="AF32" s="225">
        <v>3.6257001121308709E-3</v>
      </c>
      <c r="AG32" s="225">
        <v>3.173195129232599E-4</v>
      </c>
      <c r="AH32" s="225">
        <v>3.3926485242157293E-3</v>
      </c>
      <c r="AI32" s="225">
        <v>7.348257552125175E-3</v>
      </c>
      <c r="AJ32" s="225">
        <v>2.7713393306779358E-2</v>
      </c>
      <c r="AK32" s="225">
        <v>6.0085409360633576E-3</v>
      </c>
      <c r="AL32" s="225">
        <v>4.0162440491582855E-3</v>
      </c>
      <c r="AM32" s="225">
        <v>8.7255883017325561E-4</v>
      </c>
      <c r="AN32" s="226">
        <v>8.4348475226482414E-4</v>
      </c>
      <c r="AO32" s="226">
        <v>1.8696351990295068E-2</v>
      </c>
      <c r="AP32" s="226">
        <v>7.1979452985997756E-4</v>
      </c>
      <c r="AQ32" s="226">
        <v>2.0736872952486652E-2</v>
      </c>
      <c r="AR32" s="226">
        <v>1.1432884277493642</v>
      </c>
      <c r="AS32" s="217">
        <v>0.86873799835162824</v>
      </c>
    </row>
    <row r="33" spans="2:45" ht="15.95" customHeight="1" x14ac:dyDescent="0.15">
      <c r="B33" s="334" t="s">
        <v>169</v>
      </c>
      <c r="C33" s="318" t="s">
        <v>281</v>
      </c>
      <c r="D33" s="335">
        <v>8.1211246604691617E-2</v>
      </c>
      <c r="E33" s="335">
        <v>6.3344922256251809E-2</v>
      </c>
      <c r="F33" s="335">
        <v>3.4134834949281059E-2</v>
      </c>
      <c r="G33" s="335">
        <v>9.2398483447789934E-2</v>
      </c>
      <c r="H33" s="335">
        <v>8.5135115482230919E-2</v>
      </c>
      <c r="I33" s="335">
        <v>9.7444674479143678E-2</v>
      </c>
      <c r="J33" s="335">
        <v>4.2125379593844825E-2</v>
      </c>
      <c r="K33" s="335">
        <v>4.9673469117194918E-2</v>
      </c>
      <c r="L33" s="335">
        <v>6.0503840372041734E-2</v>
      </c>
      <c r="M33" s="335">
        <v>4.2036089136541145E-2</v>
      </c>
      <c r="N33" s="335">
        <v>4.9946107477410823E-2</v>
      </c>
      <c r="O33" s="335">
        <v>5.5697736433970982E-2</v>
      </c>
      <c r="P33" s="335">
        <v>5.5593272366102654E-2</v>
      </c>
      <c r="Q33" s="335">
        <v>4.7174143353364256E-2</v>
      </c>
      <c r="R33" s="335">
        <v>4.5340645497717116E-2</v>
      </c>
      <c r="S33" s="335">
        <v>4.1877968638592951E-2</v>
      </c>
      <c r="T33" s="335">
        <v>5.2736173839561501E-2</v>
      </c>
      <c r="U33" s="335">
        <v>4.9491125315699498E-2</v>
      </c>
      <c r="V33" s="335">
        <v>5.3827307947710921E-2</v>
      </c>
      <c r="W33" s="335">
        <v>5.157183333278282E-2</v>
      </c>
      <c r="X33" s="335">
        <v>4.4497710449327342E-2</v>
      </c>
      <c r="Y33" s="335">
        <v>6.7645802688175286E-2</v>
      </c>
      <c r="Z33" s="335">
        <v>7.3202414258427023E-2</v>
      </c>
      <c r="AA33" s="335">
        <v>5.9258813648510607E-2</v>
      </c>
      <c r="AB33" s="335">
        <v>2.1506802577255874E-2</v>
      </c>
      <c r="AC33" s="335">
        <v>3.1161046432912908E-2</v>
      </c>
      <c r="AD33" s="335">
        <v>2.2773350454728097E-2</v>
      </c>
      <c r="AE33" s="335">
        <v>1.0164770197189175</v>
      </c>
      <c r="AF33" s="335">
        <v>1.1342257020085547E-2</v>
      </c>
      <c r="AG33" s="335">
        <v>2.8669722095724967E-3</v>
      </c>
      <c r="AH33" s="335">
        <v>4.2581298714169574E-2</v>
      </c>
      <c r="AI33" s="335">
        <v>1.7454734163006386E-2</v>
      </c>
      <c r="AJ33" s="335">
        <v>1.5443531602656482E-2</v>
      </c>
      <c r="AK33" s="335">
        <v>1.7943482411563846E-2</v>
      </c>
      <c r="AL33" s="335">
        <v>5.4544083242024741E-2</v>
      </c>
      <c r="AM33" s="335">
        <v>4.6271440873970129E-2</v>
      </c>
      <c r="AN33" s="336">
        <v>2.7482546828220961E-2</v>
      </c>
      <c r="AO33" s="336">
        <v>8.7125781287873239E-2</v>
      </c>
      <c r="AP33" s="336">
        <v>0.23043640822725397</v>
      </c>
      <c r="AQ33" s="336">
        <v>1.9722232856100325E-2</v>
      </c>
      <c r="AR33" s="336">
        <v>3.0610020993066773</v>
      </c>
      <c r="AS33" s="315">
        <v>2.3259299859586928</v>
      </c>
    </row>
    <row r="34" spans="2:45" ht="15.95" customHeight="1" x14ac:dyDescent="0.15">
      <c r="B34" s="224" t="s">
        <v>170</v>
      </c>
      <c r="C34" s="219" t="s">
        <v>282</v>
      </c>
      <c r="D34" s="225">
        <v>8.6465099478539344E-3</v>
      </c>
      <c r="E34" s="225">
        <v>1.1221064197338104E-2</v>
      </c>
      <c r="F34" s="225">
        <v>4.9760651133745365E-2</v>
      </c>
      <c r="G34" s="225">
        <v>9.2317262931713908E-3</v>
      </c>
      <c r="H34" s="225">
        <v>1.8800337437614376E-2</v>
      </c>
      <c r="I34" s="225">
        <v>1.3248913329042766E-2</v>
      </c>
      <c r="J34" s="225">
        <v>1.1661052595062333E-2</v>
      </c>
      <c r="K34" s="225">
        <v>5.0231301829440607E-3</v>
      </c>
      <c r="L34" s="225">
        <v>6.1320439574727723E-3</v>
      </c>
      <c r="M34" s="225">
        <v>1.3786086180579334E-2</v>
      </c>
      <c r="N34" s="225">
        <v>1.966101519880744E-2</v>
      </c>
      <c r="O34" s="225">
        <v>9.24018185197697E-3</v>
      </c>
      <c r="P34" s="225">
        <v>9.4964695594382687E-3</v>
      </c>
      <c r="Q34" s="225">
        <v>1.1152969233088606E-2</v>
      </c>
      <c r="R34" s="225">
        <v>1.3684434621140027E-2</v>
      </c>
      <c r="S34" s="225">
        <v>7.8808117905036605E-3</v>
      </c>
      <c r="T34" s="225">
        <v>1.6681009672630098E-2</v>
      </c>
      <c r="U34" s="225">
        <v>8.4927830633712825E-3</v>
      </c>
      <c r="V34" s="225">
        <v>7.8622295080641776E-3</v>
      </c>
      <c r="W34" s="225">
        <v>6.5294853114984024E-3</v>
      </c>
      <c r="X34" s="225">
        <v>7.3013106764433667E-3</v>
      </c>
      <c r="Y34" s="225">
        <v>1.5997287685547982E-2</v>
      </c>
      <c r="Z34" s="225">
        <v>2.0669352615670104E-2</v>
      </c>
      <c r="AA34" s="225">
        <v>1.5692272797660962E-2</v>
      </c>
      <c r="AB34" s="225">
        <v>2.0313150774780089E-2</v>
      </c>
      <c r="AC34" s="225">
        <v>3.068153919037836E-2</v>
      </c>
      <c r="AD34" s="225">
        <v>4.2750754437565375E-2</v>
      </c>
      <c r="AE34" s="225">
        <v>1.9508648967315075E-2</v>
      </c>
      <c r="AF34" s="225">
        <v>1.038094829364679</v>
      </c>
      <c r="AG34" s="225">
        <v>6.4898403602798083E-2</v>
      </c>
      <c r="AH34" s="225">
        <v>2.5767882899123681E-2</v>
      </c>
      <c r="AI34" s="225">
        <v>1.1033421482030554E-2</v>
      </c>
      <c r="AJ34" s="225">
        <v>2.1148865589220352E-2</v>
      </c>
      <c r="AK34" s="225">
        <v>1.0627793796200134E-2</v>
      </c>
      <c r="AL34" s="225">
        <v>1.0461486562297385E-2</v>
      </c>
      <c r="AM34" s="225">
        <v>2.4681482796136637E-2</v>
      </c>
      <c r="AN34" s="226">
        <v>1.5127383639736003E-2</v>
      </c>
      <c r="AO34" s="226">
        <v>1.3073631292704885E-2</v>
      </c>
      <c r="AP34" s="226">
        <v>6.6357096231729274E-3</v>
      </c>
      <c r="AQ34" s="226">
        <v>1.3456979253928166E-2</v>
      </c>
      <c r="AR34" s="226">
        <v>1.6861150921127321</v>
      </c>
      <c r="AS34" s="217">
        <v>1.2812097232506958</v>
      </c>
    </row>
    <row r="35" spans="2:45" ht="15.95" customHeight="1" x14ac:dyDescent="0.15">
      <c r="B35" s="334" t="s">
        <v>171</v>
      </c>
      <c r="C35" s="318" t="s">
        <v>172</v>
      </c>
      <c r="D35" s="335">
        <v>5.7112312647282512E-3</v>
      </c>
      <c r="E35" s="335">
        <v>4.1768803094781263E-3</v>
      </c>
      <c r="F35" s="335">
        <v>1.2856394178995199E-2</v>
      </c>
      <c r="G35" s="335">
        <v>6.6527750658796894E-3</v>
      </c>
      <c r="H35" s="335">
        <v>7.7653614043180046E-3</v>
      </c>
      <c r="I35" s="335">
        <v>6.7565206249231317E-3</v>
      </c>
      <c r="J35" s="335">
        <v>8.3166025706039905E-3</v>
      </c>
      <c r="K35" s="335">
        <v>4.1415426532294113E-3</v>
      </c>
      <c r="L35" s="335">
        <v>5.9862059742715685E-3</v>
      </c>
      <c r="M35" s="335">
        <v>7.8927192869408559E-3</v>
      </c>
      <c r="N35" s="335">
        <v>6.025433042858931E-3</v>
      </c>
      <c r="O35" s="335">
        <v>5.1602191840963343E-3</v>
      </c>
      <c r="P35" s="335">
        <v>4.7956403328999666E-3</v>
      </c>
      <c r="Q35" s="335">
        <v>6.6448225678331207E-3</v>
      </c>
      <c r="R35" s="335">
        <v>6.0634593044544879E-3</v>
      </c>
      <c r="S35" s="335">
        <v>4.8374432319551516E-3</v>
      </c>
      <c r="T35" s="335">
        <v>5.4233615389030774E-3</v>
      </c>
      <c r="U35" s="335">
        <v>4.419435955635439E-3</v>
      </c>
      <c r="V35" s="335">
        <v>4.8267811053190213E-3</v>
      </c>
      <c r="W35" s="335">
        <v>6.8131918057674455E-3</v>
      </c>
      <c r="X35" s="335">
        <v>3.8179406401739205E-3</v>
      </c>
      <c r="Y35" s="335">
        <v>5.2791516041444369E-3</v>
      </c>
      <c r="Z35" s="335">
        <v>7.2765467331133748E-3</v>
      </c>
      <c r="AA35" s="335">
        <v>7.6221053857063606E-3</v>
      </c>
      <c r="AB35" s="335">
        <v>7.1234779953363754E-3</v>
      </c>
      <c r="AC35" s="335">
        <v>5.5602795166717874E-3</v>
      </c>
      <c r="AD35" s="335">
        <v>6.1270650834690287E-3</v>
      </c>
      <c r="AE35" s="335">
        <v>2.9357170451870754E-2</v>
      </c>
      <c r="AF35" s="335">
        <v>1.7429300070866821E-2</v>
      </c>
      <c r="AG35" s="335">
        <v>1.023015679503634</v>
      </c>
      <c r="AH35" s="335">
        <v>2.191562358933382E-2</v>
      </c>
      <c r="AI35" s="335">
        <v>1.6953966099762203E-2</v>
      </c>
      <c r="AJ35" s="335">
        <v>3.8401009905371449E-3</v>
      </c>
      <c r="AK35" s="335">
        <v>5.8269094527464557E-3</v>
      </c>
      <c r="AL35" s="335">
        <v>1.758739200911422E-2</v>
      </c>
      <c r="AM35" s="335">
        <v>2.2376919019058424E-2</v>
      </c>
      <c r="AN35" s="336">
        <v>9.72813357079386E-3</v>
      </c>
      <c r="AO35" s="336">
        <v>1.7437262821819448E-2</v>
      </c>
      <c r="AP35" s="336">
        <v>7.8713444129023032E-3</v>
      </c>
      <c r="AQ35" s="336">
        <v>3.4121366228713479E-2</v>
      </c>
      <c r="AR35" s="336">
        <v>1.3955337565828596</v>
      </c>
      <c r="AS35" s="315">
        <v>1.0604088809964745</v>
      </c>
    </row>
    <row r="36" spans="2:45" ht="15.95" customHeight="1" x14ac:dyDescent="0.15">
      <c r="B36" s="224" t="s">
        <v>173</v>
      </c>
      <c r="C36" s="219" t="s">
        <v>283</v>
      </c>
      <c r="D36" s="225">
        <v>6.8730244554280645E-2</v>
      </c>
      <c r="E36" s="225">
        <v>4.9204746399112487E-2</v>
      </c>
      <c r="F36" s="225">
        <v>0.28547413129623123</v>
      </c>
      <c r="G36" s="225">
        <v>5.1620761383148445E-2</v>
      </c>
      <c r="H36" s="225">
        <v>3.4198369156585313E-2</v>
      </c>
      <c r="I36" s="225">
        <v>5.2514752202806873E-2</v>
      </c>
      <c r="J36" s="225">
        <v>3.0139823738679086E-2</v>
      </c>
      <c r="K36" s="225">
        <v>5.0943785679962772E-2</v>
      </c>
      <c r="L36" s="225">
        <v>2.3620412379981612E-2</v>
      </c>
      <c r="M36" s="225">
        <v>8.812607926432367E-2</v>
      </c>
      <c r="N36" s="225">
        <v>4.3211695953532102E-2</v>
      </c>
      <c r="O36" s="225">
        <v>3.9058141641595497E-2</v>
      </c>
      <c r="P36" s="225">
        <v>3.4076379029342303E-2</v>
      </c>
      <c r="Q36" s="225">
        <v>3.2662732805269053E-2</v>
      </c>
      <c r="R36" s="225">
        <v>2.7941803809872077E-2</v>
      </c>
      <c r="S36" s="225">
        <v>2.1638981282055717E-2</v>
      </c>
      <c r="T36" s="225">
        <v>3.7051322654667797E-2</v>
      </c>
      <c r="U36" s="225">
        <v>2.6838811800580443E-2</v>
      </c>
      <c r="V36" s="225">
        <v>2.518589501738068E-2</v>
      </c>
      <c r="W36" s="225">
        <v>1.8458680142395149E-2</v>
      </c>
      <c r="X36" s="225">
        <v>1.6011691406195409E-2</v>
      </c>
      <c r="Y36" s="225">
        <v>2.7773926270959304E-2</v>
      </c>
      <c r="Z36" s="225">
        <v>9.7447068017333341E-2</v>
      </c>
      <c r="AA36" s="225">
        <v>5.1788506525878901E-2</v>
      </c>
      <c r="AB36" s="225">
        <v>4.3545335576585381E-2</v>
      </c>
      <c r="AC36" s="225">
        <v>3.418370044547013E-2</v>
      </c>
      <c r="AD36" s="225">
        <v>6.459890433626439E-2</v>
      </c>
      <c r="AE36" s="225">
        <v>5.9096529023289185E-2</v>
      </c>
      <c r="AF36" s="225">
        <v>3.8315463244115618E-2</v>
      </c>
      <c r="AG36" s="225">
        <v>5.1497258820106979E-3</v>
      </c>
      <c r="AH36" s="225">
        <v>1.1092105977059488</v>
      </c>
      <c r="AI36" s="225">
        <v>3.3287751476410908E-2</v>
      </c>
      <c r="AJ36" s="225">
        <v>3.7730733166870124E-2</v>
      </c>
      <c r="AK36" s="225">
        <v>2.7871947745581251E-2</v>
      </c>
      <c r="AL36" s="225">
        <v>2.0841451498803582E-2</v>
      </c>
      <c r="AM36" s="225">
        <v>4.390629059337519E-2</v>
      </c>
      <c r="AN36" s="226">
        <v>2.1825739069657991E-2</v>
      </c>
      <c r="AO36" s="226">
        <v>5.0728485436654494E-2</v>
      </c>
      <c r="AP36" s="226">
        <v>6.1176975349831034E-2</v>
      </c>
      <c r="AQ36" s="226">
        <v>9.6332997507561233E-2</v>
      </c>
      <c r="AR36" s="226">
        <v>2.9815213704706007</v>
      </c>
      <c r="AS36" s="217">
        <v>2.2655358390394356</v>
      </c>
    </row>
    <row r="37" spans="2:45" ht="15.95" customHeight="1" x14ac:dyDescent="0.15">
      <c r="B37" s="334" t="s">
        <v>174</v>
      </c>
      <c r="C37" s="318" t="s">
        <v>284</v>
      </c>
      <c r="D37" s="335">
        <v>6.8189206367446293E-3</v>
      </c>
      <c r="E37" s="335">
        <v>7.8741067952906411E-3</v>
      </c>
      <c r="F37" s="335">
        <v>1.0375888357165557E-2</v>
      </c>
      <c r="G37" s="335">
        <v>8.734148107501798E-3</v>
      </c>
      <c r="H37" s="335">
        <v>8.8197457898005621E-3</v>
      </c>
      <c r="I37" s="335">
        <v>8.989633268049255E-3</v>
      </c>
      <c r="J37" s="335">
        <v>9.7796066430621397E-3</v>
      </c>
      <c r="K37" s="335">
        <v>5.0906598556608078E-3</v>
      </c>
      <c r="L37" s="335">
        <v>7.4540173800336697E-3</v>
      </c>
      <c r="M37" s="335">
        <v>8.0113394014494285E-3</v>
      </c>
      <c r="N37" s="335">
        <v>1.2376343181631708E-2</v>
      </c>
      <c r="O37" s="335">
        <v>7.0888458936282537E-3</v>
      </c>
      <c r="P37" s="335">
        <v>7.1474989622068051E-3</v>
      </c>
      <c r="Q37" s="335">
        <v>8.8077079503005567E-3</v>
      </c>
      <c r="R37" s="335">
        <v>7.0617793511621963E-3</v>
      </c>
      <c r="S37" s="335">
        <v>1.1766923117093675E-2</v>
      </c>
      <c r="T37" s="335">
        <v>1.3258441423710554E-2</v>
      </c>
      <c r="U37" s="335">
        <v>1.072988654931082E-2</v>
      </c>
      <c r="V37" s="335">
        <v>1.2856907307308473E-2</v>
      </c>
      <c r="W37" s="335">
        <v>1.0708143531009493E-2</v>
      </c>
      <c r="X37" s="335">
        <v>5.745383429290641E-3</v>
      </c>
      <c r="Y37" s="335">
        <v>8.0031105042358882E-3</v>
      </c>
      <c r="Z37" s="335">
        <v>1.0182380313583152E-2</v>
      </c>
      <c r="AA37" s="335">
        <v>1.2457508220952809E-2</v>
      </c>
      <c r="AB37" s="335">
        <v>1.138011545209581E-2</v>
      </c>
      <c r="AC37" s="335">
        <v>4.1113760752187478E-2</v>
      </c>
      <c r="AD37" s="335">
        <v>1.28459277805983E-2</v>
      </c>
      <c r="AE37" s="335">
        <v>2.9693415069058635E-2</v>
      </c>
      <c r="AF37" s="335">
        <v>4.495419301691838E-2</v>
      </c>
      <c r="AG37" s="335">
        <v>4.6643660562355627E-3</v>
      </c>
      <c r="AH37" s="335">
        <v>1.3942639123531539E-2</v>
      </c>
      <c r="AI37" s="335">
        <v>1.1459554838313082</v>
      </c>
      <c r="AJ37" s="335">
        <v>2.4516432791981024E-2</v>
      </c>
      <c r="AK37" s="335">
        <v>1.430678173431304E-2</v>
      </c>
      <c r="AL37" s="335">
        <v>1.2377251261054455E-2</v>
      </c>
      <c r="AM37" s="335">
        <v>5.5104883610658621E-2</v>
      </c>
      <c r="AN37" s="336">
        <v>3.4110218153749275E-2</v>
      </c>
      <c r="AO37" s="336">
        <v>1.9211193879135009E-2</v>
      </c>
      <c r="AP37" s="336">
        <v>7.9749015316200652E-3</v>
      </c>
      <c r="AQ37" s="336">
        <v>6.0185998485121087E-2</v>
      </c>
      <c r="AR37" s="336">
        <v>1.7524764884997504</v>
      </c>
      <c r="AS37" s="315">
        <v>1.3316350273697677</v>
      </c>
    </row>
    <row r="38" spans="2:45" ht="15.95" customHeight="1" x14ac:dyDescent="0.15">
      <c r="B38" s="224" t="s">
        <v>175</v>
      </c>
      <c r="C38" s="219" t="s">
        <v>285</v>
      </c>
      <c r="D38" s="225">
        <v>1.033185009028431E-3</v>
      </c>
      <c r="E38" s="225">
        <v>1.9669928652782504E-3</v>
      </c>
      <c r="F38" s="225">
        <v>2.3523409892368024E-3</v>
      </c>
      <c r="G38" s="225">
        <v>2.322646980538762E-3</v>
      </c>
      <c r="H38" s="225">
        <v>8.3511488283916991E-4</v>
      </c>
      <c r="I38" s="225">
        <v>8.9618022190305886E-4</v>
      </c>
      <c r="J38" s="225">
        <v>5.0614793091790361E-4</v>
      </c>
      <c r="K38" s="225">
        <v>1.0563769718154683E-3</v>
      </c>
      <c r="L38" s="225">
        <v>5.1847134439551076E-4</v>
      </c>
      <c r="M38" s="225">
        <v>2.0486079987066083E-3</v>
      </c>
      <c r="N38" s="225">
        <v>5.5344077926611788E-4</v>
      </c>
      <c r="O38" s="225">
        <v>1.936265954494205E-3</v>
      </c>
      <c r="P38" s="225">
        <v>5.6333307021718825E-4</v>
      </c>
      <c r="Q38" s="225">
        <v>8.8133422470203021E-4</v>
      </c>
      <c r="R38" s="225">
        <v>1.9724161347548495E-3</v>
      </c>
      <c r="S38" s="225">
        <v>1.3852289701303117E-3</v>
      </c>
      <c r="T38" s="225">
        <v>6.1828161186597307E-4</v>
      </c>
      <c r="U38" s="225">
        <v>3.1816402742158178E-4</v>
      </c>
      <c r="V38" s="225">
        <v>7.2289284512129048E-4</v>
      </c>
      <c r="W38" s="225">
        <v>5.6900493403340261E-4</v>
      </c>
      <c r="X38" s="225">
        <v>8.4412252110437449E-4</v>
      </c>
      <c r="Y38" s="225">
        <v>3.9711519001183835E-3</v>
      </c>
      <c r="Z38" s="225">
        <v>7.0917789478396368E-4</v>
      </c>
      <c r="AA38" s="225">
        <v>2.8425140285871001E-3</v>
      </c>
      <c r="AB38" s="225">
        <v>9.0012437383006356E-4</v>
      </c>
      <c r="AC38" s="225">
        <v>2.4976931960363673E-3</v>
      </c>
      <c r="AD38" s="225">
        <v>3.5474977574683404E-3</v>
      </c>
      <c r="AE38" s="225">
        <v>1.6379133447367437E-3</v>
      </c>
      <c r="AF38" s="225">
        <v>1.2951154901365398E-3</v>
      </c>
      <c r="AG38" s="225">
        <v>2.553431047222092E-4</v>
      </c>
      <c r="AH38" s="225">
        <v>2.1095870931221532E-3</v>
      </c>
      <c r="AI38" s="225">
        <v>1.040510455858979E-3</v>
      </c>
      <c r="AJ38" s="225">
        <v>1.0004996288375501</v>
      </c>
      <c r="AK38" s="225">
        <v>2.2572521355389238E-3</v>
      </c>
      <c r="AL38" s="225">
        <v>1.0110269366585022E-3</v>
      </c>
      <c r="AM38" s="225">
        <v>1.419604860688277E-3</v>
      </c>
      <c r="AN38" s="226">
        <v>8.6269019431465101E-4</v>
      </c>
      <c r="AO38" s="226">
        <v>1.0701381720317623E-3</v>
      </c>
      <c r="AP38" s="226">
        <v>6.0980932552461725E-4</v>
      </c>
      <c r="AQ38" s="226">
        <v>0.24703646756331329</v>
      </c>
      <c r="AR38" s="226">
        <v>1.2994737969327923</v>
      </c>
      <c r="AS38" s="217">
        <v>0.98741685637464194</v>
      </c>
    </row>
    <row r="39" spans="2:45" ht="15.95" customHeight="1" x14ac:dyDescent="0.15">
      <c r="B39" s="334" t="s">
        <v>176</v>
      </c>
      <c r="C39" s="318" t="s">
        <v>286</v>
      </c>
      <c r="D39" s="335">
        <v>1.3777426360452242E-4</v>
      </c>
      <c r="E39" s="335">
        <v>1.0208052032799221E-4</v>
      </c>
      <c r="F39" s="335">
        <v>2.8907575940275159E-4</v>
      </c>
      <c r="G39" s="335">
        <v>4.8205638594221853E-4</v>
      </c>
      <c r="H39" s="335">
        <v>1.6104407650602024E-4</v>
      </c>
      <c r="I39" s="335">
        <v>2.1689157047816634E-4</v>
      </c>
      <c r="J39" s="335">
        <v>2.0308991532665377E-4</v>
      </c>
      <c r="K39" s="335">
        <v>7.6290114601393469E-5</v>
      </c>
      <c r="L39" s="335">
        <v>2.207012628019316E-4</v>
      </c>
      <c r="M39" s="335">
        <v>1.8653414058630274E-4</v>
      </c>
      <c r="N39" s="335">
        <v>1.4672848514745013E-3</v>
      </c>
      <c r="O39" s="335">
        <v>2.8775982163531112E-4</v>
      </c>
      <c r="P39" s="335">
        <v>8.23054315266432E-5</v>
      </c>
      <c r="Q39" s="335">
        <v>5.1802910994074643E-4</v>
      </c>
      <c r="R39" s="335">
        <v>4.6543923880380431E-4</v>
      </c>
      <c r="S39" s="335">
        <v>4.6361242324228802E-4</v>
      </c>
      <c r="T39" s="335">
        <v>7.1132209096386374E-4</v>
      </c>
      <c r="U39" s="335">
        <v>1.1792212012360873E-3</v>
      </c>
      <c r="V39" s="335">
        <v>9.5237229363708388E-4</v>
      </c>
      <c r="W39" s="335">
        <v>6.1452541248717136E-4</v>
      </c>
      <c r="X39" s="335">
        <v>2.2311285416665012E-4</v>
      </c>
      <c r="Y39" s="335">
        <v>5.3484648526749194E-4</v>
      </c>
      <c r="Z39" s="335">
        <v>1.7009869299319577E-4</v>
      </c>
      <c r="AA39" s="335">
        <v>2.8117886439281209E-4</v>
      </c>
      <c r="AB39" s="335">
        <v>5.1311850515893141E-4</v>
      </c>
      <c r="AC39" s="335">
        <v>3.7048639162647539E-4</v>
      </c>
      <c r="AD39" s="335">
        <v>2.7606067681370036E-4</v>
      </c>
      <c r="AE39" s="335">
        <v>3.8648127992063261E-4</v>
      </c>
      <c r="AF39" s="335">
        <v>4.544078432495766E-4</v>
      </c>
      <c r="AG39" s="335">
        <v>4.5091177824959801E-5</v>
      </c>
      <c r="AH39" s="335">
        <v>6.0474452918536886E-4</v>
      </c>
      <c r="AI39" s="335">
        <v>4.616269222612217E-3</v>
      </c>
      <c r="AJ39" s="335">
        <v>2.6415266314652985E-4</v>
      </c>
      <c r="AK39" s="335">
        <v>1.0001095835467884</v>
      </c>
      <c r="AL39" s="335">
        <v>1.8791340715341309E-4</v>
      </c>
      <c r="AM39" s="335">
        <v>2.908524493260007E-4</v>
      </c>
      <c r="AN39" s="336">
        <v>6.1482041852409307E-4</v>
      </c>
      <c r="AO39" s="336">
        <v>5.5972324938563555E-4</v>
      </c>
      <c r="AP39" s="336">
        <v>1.4582843759562849E-4</v>
      </c>
      <c r="AQ39" s="336">
        <v>4.9568055883213191E-4</v>
      </c>
      <c r="AR39" s="336">
        <v>1.0199618611384893</v>
      </c>
      <c r="AS39" s="315">
        <v>0.77502719710437074</v>
      </c>
    </row>
    <row r="40" spans="2:45" ht="15.95" customHeight="1" x14ac:dyDescent="0.15">
      <c r="B40" s="224" t="s">
        <v>177</v>
      </c>
      <c r="C40" s="219" t="s">
        <v>287</v>
      </c>
      <c r="D40" s="225">
        <v>4.1978857002966408E-4</v>
      </c>
      <c r="E40" s="225">
        <v>7.1266234865106223E-5</v>
      </c>
      <c r="F40" s="225">
        <v>2.6898212990102952E-4</v>
      </c>
      <c r="G40" s="225">
        <v>1.1447672774676174E-4</v>
      </c>
      <c r="H40" s="225">
        <v>5.2439356329219688E-5</v>
      </c>
      <c r="I40" s="225">
        <v>7.9298430242212786E-5</v>
      </c>
      <c r="J40" s="225">
        <v>4.4909148082346515E-5</v>
      </c>
      <c r="K40" s="225">
        <v>5.8814814896907585E-5</v>
      </c>
      <c r="L40" s="225">
        <v>3.5295170012576913E-5</v>
      </c>
      <c r="M40" s="225">
        <v>1.0314801311047458E-4</v>
      </c>
      <c r="N40" s="225">
        <v>5.7559895258493921E-5</v>
      </c>
      <c r="O40" s="225">
        <v>6.1273289025308794E-5</v>
      </c>
      <c r="P40" s="225">
        <v>4.365783506161982E-5</v>
      </c>
      <c r="Q40" s="225">
        <v>4.7340979227779691E-5</v>
      </c>
      <c r="R40" s="225">
        <v>5.3152390670703478E-5</v>
      </c>
      <c r="S40" s="225">
        <v>4.5699235073198013E-5</v>
      </c>
      <c r="T40" s="225">
        <v>5.39950077551555E-5</v>
      </c>
      <c r="U40" s="225">
        <v>3.9409871394085932E-5</v>
      </c>
      <c r="V40" s="225">
        <v>4.3526536509882883E-5</v>
      </c>
      <c r="W40" s="225">
        <v>3.3869314552069847E-5</v>
      </c>
      <c r="X40" s="225">
        <v>3.0455904769964521E-5</v>
      </c>
      <c r="Y40" s="225">
        <v>7.5073526699686609E-5</v>
      </c>
      <c r="Z40" s="225">
        <v>1.0116327832910693E-4</v>
      </c>
      <c r="AA40" s="225">
        <v>8.8522303184883317E-5</v>
      </c>
      <c r="AB40" s="225">
        <v>6.4661777501139761E-5</v>
      </c>
      <c r="AC40" s="225">
        <v>3.7800986002729922E-4</v>
      </c>
      <c r="AD40" s="225">
        <v>1.1117082534116487E-4</v>
      </c>
      <c r="AE40" s="225">
        <v>1.2436928590648662E-4</v>
      </c>
      <c r="AF40" s="225">
        <v>2.595788491357913E-4</v>
      </c>
      <c r="AG40" s="225">
        <v>2.7154153551003053E-5</v>
      </c>
      <c r="AH40" s="225">
        <v>9.1376428216030496E-4</v>
      </c>
      <c r="AI40" s="225">
        <v>1.1071707804801581E-3</v>
      </c>
      <c r="AJ40" s="225">
        <v>9.0113987364200121E-5</v>
      </c>
      <c r="AK40" s="225">
        <v>8.9716196170717968E-5</v>
      </c>
      <c r="AL40" s="225">
        <v>1.0154092344084589</v>
      </c>
      <c r="AM40" s="225">
        <v>1.272956371065265E-4</v>
      </c>
      <c r="AN40" s="226">
        <v>9.6763588696473278E-5</v>
      </c>
      <c r="AO40" s="226">
        <v>1.6045261313427466E-4</v>
      </c>
      <c r="AP40" s="226">
        <v>7.0495481980351418E-5</v>
      </c>
      <c r="AQ40" s="226">
        <v>2.6215647265703927E-3</v>
      </c>
      <c r="AR40" s="226">
        <v>1.0236746344163132</v>
      </c>
      <c r="AS40" s="217">
        <v>0.77784838128451639</v>
      </c>
    </row>
    <row r="41" spans="2:45" ht="15.95" customHeight="1" x14ac:dyDescent="0.15">
      <c r="B41" s="334" t="s">
        <v>178</v>
      </c>
      <c r="C41" s="318" t="s">
        <v>288</v>
      </c>
      <c r="D41" s="335">
        <v>4.2938168802428582E-4</v>
      </c>
      <c r="E41" s="335">
        <v>8.7494786906836611E-3</v>
      </c>
      <c r="F41" s="335">
        <v>2.8745663846050065E-3</v>
      </c>
      <c r="G41" s="335">
        <v>1.921308983157522E-3</v>
      </c>
      <c r="H41" s="335">
        <v>1.3866592716426673E-3</v>
      </c>
      <c r="I41" s="335">
        <v>1.5790053645723147E-3</v>
      </c>
      <c r="J41" s="335">
        <v>2.0559634011161564E-3</v>
      </c>
      <c r="K41" s="335">
        <v>1.1598591913498193E-3</v>
      </c>
      <c r="L41" s="335">
        <v>7.5029058655503569E-4</v>
      </c>
      <c r="M41" s="335">
        <v>1.8087834031510167E-3</v>
      </c>
      <c r="N41" s="335">
        <v>1.0275523695517698E-3</v>
      </c>
      <c r="O41" s="335">
        <v>1.1437723081577835E-3</v>
      </c>
      <c r="P41" s="335">
        <v>6.8113618837451438E-4</v>
      </c>
      <c r="Q41" s="335">
        <v>1.0906176225070241E-3</v>
      </c>
      <c r="R41" s="335">
        <v>1.9247804308475363E-3</v>
      </c>
      <c r="S41" s="335">
        <v>2.0140803219734819E-3</v>
      </c>
      <c r="T41" s="335">
        <v>1.5023382424779455E-3</v>
      </c>
      <c r="U41" s="335">
        <v>1.1880705873719079E-3</v>
      </c>
      <c r="V41" s="335">
        <v>1.2847968957825149E-3</v>
      </c>
      <c r="W41" s="335">
        <v>4.2548215013762892E-4</v>
      </c>
      <c r="X41" s="335">
        <v>9.5698808201741844E-4</v>
      </c>
      <c r="Y41" s="335">
        <v>1.0462124725703554E-3</v>
      </c>
      <c r="Z41" s="335">
        <v>1.3835442258168986E-3</v>
      </c>
      <c r="AA41" s="335">
        <v>1.6618720657603245E-3</v>
      </c>
      <c r="AB41" s="335">
        <v>1.5556320720919502E-3</v>
      </c>
      <c r="AC41" s="335">
        <v>9.3920827676588475E-3</v>
      </c>
      <c r="AD41" s="335">
        <v>2.6107174390993058E-3</v>
      </c>
      <c r="AE41" s="335">
        <v>1.0116507937284617E-3</v>
      </c>
      <c r="AF41" s="335">
        <v>3.7491312404912321E-3</v>
      </c>
      <c r="AG41" s="335">
        <v>4.7411707425800852E-4</v>
      </c>
      <c r="AH41" s="335">
        <v>1.8260075121949465E-3</v>
      </c>
      <c r="AI41" s="335">
        <v>2.1473472598711615E-3</v>
      </c>
      <c r="AJ41" s="335">
        <v>4.5681726674518501E-4</v>
      </c>
      <c r="AK41" s="335">
        <v>1.6444131104577935E-3</v>
      </c>
      <c r="AL41" s="335">
        <v>1.2937995247425528E-3</v>
      </c>
      <c r="AM41" s="335">
        <v>1.0004854243990837</v>
      </c>
      <c r="AN41" s="336">
        <v>2.2768241000014557E-3</v>
      </c>
      <c r="AO41" s="336">
        <v>3.3599629848221233E-3</v>
      </c>
      <c r="AP41" s="336">
        <v>4.2941527028280064E-4</v>
      </c>
      <c r="AQ41" s="336">
        <v>5.3298068786097434E-3</v>
      </c>
      <c r="AR41" s="336">
        <v>1.0780896906223441</v>
      </c>
      <c r="AS41" s="315">
        <v>0.81919615133207768</v>
      </c>
    </row>
    <row r="42" spans="2:45" ht="15.95" customHeight="1" x14ac:dyDescent="0.15">
      <c r="B42" s="227" t="s">
        <v>179</v>
      </c>
      <c r="C42" s="219" t="s">
        <v>289</v>
      </c>
      <c r="D42" s="225">
        <v>2.889105478594969E-2</v>
      </c>
      <c r="E42" s="225">
        <v>2.276686584521654E-2</v>
      </c>
      <c r="F42" s="225">
        <v>6.2543120220891035E-2</v>
      </c>
      <c r="G42" s="225">
        <v>3.9895440707079344E-2</v>
      </c>
      <c r="H42" s="225">
        <v>4.0138547951144452E-2</v>
      </c>
      <c r="I42" s="225">
        <v>3.4880290653604838E-2</v>
      </c>
      <c r="J42" s="225">
        <v>7.238844872351835E-2</v>
      </c>
      <c r="K42" s="225">
        <v>3.2052096671108969E-2</v>
      </c>
      <c r="L42" s="225">
        <v>3.8547199678051286E-2</v>
      </c>
      <c r="M42" s="225">
        <v>5.3060424095005089E-2</v>
      </c>
      <c r="N42" s="225">
        <v>3.8648576759264378E-2</v>
      </c>
      <c r="O42" s="225">
        <v>2.7296391755222763E-2</v>
      </c>
      <c r="P42" s="225">
        <v>3.0536464454414759E-2</v>
      </c>
      <c r="Q42" s="225">
        <v>3.4150441252515019E-2</v>
      </c>
      <c r="R42" s="225">
        <v>3.336401049041552E-2</v>
      </c>
      <c r="S42" s="225">
        <v>3.3677472653109622E-2</v>
      </c>
      <c r="T42" s="225">
        <v>3.7081210336247263E-2</v>
      </c>
      <c r="U42" s="225">
        <v>5.1942013159707472E-2</v>
      </c>
      <c r="V42" s="225">
        <v>4.4457393651477897E-2</v>
      </c>
      <c r="W42" s="225">
        <v>3.0697854616440947E-2</v>
      </c>
      <c r="X42" s="225">
        <v>4.4046426225593495E-2</v>
      </c>
      <c r="Y42" s="225">
        <v>3.0080817352821008E-2</v>
      </c>
      <c r="Z42" s="225">
        <v>4.723540874508899E-2</v>
      </c>
      <c r="AA42" s="225">
        <v>8.9308890764862869E-2</v>
      </c>
      <c r="AB42" s="225">
        <v>5.607377074053551E-2</v>
      </c>
      <c r="AC42" s="225">
        <v>0.1447334835039682</v>
      </c>
      <c r="AD42" s="225">
        <v>6.1597195388104292E-2</v>
      </c>
      <c r="AE42" s="225">
        <v>7.7070611617286053E-2</v>
      </c>
      <c r="AF42" s="225">
        <v>9.9789088553106128E-2</v>
      </c>
      <c r="AG42" s="225">
        <v>1.858180756572397E-2</v>
      </c>
      <c r="AH42" s="225">
        <v>0.12070608569622188</v>
      </c>
      <c r="AI42" s="225">
        <v>0.12359592371899736</v>
      </c>
      <c r="AJ42" s="225">
        <v>7.9493212453110196E-2</v>
      </c>
      <c r="AK42" s="225">
        <v>4.5676874033481592E-2</v>
      </c>
      <c r="AL42" s="225">
        <v>4.5446939654824041E-2</v>
      </c>
      <c r="AM42" s="225">
        <v>7.9081808308758092E-2</v>
      </c>
      <c r="AN42" s="226">
        <v>1.1225415575733209</v>
      </c>
      <c r="AO42" s="226">
        <v>4.59758075791388E-2</v>
      </c>
      <c r="AP42" s="226">
        <v>2.5482763661849303E-2</v>
      </c>
      <c r="AQ42" s="226">
        <v>6.7467174565207635E-2</v>
      </c>
      <c r="AR42" s="226">
        <v>3.211000966162386</v>
      </c>
      <c r="AS42" s="217">
        <v>2.4399079745260779</v>
      </c>
    </row>
    <row r="43" spans="2:45" ht="15.95" customHeight="1" x14ac:dyDescent="0.15">
      <c r="B43" s="337" t="s">
        <v>180</v>
      </c>
      <c r="C43" s="318" t="s">
        <v>290</v>
      </c>
      <c r="D43" s="335">
        <v>2.758084489719455E-4</v>
      </c>
      <c r="E43" s="335">
        <v>1.0673038545820342E-3</v>
      </c>
      <c r="F43" s="335">
        <v>4.6034166753392588E-4</v>
      </c>
      <c r="G43" s="335">
        <v>4.881109431570976E-4</v>
      </c>
      <c r="H43" s="335">
        <v>3.9895216830609822E-4</v>
      </c>
      <c r="I43" s="335">
        <v>2.3585420272184468E-4</v>
      </c>
      <c r="J43" s="335">
        <v>1.1918782756162036E-3</v>
      </c>
      <c r="K43" s="335">
        <v>1.527527231344645E-4</v>
      </c>
      <c r="L43" s="335">
        <v>2.6887894545125126E-4</v>
      </c>
      <c r="M43" s="335">
        <v>2.8291854922316592E-4</v>
      </c>
      <c r="N43" s="335">
        <v>3.7988408011872333E-4</v>
      </c>
      <c r="O43" s="335">
        <v>2.509416189509265E-4</v>
      </c>
      <c r="P43" s="335">
        <v>1.6666904449279209E-4</v>
      </c>
      <c r="Q43" s="335">
        <v>2.8934317649437501E-4</v>
      </c>
      <c r="R43" s="335">
        <v>2.6647293648218446E-4</v>
      </c>
      <c r="S43" s="335">
        <v>3.2760449609734002E-4</v>
      </c>
      <c r="T43" s="335">
        <v>3.4008199339593311E-4</v>
      </c>
      <c r="U43" s="335">
        <v>4.5207446344836406E-4</v>
      </c>
      <c r="V43" s="335">
        <v>3.0544063862840605E-4</v>
      </c>
      <c r="W43" s="335">
        <v>3.9729819446975099E-4</v>
      </c>
      <c r="X43" s="335">
        <v>1.5397174025643214E-4</v>
      </c>
      <c r="Y43" s="335">
        <v>4.1773265124360611E-4</v>
      </c>
      <c r="Z43" s="335">
        <v>3.9175478487577696E-4</v>
      </c>
      <c r="AA43" s="335">
        <v>5.587327876745155E-4</v>
      </c>
      <c r="AB43" s="335">
        <v>2.8358993142794161E-4</v>
      </c>
      <c r="AC43" s="335">
        <v>9.3689156037307696E-4</v>
      </c>
      <c r="AD43" s="335">
        <v>3.2747203031872158E-4</v>
      </c>
      <c r="AE43" s="335">
        <v>1.1765298520318385E-3</v>
      </c>
      <c r="AF43" s="335">
        <v>7.7548996694995357E-4</v>
      </c>
      <c r="AG43" s="335">
        <v>4.4147006085452608E-4</v>
      </c>
      <c r="AH43" s="335">
        <v>7.2206501859957341E-4</v>
      </c>
      <c r="AI43" s="335">
        <v>1.1287181208365825E-2</v>
      </c>
      <c r="AJ43" s="335">
        <v>7.6936985064617719E-4</v>
      </c>
      <c r="AK43" s="335">
        <v>3.2207143459316995E-3</v>
      </c>
      <c r="AL43" s="335">
        <v>1.2070819830950928E-2</v>
      </c>
      <c r="AM43" s="335">
        <v>3.0058750850417287E-3</v>
      </c>
      <c r="AN43" s="336">
        <v>1.4928873715717059E-3</v>
      </c>
      <c r="AO43" s="336">
        <v>1.0125544209190411</v>
      </c>
      <c r="AP43" s="336">
        <v>3.1650359764791135E-4</v>
      </c>
      <c r="AQ43" s="336">
        <v>2.3541449016116441E-3</v>
      </c>
      <c r="AR43" s="336">
        <v>1.0612562279166915</v>
      </c>
      <c r="AS43" s="315">
        <v>0.80640509323921883</v>
      </c>
    </row>
    <row r="44" spans="2:45" ht="15.95" customHeight="1" x14ac:dyDescent="0.15">
      <c r="B44" s="227" t="s">
        <v>181</v>
      </c>
      <c r="C44" s="219" t="s">
        <v>291</v>
      </c>
      <c r="D44" s="225">
        <v>1.0547254345306557E-3</v>
      </c>
      <c r="E44" s="225">
        <v>1.6460982610494771E-3</v>
      </c>
      <c r="F44" s="225">
        <v>1.7246773051812078E-3</v>
      </c>
      <c r="G44" s="225">
        <v>1.3845664208038491E-3</v>
      </c>
      <c r="H44" s="225">
        <v>1.653952511326608E-3</v>
      </c>
      <c r="I44" s="225">
        <v>1.3265845245502689E-3</v>
      </c>
      <c r="J44" s="225">
        <v>3.4244480073823344E-3</v>
      </c>
      <c r="K44" s="225">
        <v>7.672532867971884E-4</v>
      </c>
      <c r="L44" s="225">
        <v>4.4998562085935299E-4</v>
      </c>
      <c r="M44" s="225">
        <v>1.5395554432944827E-3</v>
      </c>
      <c r="N44" s="225">
        <v>1.7054371723383543E-3</v>
      </c>
      <c r="O44" s="225">
        <v>7.7216534445439633E-4</v>
      </c>
      <c r="P44" s="225">
        <v>7.3333237049959732E-4</v>
      </c>
      <c r="Q44" s="225">
        <v>7.2701592972937456E-4</v>
      </c>
      <c r="R44" s="225">
        <v>8.5988654564494961E-4</v>
      </c>
      <c r="S44" s="225">
        <v>1.2902927423229058E-3</v>
      </c>
      <c r="T44" s="225">
        <v>7.3986026034772738E-4</v>
      </c>
      <c r="U44" s="225">
        <v>9.9244752723563669E-4</v>
      </c>
      <c r="V44" s="225">
        <v>1.113210788170723E-3</v>
      </c>
      <c r="W44" s="225">
        <v>6.6922305190536405E-4</v>
      </c>
      <c r="X44" s="225">
        <v>1.2229887278041435E-3</v>
      </c>
      <c r="Y44" s="225">
        <v>1.0523982229316542E-3</v>
      </c>
      <c r="Z44" s="225">
        <v>1.515269563184356E-3</v>
      </c>
      <c r="AA44" s="225">
        <v>1.7212592752745091E-3</v>
      </c>
      <c r="AB44" s="225">
        <v>4.0971451074646047E-4</v>
      </c>
      <c r="AC44" s="225">
        <v>1.8505274440887753E-3</v>
      </c>
      <c r="AD44" s="225">
        <v>3.7151883967060022E-3</v>
      </c>
      <c r="AE44" s="225">
        <v>2.4928537383161649E-3</v>
      </c>
      <c r="AF44" s="225">
        <v>4.0433431029299315E-3</v>
      </c>
      <c r="AG44" s="225">
        <v>4.5139617725936123E-4</v>
      </c>
      <c r="AH44" s="225">
        <v>2.731288081495498E-3</v>
      </c>
      <c r="AI44" s="225">
        <v>3.0977727177513375E-3</v>
      </c>
      <c r="AJ44" s="225">
        <v>3.4362494982164184E-3</v>
      </c>
      <c r="AK44" s="225">
        <v>2.9083991203070138E-3</v>
      </c>
      <c r="AL44" s="225">
        <v>2.751128240162902E-3</v>
      </c>
      <c r="AM44" s="225">
        <v>5.9264639613277872E-3</v>
      </c>
      <c r="AN44" s="226">
        <v>1.8799724975447404E-3</v>
      </c>
      <c r="AO44" s="226">
        <v>2.3667391629726285E-3</v>
      </c>
      <c r="AP44" s="226">
        <v>1.0007685348528128</v>
      </c>
      <c r="AQ44" s="226">
        <v>1.5976398422409344E-3</v>
      </c>
      <c r="AR44" s="226">
        <v>1.0705138456824981</v>
      </c>
      <c r="AS44" s="217">
        <v>0.81343957739227135</v>
      </c>
    </row>
    <row r="45" spans="2:45" ht="15.95" customHeight="1" x14ac:dyDescent="0.15">
      <c r="B45" s="338" t="s">
        <v>182</v>
      </c>
      <c r="C45" s="320" t="s">
        <v>292</v>
      </c>
      <c r="D45" s="339">
        <v>4.1899344057345E-3</v>
      </c>
      <c r="E45" s="339">
        <v>7.9768589459245989E-3</v>
      </c>
      <c r="F45" s="339">
        <v>9.539583287306086E-3</v>
      </c>
      <c r="G45" s="339">
        <v>9.4191634712993706E-3</v>
      </c>
      <c r="H45" s="339">
        <v>3.3866892664646537E-3</v>
      </c>
      <c r="I45" s="339">
        <v>3.6343310372083395E-3</v>
      </c>
      <c r="J45" s="339">
        <v>2.0526107247128044E-3</v>
      </c>
      <c r="K45" s="339">
        <v>4.2839861021574856E-3</v>
      </c>
      <c r="L45" s="339">
        <v>2.1025865699628951E-3</v>
      </c>
      <c r="M45" s="339">
        <v>8.3078374759960501E-3</v>
      </c>
      <c r="N45" s="339">
        <v>2.2444001241986753E-3</v>
      </c>
      <c r="O45" s="339">
        <v>7.8522503428661086E-3</v>
      </c>
      <c r="P45" s="339">
        <v>2.2845168988762351E-3</v>
      </c>
      <c r="Q45" s="339">
        <v>3.5741252135499781E-3</v>
      </c>
      <c r="R45" s="339">
        <v>7.9988522415812401E-3</v>
      </c>
      <c r="S45" s="339">
        <v>5.6175984659582361E-3</v>
      </c>
      <c r="T45" s="339">
        <v>2.5073528703501912E-3</v>
      </c>
      <c r="U45" s="339">
        <v>1.2902688226325754E-3</v>
      </c>
      <c r="V45" s="339">
        <v>2.9315888025526395E-3</v>
      </c>
      <c r="W45" s="339">
        <v>2.3075183334117055E-3</v>
      </c>
      <c r="X45" s="339">
        <v>3.4232184583828391E-3</v>
      </c>
      <c r="Y45" s="339">
        <v>1.610443999023033E-2</v>
      </c>
      <c r="Z45" s="339">
        <v>2.8759697780902701E-3</v>
      </c>
      <c r="AA45" s="339">
        <v>1.1527410118309541E-2</v>
      </c>
      <c r="AB45" s="339">
        <v>3.6503259826595334E-3</v>
      </c>
      <c r="AC45" s="339">
        <v>1.0129038425444055E-2</v>
      </c>
      <c r="AD45" s="339">
        <v>1.4386371054938103E-2</v>
      </c>
      <c r="AE45" s="339">
        <v>6.6423238981928616E-3</v>
      </c>
      <c r="AF45" s="339">
        <v>5.2521561037994734E-3</v>
      </c>
      <c r="AG45" s="339">
        <v>1.0355075329138959E-3</v>
      </c>
      <c r="AH45" s="339">
        <v>8.555129493872389E-3</v>
      </c>
      <c r="AI45" s="339">
        <v>4.2196417102777148E-3</v>
      </c>
      <c r="AJ45" s="339">
        <v>2.0261734716000668E-3</v>
      </c>
      <c r="AK45" s="339">
        <v>9.1539640068973895E-3</v>
      </c>
      <c r="AL45" s="339">
        <v>4.1000755043990814E-3</v>
      </c>
      <c r="AM45" s="339">
        <v>5.7570049859115464E-3</v>
      </c>
      <c r="AN45" s="340">
        <v>3.4985170081472516E-3</v>
      </c>
      <c r="AO45" s="340">
        <v>4.3397926864058101E-3</v>
      </c>
      <c r="AP45" s="340">
        <v>2.4729947217836893E-3</v>
      </c>
      <c r="AQ45" s="340">
        <v>1.0018211509746735</v>
      </c>
      <c r="AR45" s="340">
        <v>1.2144732593096736</v>
      </c>
      <c r="AS45" s="322">
        <v>0.92282843308509166</v>
      </c>
    </row>
    <row r="46" spans="2:45" ht="15.95" customHeight="1" x14ac:dyDescent="0.15">
      <c r="B46" s="240"/>
      <c r="C46" s="241" t="s">
        <v>74</v>
      </c>
      <c r="D46" s="133">
        <v>1.3486178219513887</v>
      </c>
      <c r="E46" s="133">
        <v>1.2778520290425472</v>
      </c>
      <c r="F46" s="133">
        <v>1.5254978695700809</v>
      </c>
      <c r="G46" s="133">
        <v>1.5150486692195253</v>
      </c>
      <c r="H46" s="133">
        <v>1.2815644916053288</v>
      </c>
      <c r="I46" s="133">
        <v>1.3322819164605595</v>
      </c>
      <c r="J46" s="133">
        <v>1.2612860577247735</v>
      </c>
      <c r="K46" s="133">
        <v>1.1967535076563145</v>
      </c>
      <c r="L46" s="133">
        <v>1.2301071266334374</v>
      </c>
      <c r="M46" s="133">
        <v>1.3515447754031311</v>
      </c>
      <c r="N46" s="133">
        <v>1.2804685530911142</v>
      </c>
      <c r="O46" s="133">
        <v>1.2902483070271877</v>
      </c>
      <c r="P46" s="133">
        <v>1.1998254195820488</v>
      </c>
      <c r="Q46" s="133">
        <v>1.2331800825705086</v>
      </c>
      <c r="R46" s="133">
        <v>1.2610416798535056</v>
      </c>
      <c r="S46" s="133">
        <v>1.2031161768852603</v>
      </c>
      <c r="T46" s="133">
        <v>1.2746967643801104</v>
      </c>
      <c r="U46" s="133">
        <v>1.350582702236266</v>
      </c>
      <c r="V46" s="133">
        <v>1.283066553256961</v>
      </c>
      <c r="W46" s="133">
        <v>1.3060211869614959</v>
      </c>
      <c r="X46" s="133">
        <v>1.1836654049814868</v>
      </c>
      <c r="Y46" s="133">
        <v>1.3285731330257851</v>
      </c>
      <c r="Z46" s="133">
        <v>1.329838368600752</v>
      </c>
      <c r="AA46" s="133">
        <v>1.336208156924954</v>
      </c>
      <c r="AB46" s="133">
        <v>1.316137155963395</v>
      </c>
      <c r="AC46" s="133">
        <v>1.5161973807175428</v>
      </c>
      <c r="AD46" s="133">
        <v>1.3407377449713707</v>
      </c>
      <c r="AE46" s="133">
        <v>1.2872472119929437</v>
      </c>
      <c r="AF46" s="133">
        <v>1.2900088095646061</v>
      </c>
      <c r="AG46" s="133">
        <v>1.1371326516124363</v>
      </c>
      <c r="AH46" s="133">
        <v>1.3867164528692251</v>
      </c>
      <c r="AI46" s="133">
        <v>1.4166418837621653</v>
      </c>
      <c r="AJ46" s="133">
        <v>1.2589725498641777</v>
      </c>
      <c r="AK46" s="133">
        <v>1.2004116532968565</v>
      </c>
      <c r="AL46" s="133">
        <v>1.2441166678884645</v>
      </c>
      <c r="AM46" s="133">
        <v>1.3236482747265004</v>
      </c>
      <c r="AN46" s="239">
        <v>1.2723563654913042</v>
      </c>
      <c r="AO46" s="239">
        <v>1.4033521765693127</v>
      </c>
      <c r="AP46" s="239">
        <v>1.4621234028906474</v>
      </c>
      <c r="AQ46" s="133">
        <v>1.6044583513966004</v>
      </c>
      <c r="AR46" s="132"/>
      <c r="AS46" s="238"/>
    </row>
    <row r="47" spans="2:45" ht="15.95" customHeight="1" x14ac:dyDescent="0.15">
      <c r="B47" s="240"/>
      <c r="C47" s="241" t="s">
        <v>75</v>
      </c>
      <c r="D47" s="133">
        <v>1.0247593859493025</v>
      </c>
      <c r="E47" s="133">
        <v>0.97098736150537979</v>
      </c>
      <c r="F47" s="133">
        <v>1.1591632815778952</v>
      </c>
      <c r="G47" s="133">
        <v>1.1512233626767769</v>
      </c>
      <c r="H47" s="133">
        <v>0.97380830958590492</v>
      </c>
      <c r="I47" s="133">
        <v>1.0123464011828063</v>
      </c>
      <c r="J47" s="133">
        <v>0.95839955915030495</v>
      </c>
      <c r="K47" s="133">
        <v>0.90936392036109703</v>
      </c>
      <c r="L47" s="133">
        <v>0.93470796783388455</v>
      </c>
      <c r="M47" s="133">
        <v>1.0269834578643315</v>
      </c>
      <c r="N47" s="133">
        <v>0.97297555084537479</v>
      </c>
      <c r="O47" s="133">
        <v>0.98040678486522836</v>
      </c>
      <c r="P47" s="133">
        <v>0.91169814027682583</v>
      </c>
      <c r="Q47" s="133">
        <v>0.93704298105102113</v>
      </c>
      <c r="R47" s="133">
        <v>0.95821386642607731</v>
      </c>
      <c r="S47" s="133">
        <v>0.91419865182165161</v>
      </c>
      <c r="T47" s="133">
        <v>0.96858980526271665</v>
      </c>
      <c r="U47" s="133">
        <v>1.0262524179124135</v>
      </c>
      <c r="V47" s="133">
        <v>0.97494966464641963</v>
      </c>
      <c r="W47" s="133">
        <v>0.99239194959688382</v>
      </c>
      <c r="X47" s="133">
        <v>0.89941880778584482</v>
      </c>
      <c r="Y47" s="133">
        <v>1.0095282487207995</v>
      </c>
      <c r="Z47" s="133">
        <v>1.0104896493561613</v>
      </c>
      <c r="AA47" s="133">
        <v>1.0153297903252991</v>
      </c>
      <c r="AB47" s="133">
        <v>1.0000786596595377</v>
      </c>
      <c r="AC47" s="133">
        <v>1.152096221443865</v>
      </c>
      <c r="AD47" s="133">
        <v>1.0187716385565</v>
      </c>
      <c r="AE47" s="133">
        <v>0.97812637580166029</v>
      </c>
      <c r="AF47" s="133">
        <v>0.98022480056345151</v>
      </c>
      <c r="AG47" s="133">
        <v>0.86406047646852568</v>
      </c>
      <c r="AH47" s="133">
        <v>1.0537089734376091</v>
      </c>
      <c r="AI47" s="133">
        <v>1.0764480813501418</v>
      </c>
      <c r="AJ47" s="133">
        <v>0.95664161938707193</v>
      </c>
      <c r="AK47" s="133">
        <v>0.91214359523955202</v>
      </c>
      <c r="AL47" s="133">
        <v>0.94535324380477459</v>
      </c>
      <c r="AM47" s="133">
        <v>1.0057860508315859</v>
      </c>
      <c r="AN47" s="239">
        <v>0.96681143210975085</v>
      </c>
      <c r="AO47" s="239">
        <v>1.0663497777679691</v>
      </c>
      <c r="AP47" s="239">
        <v>1.1110076228714794</v>
      </c>
      <c r="AQ47" s="133">
        <v>1.2191621141261142</v>
      </c>
      <c r="AR47" s="134"/>
      <c r="AS47" s="135"/>
    </row>
  </sheetData>
  <sheetProtection sheet="1" objects="1" scenarios="1"/>
  <mergeCells count="3">
    <mergeCell ref="AR4:AR5"/>
    <mergeCell ref="AS4:AS5"/>
    <mergeCell ref="B4:C5"/>
  </mergeCells>
  <phoneticPr fontId="2"/>
  <pageMargins left="0.39370078740157483" right="0.39370078740157483" top="0.78740157480314965" bottom="0.39370078740157483" header="0.51181102362204722" footer="0.51181102362204722"/>
  <pageSetup paperSize="9" scale="72" orientation="landscape" horizontalDpi="300" verticalDpi="300" r:id="rId1"/>
  <headerFooter alignWithMargins="0"/>
  <ignoredErrors>
    <ignoredError sqref="B6:B45 D4:AL4"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13AE4-B5FC-45FC-82EC-66B612120A14}">
  <sheetPr>
    <tabColor rgb="FFFFFFCC"/>
    <pageSetUpPr fitToPage="1"/>
  </sheetPr>
  <dimension ref="A1:M88"/>
  <sheetViews>
    <sheetView zoomScaleNormal="100" zoomScaleSheetLayoutView="70" workbookViewId="0"/>
  </sheetViews>
  <sheetFormatPr defaultColWidth="9" defaultRowHeight="13.5" x14ac:dyDescent="0.15"/>
  <cols>
    <col min="1" max="11" width="9" style="374"/>
    <col min="12" max="12" width="10.25" style="374" customWidth="1"/>
    <col min="13" max="14" width="9" style="374" customWidth="1"/>
    <col min="15" max="15" width="7.875" style="374" customWidth="1"/>
    <col min="16" max="16384" width="9" style="374"/>
  </cols>
  <sheetData>
    <row r="1" spans="1:13" ht="27.75" customHeight="1" x14ac:dyDescent="0.15">
      <c r="A1" s="379" t="s">
        <v>132</v>
      </c>
      <c r="B1" s="376"/>
      <c r="C1" s="376"/>
      <c r="D1" s="376"/>
      <c r="E1" s="376"/>
      <c r="F1" s="376"/>
      <c r="G1" s="376"/>
      <c r="H1" s="376"/>
      <c r="I1" s="376"/>
      <c r="J1" s="376"/>
      <c r="K1" s="376"/>
      <c r="L1" s="376"/>
      <c r="M1" s="377"/>
    </row>
    <row r="2" spans="1:13" ht="18" x14ac:dyDescent="0.15">
      <c r="A2" s="378" t="s">
        <v>356</v>
      </c>
    </row>
    <row r="5" spans="1:13" ht="17.25" x14ac:dyDescent="0.15">
      <c r="A5" s="380" t="s">
        <v>351</v>
      </c>
      <c r="B5" s="381"/>
      <c r="C5" s="381"/>
      <c r="D5" s="381"/>
    </row>
    <row r="7" spans="1:13" x14ac:dyDescent="0.15">
      <c r="A7" s="374" t="s">
        <v>375</v>
      </c>
    </row>
    <row r="8" spans="1:13" x14ac:dyDescent="0.15">
      <c r="A8" s="374" t="s">
        <v>370</v>
      </c>
    </row>
    <row r="23" spans="1:5" ht="17.25" x14ac:dyDescent="0.15">
      <c r="A23" s="380" t="s">
        <v>226</v>
      </c>
      <c r="B23" s="381"/>
      <c r="C23" s="381"/>
      <c r="D23" s="381"/>
      <c r="E23" s="381"/>
    </row>
    <row r="25" spans="1:5" x14ac:dyDescent="0.15">
      <c r="A25" s="374" t="s">
        <v>352</v>
      </c>
    </row>
    <row r="26" spans="1:5" x14ac:dyDescent="0.15">
      <c r="A26" s="374" t="s">
        <v>372</v>
      </c>
    </row>
    <row r="27" spans="1:5" x14ac:dyDescent="0.15">
      <c r="A27" s="375" t="s">
        <v>373</v>
      </c>
    </row>
    <row r="29" spans="1:5" x14ac:dyDescent="0.15">
      <c r="A29" s="374" t="s">
        <v>353</v>
      </c>
    </row>
    <row r="30" spans="1:5" x14ac:dyDescent="0.15">
      <c r="A30" s="374" t="s">
        <v>354</v>
      </c>
    </row>
    <row r="61" spans="1:4" ht="17.25" x14ac:dyDescent="0.15">
      <c r="A61" s="380" t="s">
        <v>125</v>
      </c>
      <c r="B61" s="381"/>
      <c r="C61" s="381"/>
      <c r="D61" s="381"/>
    </row>
    <row r="63" spans="1:4" x14ac:dyDescent="0.15">
      <c r="A63" s="374" t="s">
        <v>382</v>
      </c>
    </row>
    <row r="64" spans="1:4" x14ac:dyDescent="0.15">
      <c r="A64" s="374" t="s">
        <v>374</v>
      </c>
    </row>
    <row r="65" spans="1:1" x14ac:dyDescent="0.15">
      <c r="A65" s="374" t="s">
        <v>366</v>
      </c>
    </row>
    <row r="67" spans="1:1" x14ac:dyDescent="0.15">
      <c r="A67" s="374" t="s">
        <v>369</v>
      </c>
    </row>
    <row r="68" spans="1:1" x14ac:dyDescent="0.15">
      <c r="A68" s="375" t="s">
        <v>376</v>
      </c>
    </row>
    <row r="70" spans="1:1" x14ac:dyDescent="0.15">
      <c r="A70" s="374" t="s">
        <v>355</v>
      </c>
    </row>
    <row r="85" spans="1:3" ht="17.25" x14ac:dyDescent="0.15">
      <c r="A85" s="380" t="s">
        <v>126</v>
      </c>
      <c r="B85" s="381"/>
      <c r="C85" s="381"/>
    </row>
    <row r="87" spans="1:3" x14ac:dyDescent="0.15">
      <c r="A87" s="374" t="s">
        <v>371</v>
      </c>
    </row>
    <row r="88" spans="1:3" ht="13.5" customHeight="1" x14ac:dyDescent="0.15">
      <c r="A88" s="374" t="s">
        <v>366</v>
      </c>
    </row>
  </sheetData>
  <sheetProtection sheet="1" objects="1" scenarios="1"/>
  <phoneticPr fontId="2"/>
  <printOptions horizontalCentered="1"/>
  <pageMargins left="0.51181102362204722" right="0.39370078740157483" top="0.74803149606299213" bottom="0.55118110236220474" header="0.31496062992125984" footer="0.31496062992125984"/>
  <pageSetup paperSize="9" scale="81" fitToHeight="0" orientation="portrait" r:id="rId1"/>
  <rowBreaks count="1" manualBreakCount="1">
    <brk id="5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B1:G68"/>
  <sheetViews>
    <sheetView zoomScaleNormal="100" workbookViewId="0"/>
  </sheetViews>
  <sheetFormatPr defaultColWidth="10" defaultRowHeight="13.5" x14ac:dyDescent="0.15"/>
  <cols>
    <col min="1" max="1" width="2.625" style="9" customWidth="1"/>
    <col min="2" max="2" width="3.625" style="9" customWidth="1"/>
    <col min="3" max="3" width="25.125" style="9" bestFit="1" customWidth="1"/>
    <col min="4" max="4" width="19.125" style="9" bestFit="1" customWidth="1"/>
    <col min="5" max="6" width="19.125" style="9" customWidth="1"/>
    <col min="7" max="7" width="39.375" style="9" customWidth="1"/>
    <col min="8" max="16384" width="10" style="9"/>
  </cols>
  <sheetData>
    <row r="1" spans="2:7" x14ac:dyDescent="0.15">
      <c r="B1" s="9" t="s">
        <v>192</v>
      </c>
    </row>
    <row r="2" spans="2:7" ht="14.25" thickBot="1" x14ac:dyDescent="0.2"/>
    <row r="3" spans="2:7" ht="22.5" customHeight="1" thickTop="1" thickBot="1" x14ac:dyDescent="0.2">
      <c r="B3" s="386" t="s">
        <v>0</v>
      </c>
      <c r="C3" s="387"/>
      <c r="D3" s="400"/>
      <c r="E3" s="401"/>
      <c r="F3" s="402"/>
    </row>
    <row r="4" spans="2:7" ht="14.25" thickTop="1" x14ac:dyDescent="0.15"/>
    <row r="5" spans="2:7" x14ac:dyDescent="0.15">
      <c r="B5" s="9" t="s">
        <v>230</v>
      </c>
    </row>
    <row r="6" spans="2:7" x14ac:dyDescent="0.15">
      <c r="F6" s="8" t="str">
        <f>"（単位："&amp;③入力!D64&amp;"）"</f>
        <v>（単位：千円）</v>
      </c>
    </row>
    <row r="7" spans="2:7" x14ac:dyDescent="0.15">
      <c r="B7" s="388" t="s">
        <v>183</v>
      </c>
      <c r="C7" s="389"/>
      <c r="D7" s="397" t="s">
        <v>4</v>
      </c>
      <c r="E7" s="397" t="s">
        <v>2</v>
      </c>
      <c r="F7" s="397" t="s">
        <v>3</v>
      </c>
      <c r="G7" s="397" t="s">
        <v>300</v>
      </c>
    </row>
    <row r="8" spans="2:7" x14ac:dyDescent="0.15">
      <c r="B8" s="390"/>
      <c r="C8" s="391"/>
      <c r="D8" s="398"/>
      <c r="E8" s="398"/>
      <c r="F8" s="398"/>
      <c r="G8" s="398"/>
    </row>
    <row r="9" spans="2:7" ht="14.25" thickBot="1" x14ac:dyDescent="0.2">
      <c r="B9" s="392"/>
      <c r="C9" s="393"/>
      <c r="D9" s="399"/>
      <c r="E9" s="399"/>
      <c r="F9" s="399"/>
      <c r="G9" s="399"/>
    </row>
    <row r="10" spans="2:7" ht="14.25" thickTop="1" x14ac:dyDescent="0.15">
      <c r="B10" s="145" t="s">
        <v>137</v>
      </c>
      <c r="C10" s="147" t="s">
        <v>260</v>
      </c>
      <c r="D10" s="249"/>
      <c r="E10" s="253"/>
      <c r="F10" s="251"/>
      <c r="G10" s="349" t="s">
        <v>302</v>
      </c>
    </row>
    <row r="11" spans="2:7" x14ac:dyDescent="0.15">
      <c r="B11" s="256" t="s">
        <v>138</v>
      </c>
      <c r="C11" s="257" t="s">
        <v>1</v>
      </c>
      <c r="D11" s="258"/>
      <c r="E11" s="259"/>
      <c r="F11" s="260"/>
      <c r="G11" s="350" t="s">
        <v>301</v>
      </c>
    </row>
    <row r="12" spans="2:7" x14ac:dyDescent="0.15">
      <c r="B12" s="146" t="s">
        <v>139</v>
      </c>
      <c r="C12" s="148" t="s">
        <v>261</v>
      </c>
      <c r="D12" s="250"/>
      <c r="E12" s="254"/>
      <c r="F12" s="252"/>
      <c r="G12" s="351" t="s">
        <v>303</v>
      </c>
    </row>
    <row r="13" spans="2:7" x14ac:dyDescent="0.15">
      <c r="B13" s="256" t="s">
        <v>140</v>
      </c>
      <c r="C13" s="257" t="s">
        <v>141</v>
      </c>
      <c r="D13" s="258"/>
      <c r="E13" s="259"/>
      <c r="F13" s="260"/>
      <c r="G13" s="350" t="s">
        <v>311</v>
      </c>
    </row>
    <row r="14" spans="2:7" x14ac:dyDescent="0.15">
      <c r="B14" s="146" t="s">
        <v>142</v>
      </c>
      <c r="C14" s="148" t="s">
        <v>262</v>
      </c>
      <c r="D14" s="250"/>
      <c r="E14" s="254"/>
      <c r="F14" s="252"/>
      <c r="G14" s="351" t="s">
        <v>304</v>
      </c>
    </row>
    <row r="15" spans="2:7" x14ac:dyDescent="0.15">
      <c r="B15" s="256" t="s">
        <v>143</v>
      </c>
      <c r="C15" s="257" t="s">
        <v>263</v>
      </c>
      <c r="D15" s="258"/>
      <c r="E15" s="259"/>
      <c r="F15" s="260"/>
      <c r="G15" s="350" t="s">
        <v>305</v>
      </c>
    </row>
    <row r="16" spans="2:7" x14ac:dyDescent="0.15">
      <c r="B16" s="146" t="s">
        <v>144</v>
      </c>
      <c r="C16" s="148" t="s">
        <v>264</v>
      </c>
      <c r="D16" s="250"/>
      <c r="E16" s="254"/>
      <c r="F16" s="252"/>
      <c r="G16" s="351" t="s">
        <v>306</v>
      </c>
    </row>
    <row r="17" spans="2:7" x14ac:dyDescent="0.15">
      <c r="B17" s="256" t="s">
        <v>145</v>
      </c>
      <c r="C17" s="257" t="s">
        <v>265</v>
      </c>
      <c r="D17" s="258"/>
      <c r="E17" s="259"/>
      <c r="F17" s="260"/>
      <c r="G17" s="350" t="s">
        <v>307</v>
      </c>
    </row>
    <row r="18" spans="2:7" x14ac:dyDescent="0.15">
      <c r="B18" s="146" t="s">
        <v>146</v>
      </c>
      <c r="C18" s="148" t="s">
        <v>266</v>
      </c>
      <c r="D18" s="250"/>
      <c r="E18" s="254"/>
      <c r="F18" s="252"/>
      <c r="G18" s="351" t="s">
        <v>308</v>
      </c>
    </row>
    <row r="19" spans="2:7" x14ac:dyDescent="0.15">
      <c r="B19" s="256" t="s">
        <v>147</v>
      </c>
      <c r="C19" s="257" t="s">
        <v>267</v>
      </c>
      <c r="D19" s="258"/>
      <c r="E19" s="259"/>
      <c r="F19" s="260"/>
      <c r="G19" s="350" t="s">
        <v>309</v>
      </c>
    </row>
    <row r="20" spans="2:7" x14ac:dyDescent="0.15">
      <c r="B20" s="146" t="s">
        <v>148</v>
      </c>
      <c r="C20" s="148" t="s">
        <v>149</v>
      </c>
      <c r="D20" s="250"/>
      <c r="E20" s="254"/>
      <c r="F20" s="252"/>
      <c r="G20" s="351" t="s">
        <v>310</v>
      </c>
    </row>
    <row r="21" spans="2:7" x14ac:dyDescent="0.15">
      <c r="B21" s="256" t="s">
        <v>150</v>
      </c>
      <c r="C21" s="257" t="s">
        <v>268</v>
      </c>
      <c r="D21" s="258"/>
      <c r="E21" s="259"/>
      <c r="F21" s="260"/>
      <c r="G21" s="350" t="s">
        <v>312</v>
      </c>
    </row>
    <row r="22" spans="2:7" x14ac:dyDescent="0.15">
      <c r="B22" s="146" t="s">
        <v>151</v>
      </c>
      <c r="C22" s="148" t="s">
        <v>269</v>
      </c>
      <c r="D22" s="250"/>
      <c r="E22" s="254"/>
      <c r="F22" s="252"/>
      <c r="G22" s="351" t="s">
        <v>313</v>
      </c>
    </row>
    <row r="23" spans="2:7" x14ac:dyDescent="0.15">
      <c r="B23" s="256" t="s">
        <v>152</v>
      </c>
      <c r="C23" s="257" t="s">
        <v>270</v>
      </c>
      <c r="D23" s="258"/>
      <c r="E23" s="259"/>
      <c r="F23" s="260"/>
      <c r="G23" s="350" t="s">
        <v>314</v>
      </c>
    </row>
    <row r="24" spans="2:7" x14ac:dyDescent="0.15">
      <c r="B24" s="146" t="s">
        <v>153</v>
      </c>
      <c r="C24" s="148" t="s">
        <v>271</v>
      </c>
      <c r="D24" s="250"/>
      <c r="E24" s="254"/>
      <c r="F24" s="252"/>
      <c r="G24" s="351" t="s">
        <v>315</v>
      </c>
    </row>
    <row r="25" spans="2:7" x14ac:dyDescent="0.15">
      <c r="B25" s="256" t="s">
        <v>154</v>
      </c>
      <c r="C25" s="257" t="s">
        <v>272</v>
      </c>
      <c r="D25" s="258"/>
      <c r="E25" s="259"/>
      <c r="F25" s="260"/>
      <c r="G25" s="350" t="s">
        <v>316</v>
      </c>
    </row>
    <row r="26" spans="2:7" x14ac:dyDescent="0.15">
      <c r="B26" s="146" t="s">
        <v>155</v>
      </c>
      <c r="C26" s="148" t="s">
        <v>273</v>
      </c>
      <c r="D26" s="250"/>
      <c r="E26" s="254"/>
      <c r="F26" s="252"/>
      <c r="G26" s="351" t="s">
        <v>317</v>
      </c>
    </row>
    <row r="27" spans="2:7" x14ac:dyDescent="0.15">
      <c r="B27" s="256" t="s">
        <v>156</v>
      </c>
      <c r="C27" s="257" t="s">
        <v>274</v>
      </c>
      <c r="D27" s="258"/>
      <c r="E27" s="259"/>
      <c r="F27" s="260"/>
      <c r="G27" s="350" t="s">
        <v>318</v>
      </c>
    </row>
    <row r="28" spans="2:7" x14ac:dyDescent="0.15">
      <c r="B28" s="146" t="s">
        <v>157</v>
      </c>
      <c r="C28" s="148" t="s">
        <v>275</v>
      </c>
      <c r="D28" s="250"/>
      <c r="E28" s="254"/>
      <c r="F28" s="252"/>
      <c r="G28" s="351" t="s">
        <v>319</v>
      </c>
    </row>
    <row r="29" spans="2:7" x14ac:dyDescent="0.15">
      <c r="B29" s="256" t="s">
        <v>158</v>
      </c>
      <c r="C29" s="257" t="s">
        <v>276</v>
      </c>
      <c r="D29" s="258"/>
      <c r="E29" s="259"/>
      <c r="F29" s="260"/>
      <c r="G29" s="350" t="s">
        <v>320</v>
      </c>
    </row>
    <row r="30" spans="2:7" x14ac:dyDescent="0.15">
      <c r="B30" s="146" t="s">
        <v>159</v>
      </c>
      <c r="C30" s="148" t="s">
        <v>277</v>
      </c>
      <c r="D30" s="250"/>
      <c r="E30" s="254"/>
      <c r="F30" s="252"/>
      <c r="G30" s="351" t="s">
        <v>321</v>
      </c>
    </row>
    <row r="31" spans="2:7" x14ac:dyDescent="0.15">
      <c r="B31" s="256" t="s">
        <v>160</v>
      </c>
      <c r="C31" s="257" t="s">
        <v>278</v>
      </c>
      <c r="D31" s="258"/>
      <c r="E31" s="259"/>
      <c r="F31" s="260"/>
      <c r="G31" s="350" t="s">
        <v>322</v>
      </c>
    </row>
    <row r="32" spans="2:7" x14ac:dyDescent="0.15">
      <c r="B32" s="146" t="s">
        <v>161</v>
      </c>
      <c r="C32" s="148" t="s">
        <v>162</v>
      </c>
      <c r="D32" s="250"/>
      <c r="E32" s="254"/>
      <c r="F32" s="252"/>
      <c r="G32" s="351" t="s">
        <v>323</v>
      </c>
    </row>
    <row r="33" spans="2:7" x14ac:dyDescent="0.15">
      <c r="B33" s="256" t="s">
        <v>163</v>
      </c>
      <c r="C33" s="257" t="s">
        <v>279</v>
      </c>
      <c r="D33" s="258"/>
      <c r="E33" s="259"/>
      <c r="F33" s="260"/>
      <c r="G33" s="350" t="s">
        <v>324</v>
      </c>
    </row>
    <row r="34" spans="2:7" x14ac:dyDescent="0.15">
      <c r="B34" s="146" t="s">
        <v>164</v>
      </c>
      <c r="C34" s="148" t="s">
        <v>280</v>
      </c>
      <c r="D34" s="250"/>
      <c r="E34" s="254"/>
      <c r="F34" s="252"/>
      <c r="G34" s="351" t="s">
        <v>325</v>
      </c>
    </row>
    <row r="35" spans="2:7" x14ac:dyDescent="0.15">
      <c r="B35" s="256" t="s">
        <v>165</v>
      </c>
      <c r="C35" s="257" t="s">
        <v>166</v>
      </c>
      <c r="D35" s="258"/>
      <c r="E35" s="259"/>
      <c r="F35" s="260"/>
      <c r="G35" s="350" t="s">
        <v>326</v>
      </c>
    </row>
    <row r="36" spans="2:7" x14ac:dyDescent="0.15">
      <c r="B36" s="146" t="s">
        <v>167</v>
      </c>
      <c r="C36" s="148" t="s">
        <v>168</v>
      </c>
      <c r="D36" s="250"/>
      <c r="E36" s="254"/>
      <c r="F36" s="252"/>
      <c r="G36" s="351" t="s">
        <v>327</v>
      </c>
    </row>
    <row r="37" spans="2:7" x14ac:dyDescent="0.15">
      <c r="B37" s="256" t="s">
        <v>169</v>
      </c>
      <c r="C37" s="257" t="s">
        <v>281</v>
      </c>
      <c r="D37" s="258"/>
      <c r="E37" s="259"/>
      <c r="F37" s="260"/>
      <c r="G37" s="350" t="s">
        <v>328</v>
      </c>
    </row>
    <row r="38" spans="2:7" x14ac:dyDescent="0.15">
      <c r="B38" s="146" t="s">
        <v>170</v>
      </c>
      <c r="C38" s="148" t="s">
        <v>282</v>
      </c>
      <c r="D38" s="250"/>
      <c r="E38" s="254"/>
      <c r="F38" s="252"/>
      <c r="G38" s="351" t="s">
        <v>329</v>
      </c>
    </row>
    <row r="39" spans="2:7" x14ac:dyDescent="0.15">
      <c r="B39" s="256" t="s">
        <v>171</v>
      </c>
      <c r="C39" s="257" t="s">
        <v>172</v>
      </c>
      <c r="D39" s="258"/>
      <c r="E39" s="259"/>
      <c r="F39" s="260"/>
      <c r="G39" s="350" t="s">
        <v>330</v>
      </c>
    </row>
    <row r="40" spans="2:7" x14ac:dyDescent="0.15">
      <c r="B40" s="146" t="s">
        <v>173</v>
      </c>
      <c r="C40" s="148" t="s">
        <v>283</v>
      </c>
      <c r="D40" s="250"/>
      <c r="E40" s="254"/>
      <c r="F40" s="252"/>
      <c r="G40" s="351" t="s">
        <v>331</v>
      </c>
    </row>
    <row r="41" spans="2:7" x14ac:dyDescent="0.15">
      <c r="B41" s="256" t="s">
        <v>174</v>
      </c>
      <c r="C41" s="257" t="s">
        <v>284</v>
      </c>
      <c r="D41" s="258"/>
      <c r="E41" s="259"/>
      <c r="F41" s="260"/>
      <c r="G41" s="350" t="s">
        <v>332</v>
      </c>
    </row>
    <row r="42" spans="2:7" x14ac:dyDescent="0.15">
      <c r="B42" s="146" t="s">
        <v>175</v>
      </c>
      <c r="C42" s="148" t="s">
        <v>285</v>
      </c>
      <c r="D42" s="250"/>
      <c r="E42" s="254"/>
      <c r="F42" s="252"/>
      <c r="G42" s="351" t="s">
        <v>340</v>
      </c>
    </row>
    <row r="43" spans="2:7" x14ac:dyDescent="0.15">
      <c r="B43" s="256" t="s">
        <v>176</v>
      </c>
      <c r="C43" s="257" t="s">
        <v>286</v>
      </c>
      <c r="D43" s="258"/>
      <c r="E43" s="259"/>
      <c r="F43" s="260"/>
      <c r="G43" s="350" t="s">
        <v>333</v>
      </c>
    </row>
    <row r="44" spans="2:7" x14ac:dyDescent="0.15">
      <c r="B44" s="146" t="s">
        <v>177</v>
      </c>
      <c r="C44" s="148" t="s">
        <v>287</v>
      </c>
      <c r="D44" s="250"/>
      <c r="E44" s="254"/>
      <c r="F44" s="252"/>
      <c r="G44" s="351" t="s">
        <v>334</v>
      </c>
    </row>
    <row r="45" spans="2:7" x14ac:dyDescent="0.15">
      <c r="B45" s="256" t="s">
        <v>178</v>
      </c>
      <c r="C45" s="257" t="s">
        <v>288</v>
      </c>
      <c r="D45" s="258"/>
      <c r="E45" s="259"/>
      <c r="F45" s="260"/>
      <c r="G45" s="350" t="s">
        <v>335</v>
      </c>
    </row>
    <row r="46" spans="2:7" x14ac:dyDescent="0.15">
      <c r="B46" s="146" t="s">
        <v>179</v>
      </c>
      <c r="C46" s="148" t="s">
        <v>289</v>
      </c>
      <c r="D46" s="250"/>
      <c r="E46" s="254"/>
      <c r="F46" s="252"/>
      <c r="G46" s="351" t="s">
        <v>336</v>
      </c>
    </row>
    <row r="47" spans="2:7" x14ac:dyDescent="0.15">
      <c r="B47" s="256" t="s">
        <v>180</v>
      </c>
      <c r="C47" s="257" t="s">
        <v>290</v>
      </c>
      <c r="D47" s="258"/>
      <c r="E47" s="259"/>
      <c r="F47" s="260"/>
      <c r="G47" s="350" t="s">
        <v>337</v>
      </c>
    </row>
    <row r="48" spans="2:7" x14ac:dyDescent="0.15">
      <c r="B48" s="146" t="s">
        <v>181</v>
      </c>
      <c r="C48" s="148" t="s">
        <v>291</v>
      </c>
      <c r="D48" s="250"/>
      <c r="E48" s="254"/>
      <c r="F48" s="252"/>
      <c r="G48" s="351" t="s">
        <v>338</v>
      </c>
    </row>
    <row r="49" spans="2:7" ht="14.25" thickBot="1" x14ac:dyDescent="0.2">
      <c r="B49" s="261" t="s">
        <v>182</v>
      </c>
      <c r="C49" s="262" t="s">
        <v>292</v>
      </c>
      <c r="D49" s="263"/>
      <c r="E49" s="264"/>
      <c r="F49" s="265"/>
      <c r="G49" s="352"/>
    </row>
    <row r="50" spans="2:7" ht="18" customHeight="1" thickTop="1" x14ac:dyDescent="0.15">
      <c r="B50" s="384" t="s">
        <v>5</v>
      </c>
      <c r="C50" s="385"/>
      <c r="D50" s="136">
        <f>SUM(D10:D49)</f>
        <v>0</v>
      </c>
      <c r="E50" s="136">
        <f>SUM(E10:E49)</f>
        <v>0</v>
      </c>
      <c r="F50" s="136">
        <f>SUM(F10:F49)</f>
        <v>0</v>
      </c>
    </row>
    <row r="52" spans="2:7" ht="14.25" thickBot="1" x14ac:dyDescent="0.2">
      <c r="B52" s="9" t="s">
        <v>193</v>
      </c>
    </row>
    <row r="53" spans="2:7" ht="21" customHeight="1" thickTop="1" thickBot="1" x14ac:dyDescent="0.2">
      <c r="C53" s="137" t="s">
        <v>7</v>
      </c>
      <c r="D53" s="141">
        <v>0.54797855114977168</v>
      </c>
    </row>
    <row r="54" spans="2:7" ht="14.25" thickTop="1" x14ac:dyDescent="0.15"/>
    <row r="56" spans="2:7" x14ac:dyDescent="0.15">
      <c r="C56" s="394" t="s">
        <v>6</v>
      </c>
      <c r="D56" s="143" t="s">
        <v>350</v>
      </c>
      <c r="E56" s="138">
        <v>0.53201428754154634</v>
      </c>
    </row>
    <row r="57" spans="2:7" x14ac:dyDescent="0.15">
      <c r="C57" s="395"/>
      <c r="D57" s="143" t="s">
        <v>377</v>
      </c>
      <c r="E57" s="138">
        <v>0.56345974883775385</v>
      </c>
    </row>
    <row r="58" spans="2:7" x14ac:dyDescent="0.15">
      <c r="C58" s="395"/>
      <c r="D58" s="143" t="s">
        <v>378</v>
      </c>
      <c r="E58" s="138">
        <v>0.55749884195710142</v>
      </c>
    </row>
    <row r="59" spans="2:7" x14ac:dyDescent="0.15">
      <c r="C59" s="395"/>
      <c r="D59" s="143" t="s">
        <v>379</v>
      </c>
      <c r="E59" s="138">
        <v>0.53405753997164662</v>
      </c>
    </row>
    <row r="60" spans="2:7" x14ac:dyDescent="0.15">
      <c r="C60" s="395"/>
      <c r="D60" s="143" t="s">
        <v>380</v>
      </c>
      <c r="E60" s="138">
        <v>0.55386691633560226</v>
      </c>
    </row>
    <row r="61" spans="2:7" x14ac:dyDescent="0.15">
      <c r="C61" s="396"/>
      <c r="D61" s="143" t="s">
        <v>381</v>
      </c>
      <c r="E61" s="138">
        <v>0.54797855114977168</v>
      </c>
      <c r="F61" s="144"/>
    </row>
    <row r="63" spans="2:7" ht="14.25" thickBot="1" x14ac:dyDescent="0.2">
      <c r="B63" s="9" t="s">
        <v>194</v>
      </c>
    </row>
    <row r="64" spans="2:7" ht="21" customHeight="1" thickTop="1" thickBot="1" x14ac:dyDescent="0.2">
      <c r="C64" s="137" t="s">
        <v>8</v>
      </c>
      <c r="D64" s="142" t="s">
        <v>10</v>
      </c>
    </row>
    <row r="65" spans="3:5" ht="14.25" thickTop="1" x14ac:dyDescent="0.15"/>
    <row r="66" spans="3:5" x14ac:dyDescent="0.15">
      <c r="C66" s="382" t="s">
        <v>11</v>
      </c>
      <c r="D66" s="139" t="s">
        <v>12</v>
      </c>
      <c r="E66" s="140">
        <v>100</v>
      </c>
    </row>
    <row r="67" spans="3:5" x14ac:dyDescent="0.15">
      <c r="C67" s="383"/>
      <c r="D67" s="139" t="s">
        <v>9</v>
      </c>
      <c r="E67" s="140">
        <v>1</v>
      </c>
    </row>
    <row r="68" spans="3:5" x14ac:dyDescent="0.15">
      <c r="C68" s="140">
        <f>VLOOKUP(D64,D66:E68,2,FALSE)</f>
        <v>1E-3</v>
      </c>
      <c r="D68" s="139" t="s">
        <v>10</v>
      </c>
      <c r="E68" s="140">
        <v>1E-3</v>
      </c>
    </row>
  </sheetData>
  <sheetProtection sheet="1" objects="1" scenarios="1"/>
  <mergeCells count="10">
    <mergeCell ref="G7:G9"/>
    <mergeCell ref="D3:F3"/>
    <mergeCell ref="D7:D9"/>
    <mergeCell ref="E7:E9"/>
    <mergeCell ref="F7:F9"/>
    <mergeCell ref="C66:C67"/>
    <mergeCell ref="B50:C50"/>
    <mergeCell ref="B3:C3"/>
    <mergeCell ref="B7:C9"/>
    <mergeCell ref="C56:C61"/>
  </mergeCells>
  <phoneticPr fontId="2"/>
  <dataValidations count="4">
    <dataValidation type="list" allowBlank="1" showInputMessage="1" showErrorMessage="1" sqref="D53" xr:uid="{00000000-0002-0000-0100-000000000000}">
      <formula1>$E$56:$E$61</formula1>
    </dataValidation>
    <dataValidation type="list" allowBlank="1" showInputMessage="1" showErrorMessage="1" sqref="D64" xr:uid="{00000000-0002-0000-0100-000001000000}">
      <formula1>$D$66:$D$68</formula1>
    </dataValidation>
    <dataValidation imeMode="hiragana" allowBlank="1" showInputMessage="1" showErrorMessage="1" sqref="D3:F3" xr:uid="{00000000-0002-0000-0100-000002000000}"/>
    <dataValidation imeMode="halfAlpha" allowBlank="1" showInputMessage="1" showErrorMessage="1" sqref="D10:F49" xr:uid="{00000000-0002-0000-0100-000003000000}"/>
  </dataValidations>
  <printOptions horizontalCentered="1"/>
  <pageMargins left="0.59055118110236227" right="0.59055118110236227" top="0.59055118110236227" bottom="0.59055118110236227" header="0.51181102362204722" footer="0.51181102362204722"/>
  <pageSetup paperSize="9" scale="73" orientation="portrait" cellComments="asDisplayed" r:id="rId1"/>
  <headerFooter alignWithMargins="0"/>
  <cellWatches>
    <cellWatch r="D64"/>
  </cellWatches>
  <ignoredErrors>
    <ignoredError sqref="B10:B4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FF"/>
  </sheetPr>
  <dimension ref="B1:Q48"/>
  <sheetViews>
    <sheetView zoomScale="120" zoomScaleNormal="120" workbookViewId="0"/>
  </sheetViews>
  <sheetFormatPr defaultColWidth="10" defaultRowHeight="13.5" x14ac:dyDescent="0.15"/>
  <cols>
    <col min="1" max="1" width="2.625" style="9" customWidth="1"/>
    <col min="2" max="4" width="1.625" style="9" customWidth="1"/>
    <col min="5" max="5" width="10" style="9" customWidth="1"/>
    <col min="6" max="6" width="3" style="9" customWidth="1"/>
    <col min="7" max="10" width="14.625" style="9" customWidth="1"/>
    <col min="11" max="16384" width="10" style="9"/>
  </cols>
  <sheetData>
    <row r="1" spans="2:17" ht="15" customHeight="1" x14ac:dyDescent="0.15"/>
    <row r="2" spans="2:17" ht="15" customHeight="1" x14ac:dyDescent="0.15">
      <c r="B2" s="10" t="s">
        <v>13</v>
      </c>
    </row>
    <row r="3" spans="2:17" ht="15" customHeight="1" x14ac:dyDescent="0.15"/>
    <row r="4" spans="2:17" ht="22.5" customHeight="1" x14ac:dyDescent="0.15">
      <c r="B4" s="415" t="s">
        <v>0</v>
      </c>
      <c r="C4" s="415"/>
      <c r="D4" s="416"/>
      <c r="E4" s="416"/>
      <c r="F4" s="416"/>
      <c r="G4" s="418" t="str">
        <f>IF(③入力!D3="","",③入力!D3)</f>
        <v/>
      </c>
      <c r="H4" s="418"/>
      <c r="I4" s="418"/>
      <c r="J4" s="418"/>
    </row>
    <row r="5" spans="2:17" ht="15" customHeight="1" x14ac:dyDescent="0.15">
      <c r="J5" s="8" t="str">
        <f>"（単位："&amp;③入力!D64&amp;"、人）"</f>
        <v>（単位：千円、人）</v>
      </c>
    </row>
    <row r="6" spans="2:17" ht="15" customHeight="1" x14ac:dyDescent="0.15">
      <c r="B6" s="11"/>
      <c r="C6" s="11"/>
      <c r="D6" s="11"/>
      <c r="E6" s="11"/>
      <c r="F6" s="12"/>
      <c r="G6" s="417" t="s">
        <v>14</v>
      </c>
      <c r="H6" s="419" t="s">
        <v>103</v>
      </c>
      <c r="I6" s="419" t="s">
        <v>104</v>
      </c>
      <c r="J6" s="419" t="s">
        <v>15</v>
      </c>
    </row>
    <row r="7" spans="2:17" ht="15" customHeight="1" x14ac:dyDescent="0.15">
      <c r="B7" s="13"/>
      <c r="C7" s="13"/>
      <c r="D7" s="13"/>
      <c r="E7" s="13"/>
      <c r="F7" s="14"/>
      <c r="G7" s="417"/>
      <c r="H7" s="419"/>
      <c r="I7" s="417"/>
      <c r="J7" s="417"/>
    </row>
    <row r="8" spans="2:17" ht="15" customHeight="1" x14ac:dyDescent="0.15">
      <c r="B8" s="15"/>
      <c r="C8" s="16"/>
      <c r="D8" s="16"/>
      <c r="E8" s="410" t="s">
        <v>16</v>
      </c>
      <c r="F8" s="17"/>
      <c r="G8" s="404">
        <f>⑨計算域Ⅱ!D49</f>
        <v>0</v>
      </c>
      <c r="H8" s="404">
        <f>⑨計算域Ⅱ!I49</f>
        <v>0</v>
      </c>
      <c r="I8" s="404">
        <f>⑨計算域Ⅱ!P49</f>
        <v>0</v>
      </c>
      <c r="J8" s="404">
        <f>⑨計算域Ⅱ!S49</f>
        <v>0</v>
      </c>
    </row>
    <row r="9" spans="2:17" ht="15" customHeight="1" x14ac:dyDescent="0.15">
      <c r="B9" s="15"/>
      <c r="C9" s="16"/>
      <c r="D9" s="16"/>
      <c r="E9" s="410"/>
      <c r="F9" s="17" t="s">
        <v>105</v>
      </c>
      <c r="G9" s="405"/>
      <c r="H9" s="405"/>
      <c r="I9" s="405"/>
      <c r="J9" s="405"/>
      <c r="M9" s="346"/>
      <c r="N9" s="346"/>
      <c r="O9" s="346"/>
      <c r="P9" s="346"/>
      <c r="Q9" s="347"/>
    </row>
    <row r="10" spans="2:17" ht="15" customHeight="1" x14ac:dyDescent="0.15">
      <c r="B10" s="15"/>
      <c r="C10" s="18"/>
      <c r="D10" s="19"/>
      <c r="E10" s="409" t="s">
        <v>17</v>
      </c>
      <c r="F10" s="20"/>
      <c r="G10" s="404">
        <f>⑨計算域Ⅱ!E49</f>
        <v>0</v>
      </c>
      <c r="H10" s="404">
        <f>⑨計算域Ⅱ!J49</f>
        <v>0</v>
      </c>
      <c r="I10" s="404">
        <f>⑨計算域Ⅱ!Q49</f>
        <v>0</v>
      </c>
      <c r="J10" s="404">
        <f>⑨計算域Ⅱ!T49</f>
        <v>0</v>
      </c>
    </row>
    <row r="11" spans="2:17" ht="15" customHeight="1" x14ac:dyDescent="0.15">
      <c r="B11" s="15"/>
      <c r="C11" s="15"/>
      <c r="D11" s="16"/>
      <c r="E11" s="410"/>
      <c r="F11" s="17" t="s">
        <v>106</v>
      </c>
      <c r="G11" s="405"/>
      <c r="H11" s="405"/>
      <c r="I11" s="405"/>
      <c r="J11" s="405"/>
    </row>
    <row r="12" spans="2:17" ht="15" customHeight="1" x14ac:dyDescent="0.15">
      <c r="B12" s="15"/>
      <c r="C12" s="15"/>
      <c r="D12" s="18"/>
      <c r="E12" s="409" t="s">
        <v>18</v>
      </c>
      <c r="F12" s="20"/>
      <c r="G12" s="404">
        <f>⑨計算域Ⅱ!F49</f>
        <v>0</v>
      </c>
      <c r="H12" s="404">
        <f>⑨計算域Ⅱ!K49</f>
        <v>0</v>
      </c>
      <c r="I12" s="404">
        <f>⑨計算域Ⅱ!R49</f>
        <v>0</v>
      </c>
      <c r="J12" s="404">
        <f>⑨計算域Ⅱ!U49</f>
        <v>0</v>
      </c>
    </row>
    <row r="13" spans="2:17" ht="15" customHeight="1" x14ac:dyDescent="0.15">
      <c r="B13" s="15"/>
      <c r="C13" s="15"/>
      <c r="D13" s="15"/>
      <c r="E13" s="410"/>
      <c r="F13" s="17" t="s">
        <v>107</v>
      </c>
      <c r="G13" s="405"/>
      <c r="H13" s="405"/>
      <c r="I13" s="405"/>
      <c r="J13" s="405"/>
    </row>
    <row r="14" spans="2:17" ht="15" customHeight="1" x14ac:dyDescent="0.15">
      <c r="B14" s="18"/>
      <c r="C14" s="19"/>
      <c r="D14" s="19"/>
      <c r="E14" s="409" t="s">
        <v>19</v>
      </c>
      <c r="F14" s="20"/>
      <c r="G14" s="404">
        <f>⑨計算域Ⅱ!D102</f>
        <v>0</v>
      </c>
      <c r="H14" s="404">
        <f>⑨計算域Ⅱ!F102</f>
        <v>0</v>
      </c>
      <c r="I14" s="404">
        <f>⑨計算域Ⅱ!H102</f>
        <v>0</v>
      </c>
      <c r="J14" s="404">
        <f>⑨計算域Ⅱ!J102</f>
        <v>0</v>
      </c>
    </row>
    <row r="15" spans="2:17" ht="15" customHeight="1" x14ac:dyDescent="0.15">
      <c r="B15" s="15"/>
      <c r="C15" s="16"/>
      <c r="D15" s="16"/>
      <c r="E15" s="410"/>
      <c r="F15" s="17" t="s">
        <v>108</v>
      </c>
      <c r="G15" s="405"/>
      <c r="H15" s="405"/>
      <c r="I15" s="405"/>
      <c r="J15" s="405"/>
    </row>
    <row r="16" spans="2:17" ht="15" customHeight="1" x14ac:dyDescent="0.15">
      <c r="B16" s="15"/>
      <c r="C16" s="18"/>
      <c r="D16" s="19"/>
      <c r="E16" s="409" t="s">
        <v>20</v>
      </c>
      <c r="F16" s="20"/>
      <c r="G16" s="404">
        <f>⑨計算域Ⅱ!E102</f>
        <v>0</v>
      </c>
      <c r="H16" s="404">
        <f>⑨計算域Ⅱ!G102</f>
        <v>0</v>
      </c>
      <c r="I16" s="404">
        <f>⑨計算域Ⅱ!I102</f>
        <v>0</v>
      </c>
      <c r="J16" s="404">
        <f>⑨計算域Ⅱ!K102</f>
        <v>0</v>
      </c>
    </row>
    <row r="17" spans="2:15" ht="15" customHeight="1" x14ac:dyDescent="0.15">
      <c r="B17" s="21"/>
      <c r="C17" s="21"/>
      <c r="D17" s="22"/>
      <c r="E17" s="422"/>
      <c r="F17" s="23" t="s">
        <v>109</v>
      </c>
      <c r="G17" s="405"/>
      <c r="H17" s="405"/>
      <c r="I17" s="405"/>
      <c r="J17" s="405"/>
    </row>
    <row r="18" spans="2:15" ht="15" customHeight="1" x14ac:dyDescent="0.15">
      <c r="B18" s="24"/>
      <c r="C18" s="24"/>
      <c r="D18" s="24"/>
      <c r="E18" s="24"/>
      <c r="F18" s="24"/>
      <c r="G18" s="24"/>
      <c r="J18" s="8" t="s">
        <v>24</v>
      </c>
      <c r="K18" s="8"/>
      <c r="L18" s="8"/>
      <c r="M18" s="8"/>
      <c r="N18" s="8"/>
      <c r="O18" s="8"/>
    </row>
    <row r="19" spans="2:15" ht="15" customHeight="1" x14ac:dyDescent="0.15">
      <c r="B19" s="24"/>
      <c r="C19" s="24"/>
      <c r="D19" s="24"/>
      <c r="E19" s="24"/>
      <c r="F19" s="24"/>
      <c r="G19" s="24"/>
      <c r="J19" s="8"/>
      <c r="K19" s="8"/>
      <c r="L19" s="8"/>
      <c r="M19" s="8"/>
      <c r="N19" s="8"/>
      <c r="O19" s="8"/>
    </row>
    <row r="20" spans="2:15" ht="15" customHeight="1" x14ac:dyDescent="0.15">
      <c r="B20" s="25" t="s">
        <v>105</v>
      </c>
      <c r="C20" s="26"/>
      <c r="D20" s="412" t="s">
        <v>25</v>
      </c>
      <c r="E20" s="412"/>
      <c r="F20" s="412"/>
      <c r="G20" s="412"/>
      <c r="H20" s="412"/>
      <c r="I20" s="412"/>
      <c r="J20" s="412"/>
      <c r="K20" s="412"/>
    </row>
    <row r="21" spans="2:15" ht="15" customHeight="1" x14ac:dyDescent="0.15">
      <c r="B21" s="420" t="s">
        <v>215</v>
      </c>
      <c r="C21" s="421"/>
      <c r="D21" s="408" t="s">
        <v>26</v>
      </c>
      <c r="E21" s="406"/>
      <c r="F21" s="406"/>
      <c r="G21" s="406"/>
      <c r="H21" s="406"/>
      <c r="I21" s="406"/>
      <c r="J21" s="406"/>
      <c r="K21" s="27"/>
    </row>
    <row r="22" spans="2:15" ht="15" customHeight="1" x14ac:dyDescent="0.15">
      <c r="B22" s="421"/>
      <c r="C22" s="421"/>
      <c r="D22" s="406"/>
      <c r="E22" s="406"/>
      <c r="F22" s="406"/>
      <c r="G22" s="406"/>
      <c r="H22" s="406"/>
      <c r="I22" s="406"/>
      <c r="J22" s="406"/>
      <c r="K22" s="27"/>
    </row>
    <row r="23" spans="2:15" ht="15" customHeight="1" x14ac:dyDescent="0.15">
      <c r="B23" s="421"/>
      <c r="C23" s="421"/>
      <c r="D23" s="406"/>
      <c r="E23" s="406"/>
      <c r="F23" s="406"/>
      <c r="G23" s="406"/>
      <c r="H23" s="406"/>
      <c r="I23" s="406"/>
      <c r="J23" s="406"/>
      <c r="K23" s="28"/>
    </row>
    <row r="24" spans="2:15" ht="15" customHeight="1" x14ac:dyDescent="0.15">
      <c r="B24" s="411" t="s">
        <v>107</v>
      </c>
      <c r="C24" s="411"/>
      <c r="D24" s="408" t="s">
        <v>216</v>
      </c>
      <c r="E24" s="406"/>
      <c r="F24" s="406"/>
      <c r="G24" s="406"/>
      <c r="H24" s="406"/>
      <c r="I24" s="406"/>
      <c r="J24" s="406"/>
      <c r="K24" s="29"/>
    </row>
    <row r="25" spans="2:15" ht="15" customHeight="1" x14ac:dyDescent="0.15">
      <c r="B25" s="411"/>
      <c r="C25" s="411"/>
      <c r="D25" s="406"/>
      <c r="E25" s="406"/>
      <c r="F25" s="406"/>
      <c r="G25" s="406"/>
      <c r="H25" s="406"/>
      <c r="I25" s="406"/>
      <c r="J25" s="406"/>
      <c r="K25" s="29"/>
    </row>
    <row r="26" spans="2:15" ht="15" customHeight="1" x14ac:dyDescent="0.15">
      <c r="B26" s="411"/>
      <c r="C26" s="411"/>
      <c r="D26" s="406"/>
      <c r="E26" s="406"/>
      <c r="F26" s="406"/>
      <c r="G26" s="406"/>
      <c r="H26" s="406"/>
      <c r="I26" s="406"/>
      <c r="J26" s="406"/>
    </row>
    <row r="27" spans="2:15" ht="15" customHeight="1" x14ac:dyDescent="0.15">
      <c r="B27" s="411" t="s">
        <v>108</v>
      </c>
      <c r="C27" s="411"/>
      <c r="D27" s="408" t="s">
        <v>217</v>
      </c>
      <c r="E27" s="408"/>
      <c r="F27" s="408"/>
      <c r="G27" s="408"/>
      <c r="H27" s="408"/>
      <c r="I27" s="408"/>
      <c r="J27" s="408"/>
      <c r="K27" s="24"/>
    </row>
    <row r="28" spans="2:15" ht="15" customHeight="1" x14ac:dyDescent="0.15">
      <c r="B28" s="411"/>
      <c r="C28" s="411"/>
      <c r="D28" s="408"/>
      <c r="E28" s="408"/>
      <c r="F28" s="408"/>
      <c r="G28" s="408"/>
      <c r="H28" s="408"/>
      <c r="I28" s="408"/>
      <c r="J28" s="408"/>
      <c r="K28" s="24"/>
    </row>
    <row r="29" spans="2:15" ht="15" customHeight="1" x14ac:dyDescent="0.15">
      <c r="B29" s="411" t="s">
        <v>109</v>
      </c>
      <c r="C29" s="411"/>
      <c r="D29" s="408" t="s">
        <v>218</v>
      </c>
      <c r="E29" s="408"/>
      <c r="F29" s="408"/>
      <c r="G29" s="408"/>
      <c r="H29" s="408"/>
      <c r="I29" s="408"/>
      <c r="J29" s="408"/>
      <c r="K29" s="29"/>
    </row>
    <row r="30" spans="2:15" ht="15" customHeight="1" x14ac:dyDescent="0.15">
      <c r="B30" s="411"/>
      <c r="C30" s="411"/>
      <c r="D30" s="408"/>
      <c r="E30" s="408"/>
      <c r="F30" s="408"/>
      <c r="G30" s="408"/>
      <c r="H30" s="408"/>
      <c r="I30" s="408"/>
      <c r="J30" s="408"/>
      <c r="K30" s="29"/>
    </row>
    <row r="31" spans="2:15" ht="15" customHeight="1" x14ac:dyDescent="0.15">
      <c r="J31" s="30" t="s">
        <v>21</v>
      </c>
    </row>
    <row r="32" spans="2:15" ht="15" customHeight="1" x14ac:dyDescent="0.15">
      <c r="B32" s="413" t="s">
        <v>22</v>
      </c>
      <c r="C32" s="413"/>
      <c r="D32" s="413"/>
      <c r="E32" s="413"/>
      <c r="F32" s="413"/>
      <c r="G32" s="413"/>
      <c r="H32" s="413"/>
      <c r="I32" s="413"/>
      <c r="J32" s="414">
        <f>IF(SUM(③入力!D50:F50)=0,0,J8/SUM(③入力!D50:F50))</f>
        <v>0</v>
      </c>
    </row>
    <row r="33" spans="2:14" ht="15" customHeight="1" x14ac:dyDescent="0.15">
      <c r="B33" s="413"/>
      <c r="C33" s="413"/>
      <c r="D33" s="413"/>
      <c r="E33" s="413"/>
      <c r="F33" s="413"/>
      <c r="G33" s="413"/>
      <c r="H33" s="413"/>
      <c r="I33" s="413"/>
      <c r="J33" s="414"/>
    </row>
    <row r="34" spans="2:14" ht="15" customHeight="1" x14ac:dyDescent="0.15"/>
    <row r="35" spans="2:14" ht="15" customHeight="1" x14ac:dyDescent="0.15">
      <c r="B35" s="9" t="s">
        <v>23</v>
      </c>
    </row>
    <row r="36" spans="2:14" ht="15" customHeight="1" x14ac:dyDescent="0.15">
      <c r="B36" s="31"/>
      <c r="C36" s="31"/>
      <c r="D36" s="31"/>
      <c r="E36" s="31"/>
      <c r="F36" s="31"/>
      <c r="G36" s="31"/>
      <c r="H36" s="31"/>
      <c r="I36" s="31"/>
      <c r="J36" s="31"/>
    </row>
    <row r="37" spans="2:14" ht="15" customHeight="1" x14ac:dyDescent="0.15">
      <c r="B37" s="403" t="s">
        <v>110</v>
      </c>
      <c r="C37" s="403"/>
      <c r="D37" s="406" t="s">
        <v>299</v>
      </c>
      <c r="E37" s="406"/>
      <c r="F37" s="406"/>
      <c r="G37" s="406"/>
      <c r="H37" s="406"/>
      <c r="I37" s="406"/>
      <c r="J37" s="406"/>
      <c r="K37" s="32"/>
      <c r="L37" s="32"/>
      <c r="M37" s="32"/>
      <c r="N37" s="32"/>
    </row>
    <row r="38" spans="2:14" ht="15" customHeight="1" x14ac:dyDescent="0.15">
      <c r="B38" s="403"/>
      <c r="C38" s="403"/>
      <c r="D38" s="406"/>
      <c r="E38" s="406"/>
      <c r="F38" s="406"/>
      <c r="G38" s="406"/>
      <c r="H38" s="406"/>
      <c r="I38" s="406"/>
      <c r="J38" s="406"/>
      <c r="K38" s="32"/>
      <c r="L38" s="32"/>
      <c r="M38" s="32"/>
      <c r="N38" s="32"/>
    </row>
    <row r="39" spans="2:14" ht="15" customHeight="1" x14ac:dyDescent="0.15">
      <c r="B39" s="33"/>
      <c r="C39" s="33"/>
      <c r="D39" s="406"/>
      <c r="E39" s="406"/>
      <c r="F39" s="406"/>
      <c r="G39" s="406"/>
      <c r="H39" s="406"/>
      <c r="I39" s="406"/>
      <c r="J39" s="406"/>
      <c r="K39" s="32"/>
      <c r="L39" s="32"/>
      <c r="M39" s="32"/>
      <c r="N39" s="32"/>
    </row>
    <row r="40" spans="2:14" ht="15" customHeight="1" x14ac:dyDescent="0.15">
      <c r="B40" s="403" t="s">
        <v>111</v>
      </c>
      <c r="C40" s="403"/>
      <c r="D40" s="407" t="s">
        <v>27</v>
      </c>
      <c r="E40" s="407"/>
      <c r="F40" s="407"/>
      <c r="G40" s="407"/>
      <c r="H40" s="407"/>
      <c r="I40" s="407"/>
      <c r="J40" s="407"/>
      <c r="K40" s="32"/>
      <c r="L40" s="32"/>
      <c r="M40" s="32"/>
      <c r="N40" s="32"/>
    </row>
    <row r="41" spans="2:14" ht="15" customHeight="1" x14ac:dyDescent="0.15">
      <c r="B41" s="403"/>
      <c r="C41" s="403"/>
      <c r="D41" s="407"/>
      <c r="E41" s="407"/>
      <c r="F41" s="407"/>
      <c r="G41" s="407"/>
      <c r="H41" s="407"/>
      <c r="I41" s="407"/>
      <c r="J41" s="407"/>
      <c r="K41" s="32"/>
      <c r="L41" s="32"/>
      <c r="M41" s="32"/>
      <c r="N41" s="32"/>
    </row>
    <row r="42" spans="2:14" ht="15" customHeight="1" x14ac:dyDescent="0.15">
      <c r="B42" s="403" t="s">
        <v>112</v>
      </c>
      <c r="C42" s="403"/>
      <c r="D42" s="406" t="s">
        <v>231</v>
      </c>
      <c r="E42" s="406"/>
      <c r="F42" s="406"/>
      <c r="G42" s="406"/>
      <c r="H42" s="406"/>
      <c r="I42" s="406"/>
      <c r="J42" s="406"/>
      <c r="K42" s="32"/>
      <c r="L42" s="32"/>
      <c r="M42" s="32"/>
      <c r="N42" s="32"/>
    </row>
    <row r="43" spans="2:14" ht="15" customHeight="1" x14ac:dyDescent="0.15">
      <c r="B43" s="403"/>
      <c r="C43" s="403"/>
      <c r="D43" s="406"/>
      <c r="E43" s="406"/>
      <c r="F43" s="406"/>
      <c r="G43" s="406"/>
      <c r="H43" s="406"/>
      <c r="I43" s="406"/>
      <c r="J43" s="406"/>
      <c r="K43" s="32"/>
      <c r="L43" s="32"/>
      <c r="M43" s="32"/>
      <c r="N43" s="32"/>
    </row>
    <row r="44" spans="2:14" ht="15" customHeight="1" x14ac:dyDescent="0.15">
      <c r="B44" s="403" t="s">
        <v>113</v>
      </c>
      <c r="C44" s="403"/>
      <c r="D44" s="406" t="s">
        <v>342</v>
      </c>
      <c r="E44" s="406"/>
      <c r="F44" s="406"/>
      <c r="G44" s="406"/>
      <c r="H44" s="406"/>
      <c r="I44" s="406"/>
      <c r="J44" s="406"/>
      <c r="K44" s="32"/>
      <c r="L44" s="32"/>
      <c r="M44" s="32"/>
      <c r="N44" s="32"/>
    </row>
    <row r="45" spans="2:14" ht="15" customHeight="1" x14ac:dyDescent="0.15">
      <c r="B45" s="403"/>
      <c r="C45" s="403"/>
      <c r="D45" s="406"/>
      <c r="E45" s="406"/>
      <c r="F45" s="406"/>
      <c r="G45" s="406"/>
      <c r="H45" s="406"/>
      <c r="I45" s="406"/>
      <c r="J45" s="406"/>
      <c r="K45" s="31"/>
    </row>
    <row r="46" spans="2:14" ht="15" customHeight="1" x14ac:dyDescent="0.15">
      <c r="B46" s="403"/>
      <c r="C46" s="403"/>
      <c r="D46" s="406"/>
      <c r="E46" s="406"/>
      <c r="F46" s="406"/>
      <c r="G46" s="406"/>
      <c r="H46" s="406"/>
      <c r="I46" s="406"/>
      <c r="J46" s="406"/>
      <c r="K46" s="31"/>
    </row>
    <row r="47" spans="2:14" ht="15" customHeight="1" x14ac:dyDescent="0.15"/>
    <row r="48" spans="2:14" ht="15" customHeight="1" x14ac:dyDescent="0.15"/>
  </sheetData>
  <sheetProtection sheet="1" objects="1" scenarios="1"/>
  <mergeCells count="50">
    <mergeCell ref="B21:C23"/>
    <mergeCell ref="B24:C26"/>
    <mergeCell ref="J12:J13"/>
    <mergeCell ref="E16:E17"/>
    <mergeCell ref="G16:G17"/>
    <mergeCell ref="G14:G15"/>
    <mergeCell ref="I14:I15"/>
    <mergeCell ref="B4:F4"/>
    <mergeCell ref="G6:G7"/>
    <mergeCell ref="E8:E9"/>
    <mergeCell ref="G4:J4"/>
    <mergeCell ref="J8:J9"/>
    <mergeCell ref="I8:I9"/>
    <mergeCell ref="G8:G9"/>
    <mergeCell ref="H6:H7"/>
    <mergeCell ref="I6:I7"/>
    <mergeCell ref="J6:J7"/>
    <mergeCell ref="H8:H9"/>
    <mergeCell ref="G10:G11"/>
    <mergeCell ref="H10:H11"/>
    <mergeCell ref="I10:I11"/>
    <mergeCell ref="B37:C38"/>
    <mergeCell ref="B40:C41"/>
    <mergeCell ref="B27:C28"/>
    <mergeCell ref="B29:C30"/>
    <mergeCell ref="D20:K20"/>
    <mergeCell ref="I16:I17"/>
    <mergeCell ref="H14:H15"/>
    <mergeCell ref="J16:J17"/>
    <mergeCell ref="J10:J11"/>
    <mergeCell ref="E10:E11"/>
    <mergeCell ref="B32:I33"/>
    <mergeCell ref="J32:J33"/>
    <mergeCell ref="J14:J15"/>
    <mergeCell ref="B42:C43"/>
    <mergeCell ref="B44:C46"/>
    <mergeCell ref="G12:G13"/>
    <mergeCell ref="D44:J46"/>
    <mergeCell ref="D40:J41"/>
    <mergeCell ref="D42:J43"/>
    <mergeCell ref="D37:J39"/>
    <mergeCell ref="D21:J23"/>
    <mergeCell ref="E12:E13"/>
    <mergeCell ref="D24:J26"/>
    <mergeCell ref="D27:J28"/>
    <mergeCell ref="I12:I13"/>
    <mergeCell ref="E14:E15"/>
    <mergeCell ref="H16:H17"/>
    <mergeCell ref="H12:H13"/>
    <mergeCell ref="D29:J30"/>
  </mergeCells>
  <phoneticPr fontId="2"/>
  <printOptions horizontalCentered="1"/>
  <pageMargins left="0.78740157480314965" right="0.78740157480314965" top="0.98425196850393704" bottom="0.98425196850393704" header="0.51181102362204722" footer="0.51181102362204722"/>
  <pageSetup paperSize="9" orientation="portrait" cellComments="asDisplayed" r:id="rId1"/>
  <headerFooter alignWithMargins="0"/>
  <ignoredErrors>
    <ignoredError sqref="B39:C39 B37 B44 B40 B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FF"/>
    <pageSetUpPr fitToPage="1"/>
  </sheetPr>
  <dimension ref="B2:N96"/>
  <sheetViews>
    <sheetView zoomScaleNormal="100" workbookViewId="0"/>
  </sheetViews>
  <sheetFormatPr defaultColWidth="10" defaultRowHeight="13.5" x14ac:dyDescent="0.15"/>
  <cols>
    <col min="1" max="1" width="2.625" style="36" customWidth="1"/>
    <col min="2" max="2" width="3.625" style="36" customWidth="1"/>
    <col min="3" max="3" width="24.25" style="35" bestFit="1" customWidth="1"/>
    <col min="4" max="6" width="11.375" style="36" customWidth="1"/>
    <col min="7" max="8" width="11.5" style="36" customWidth="1"/>
    <col min="9" max="11" width="11" style="36" customWidth="1"/>
    <col min="12" max="13" width="11.5" style="36" customWidth="1"/>
    <col min="14" max="14" width="8.625" style="36" customWidth="1"/>
    <col min="15" max="16384" width="10" style="36"/>
  </cols>
  <sheetData>
    <row r="2" spans="2:13" ht="14.25" x14ac:dyDescent="0.15">
      <c r="B2" s="34" t="s">
        <v>30</v>
      </c>
    </row>
    <row r="3" spans="2:13" ht="14.25" x14ac:dyDescent="0.15">
      <c r="B3" s="37"/>
      <c r="C3" s="38"/>
      <c r="D3" s="39"/>
      <c r="E3" s="39"/>
      <c r="F3" s="39"/>
      <c r="G3" s="39"/>
      <c r="H3" s="39"/>
      <c r="I3" s="39"/>
      <c r="J3" s="39"/>
      <c r="K3" s="39"/>
      <c r="M3" s="40" t="str">
        <f>"（単位："&amp;③入力!D64&amp;"、人）"</f>
        <v>（単位：千円、人）</v>
      </c>
    </row>
    <row r="4" spans="2:13" x14ac:dyDescent="0.15">
      <c r="B4" s="434" t="s">
        <v>183</v>
      </c>
      <c r="C4" s="435"/>
      <c r="D4" s="448" t="s">
        <v>14</v>
      </c>
      <c r="E4" s="449"/>
      <c r="F4" s="449"/>
      <c r="G4" s="449"/>
      <c r="H4" s="450"/>
      <c r="I4" s="451" t="s">
        <v>114</v>
      </c>
      <c r="J4" s="452"/>
      <c r="K4" s="452"/>
      <c r="L4" s="452"/>
      <c r="M4" s="453"/>
    </row>
    <row r="5" spans="2:13" s="368" customFormat="1" ht="6" customHeight="1" x14ac:dyDescent="0.15">
      <c r="B5" s="436"/>
      <c r="C5" s="437"/>
      <c r="D5" s="440" t="s">
        <v>28</v>
      </c>
      <c r="E5" s="41"/>
      <c r="F5" s="41"/>
      <c r="G5" s="423" t="s">
        <v>31</v>
      </c>
      <c r="H5" s="454" t="s">
        <v>32</v>
      </c>
      <c r="I5" s="443" t="s">
        <v>28</v>
      </c>
      <c r="J5" s="41"/>
      <c r="K5" s="41"/>
      <c r="L5" s="423" t="s">
        <v>31</v>
      </c>
      <c r="M5" s="423" t="s">
        <v>32</v>
      </c>
    </row>
    <row r="6" spans="2:13" s="368" customFormat="1" ht="6" customHeight="1" x14ac:dyDescent="0.15">
      <c r="B6" s="436"/>
      <c r="C6" s="437"/>
      <c r="D6" s="441"/>
      <c r="E6" s="428" t="s">
        <v>33</v>
      </c>
      <c r="F6" s="42"/>
      <c r="G6" s="424"/>
      <c r="H6" s="455"/>
      <c r="I6" s="457"/>
      <c r="J6" s="428" t="s">
        <v>33</v>
      </c>
      <c r="K6" s="42"/>
      <c r="L6" s="424"/>
      <c r="M6" s="424"/>
    </row>
    <row r="7" spans="2:13" s="368" customFormat="1" ht="13.5" customHeight="1" x14ac:dyDescent="0.15">
      <c r="B7" s="436"/>
      <c r="C7" s="437"/>
      <c r="D7" s="441"/>
      <c r="E7" s="429"/>
      <c r="F7" s="426" t="s">
        <v>18</v>
      </c>
      <c r="G7" s="424"/>
      <c r="H7" s="455"/>
      <c r="I7" s="457"/>
      <c r="J7" s="429"/>
      <c r="K7" s="426" t="s">
        <v>18</v>
      </c>
      <c r="L7" s="424"/>
      <c r="M7" s="424"/>
    </row>
    <row r="8" spans="2:13" s="368" customFormat="1" ht="12" x14ac:dyDescent="0.15">
      <c r="B8" s="438"/>
      <c r="C8" s="439"/>
      <c r="D8" s="442"/>
      <c r="E8" s="430"/>
      <c r="F8" s="431"/>
      <c r="G8" s="425"/>
      <c r="H8" s="456"/>
      <c r="I8" s="458"/>
      <c r="J8" s="430"/>
      <c r="K8" s="431"/>
      <c r="L8" s="425"/>
      <c r="M8" s="425"/>
    </row>
    <row r="9" spans="2:13" x14ac:dyDescent="0.15">
      <c r="B9" s="149" t="s">
        <v>137</v>
      </c>
      <c r="C9" s="150" t="s">
        <v>260</v>
      </c>
      <c r="D9" s="151">
        <f>⑨計算域Ⅱ!D9</f>
        <v>0</v>
      </c>
      <c r="E9" s="152">
        <f>⑨計算域Ⅱ!E9</f>
        <v>0</v>
      </c>
      <c r="F9" s="152">
        <f>⑨計算域Ⅱ!F9</f>
        <v>0</v>
      </c>
      <c r="G9" s="152">
        <f>⑨計算域Ⅱ!D62</f>
        <v>0</v>
      </c>
      <c r="H9" s="153">
        <f>⑨計算域Ⅱ!E62</f>
        <v>0</v>
      </c>
      <c r="I9" s="151">
        <f>⑨計算域Ⅱ!I9</f>
        <v>0</v>
      </c>
      <c r="J9" s="152">
        <f>⑨計算域Ⅱ!J9</f>
        <v>0</v>
      </c>
      <c r="K9" s="152">
        <f>⑨計算域Ⅱ!K9</f>
        <v>0</v>
      </c>
      <c r="L9" s="152">
        <f>⑨計算域Ⅱ!F62</f>
        <v>0</v>
      </c>
      <c r="M9" s="152">
        <f>⑨計算域Ⅱ!G62</f>
        <v>0</v>
      </c>
    </row>
    <row r="10" spans="2:13" x14ac:dyDescent="0.15">
      <c r="B10" s="266" t="s">
        <v>138</v>
      </c>
      <c r="C10" s="267" t="s">
        <v>1</v>
      </c>
      <c r="D10" s="268">
        <f>⑨計算域Ⅱ!D10</f>
        <v>0</v>
      </c>
      <c r="E10" s="269">
        <f>⑨計算域Ⅱ!E10</f>
        <v>0</v>
      </c>
      <c r="F10" s="269">
        <f>⑨計算域Ⅱ!F10</f>
        <v>0</v>
      </c>
      <c r="G10" s="269">
        <f>⑨計算域Ⅱ!D63</f>
        <v>0</v>
      </c>
      <c r="H10" s="270">
        <f>⑨計算域Ⅱ!E63</f>
        <v>0</v>
      </c>
      <c r="I10" s="268">
        <f>⑨計算域Ⅱ!I10</f>
        <v>0</v>
      </c>
      <c r="J10" s="269">
        <f>⑨計算域Ⅱ!J10</f>
        <v>0</v>
      </c>
      <c r="K10" s="269">
        <f>⑨計算域Ⅱ!K10</f>
        <v>0</v>
      </c>
      <c r="L10" s="269">
        <f>⑨計算域Ⅱ!F63</f>
        <v>0</v>
      </c>
      <c r="M10" s="269">
        <f>⑨計算域Ⅱ!G63</f>
        <v>0</v>
      </c>
    </row>
    <row r="11" spans="2:13" x14ac:dyDescent="0.15">
      <c r="B11" s="154" t="s">
        <v>139</v>
      </c>
      <c r="C11" s="155" t="s">
        <v>261</v>
      </c>
      <c r="D11" s="156">
        <f>⑨計算域Ⅱ!D11</f>
        <v>0</v>
      </c>
      <c r="E11" s="157">
        <f>⑨計算域Ⅱ!E11</f>
        <v>0</v>
      </c>
      <c r="F11" s="157">
        <f>⑨計算域Ⅱ!F11</f>
        <v>0</v>
      </c>
      <c r="G11" s="157">
        <f>⑨計算域Ⅱ!D64</f>
        <v>0</v>
      </c>
      <c r="H11" s="158">
        <f>⑨計算域Ⅱ!E64</f>
        <v>0</v>
      </c>
      <c r="I11" s="156">
        <f>⑨計算域Ⅱ!I11</f>
        <v>0</v>
      </c>
      <c r="J11" s="157">
        <f>⑨計算域Ⅱ!J11</f>
        <v>0</v>
      </c>
      <c r="K11" s="157">
        <f>⑨計算域Ⅱ!K11</f>
        <v>0</v>
      </c>
      <c r="L11" s="157">
        <f>⑨計算域Ⅱ!F64</f>
        <v>0</v>
      </c>
      <c r="M11" s="157">
        <f>⑨計算域Ⅱ!G64</f>
        <v>0</v>
      </c>
    </row>
    <row r="12" spans="2:13" x14ac:dyDescent="0.15">
      <c r="B12" s="266" t="s">
        <v>140</v>
      </c>
      <c r="C12" s="267" t="s">
        <v>141</v>
      </c>
      <c r="D12" s="268">
        <f>⑨計算域Ⅱ!D12</f>
        <v>0</v>
      </c>
      <c r="E12" s="269">
        <f>⑨計算域Ⅱ!E12</f>
        <v>0</v>
      </c>
      <c r="F12" s="269">
        <f>⑨計算域Ⅱ!F12</f>
        <v>0</v>
      </c>
      <c r="G12" s="269">
        <f>⑨計算域Ⅱ!D65</f>
        <v>0</v>
      </c>
      <c r="H12" s="270">
        <f>⑨計算域Ⅱ!E65</f>
        <v>0</v>
      </c>
      <c r="I12" s="268">
        <f>⑨計算域Ⅱ!I12</f>
        <v>0</v>
      </c>
      <c r="J12" s="269">
        <f>⑨計算域Ⅱ!J12</f>
        <v>0</v>
      </c>
      <c r="K12" s="269">
        <f>⑨計算域Ⅱ!K12</f>
        <v>0</v>
      </c>
      <c r="L12" s="269">
        <f>⑨計算域Ⅱ!F65</f>
        <v>0</v>
      </c>
      <c r="M12" s="269">
        <f>⑨計算域Ⅱ!G65</f>
        <v>0</v>
      </c>
    </row>
    <row r="13" spans="2:13" x14ac:dyDescent="0.15">
      <c r="B13" s="154" t="s">
        <v>142</v>
      </c>
      <c r="C13" s="155" t="s">
        <v>262</v>
      </c>
      <c r="D13" s="156">
        <f>⑨計算域Ⅱ!D13</f>
        <v>0</v>
      </c>
      <c r="E13" s="157">
        <f>⑨計算域Ⅱ!E13</f>
        <v>0</v>
      </c>
      <c r="F13" s="157">
        <f>⑨計算域Ⅱ!F13</f>
        <v>0</v>
      </c>
      <c r="G13" s="157">
        <f>⑨計算域Ⅱ!D66</f>
        <v>0</v>
      </c>
      <c r="H13" s="158">
        <f>⑨計算域Ⅱ!E66</f>
        <v>0</v>
      </c>
      <c r="I13" s="156">
        <f>⑨計算域Ⅱ!I13</f>
        <v>0</v>
      </c>
      <c r="J13" s="157">
        <f>⑨計算域Ⅱ!J13</f>
        <v>0</v>
      </c>
      <c r="K13" s="157">
        <f>⑨計算域Ⅱ!K13</f>
        <v>0</v>
      </c>
      <c r="L13" s="157">
        <f>⑨計算域Ⅱ!F66</f>
        <v>0</v>
      </c>
      <c r="M13" s="157">
        <f>⑨計算域Ⅱ!G66</f>
        <v>0</v>
      </c>
    </row>
    <row r="14" spans="2:13" x14ac:dyDescent="0.15">
      <c r="B14" s="266" t="s">
        <v>143</v>
      </c>
      <c r="C14" s="267" t="s">
        <v>263</v>
      </c>
      <c r="D14" s="268">
        <f>⑨計算域Ⅱ!D14</f>
        <v>0</v>
      </c>
      <c r="E14" s="269">
        <f>⑨計算域Ⅱ!E14</f>
        <v>0</v>
      </c>
      <c r="F14" s="269">
        <f>⑨計算域Ⅱ!F14</f>
        <v>0</v>
      </c>
      <c r="G14" s="269">
        <f>⑨計算域Ⅱ!D67</f>
        <v>0</v>
      </c>
      <c r="H14" s="270">
        <f>⑨計算域Ⅱ!E67</f>
        <v>0</v>
      </c>
      <c r="I14" s="268">
        <f>⑨計算域Ⅱ!I14</f>
        <v>0</v>
      </c>
      <c r="J14" s="269">
        <f>⑨計算域Ⅱ!J14</f>
        <v>0</v>
      </c>
      <c r="K14" s="269">
        <f>⑨計算域Ⅱ!K14</f>
        <v>0</v>
      </c>
      <c r="L14" s="269">
        <f>⑨計算域Ⅱ!F67</f>
        <v>0</v>
      </c>
      <c r="M14" s="269">
        <f>⑨計算域Ⅱ!G67</f>
        <v>0</v>
      </c>
    </row>
    <row r="15" spans="2:13" x14ac:dyDescent="0.15">
      <c r="B15" s="154" t="s">
        <v>144</v>
      </c>
      <c r="C15" s="155" t="s">
        <v>264</v>
      </c>
      <c r="D15" s="156">
        <f>⑨計算域Ⅱ!D15</f>
        <v>0</v>
      </c>
      <c r="E15" s="157">
        <f>⑨計算域Ⅱ!E15</f>
        <v>0</v>
      </c>
      <c r="F15" s="157">
        <f>⑨計算域Ⅱ!F15</f>
        <v>0</v>
      </c>
      <c r="G15" s="157">
        <f>⑨計算域Ⅱ!D68</f>
        <v>0</v>
      </c>
      <c r="H15" s="158">
        <f>⑨計算域Ⅱ!E68</f>
        <v>0</v>
      </c>
      <c r="I15" s="156">
        <f>⑨計算域Ⅱ!I15</f>
        <v>0</v>
      </c>
      <c r="J15" s="157">
        <f>⑨計算域Ⅱ!J15</f>
        <v>0</v>
      </c>
      <c r="K15" s="157">
        <f>⑨計算域Ⅱ!K15</f>
        <v>0</v>
      </c>
      <c r="L15" s="157">
        <f>⑨計算域Ⅱ!F68</f>
        <v>0</v>
      </c>
      <c r="M15" s="157">
        <f>⑨計算域Ⅱ!G68</f>
        <v>0</v>
      </c>
    </row>
    <row r="16" spans="2:13" x14ac:dyDescent="0.15">
      <c r="B16" s="266" t="s">
        <v>145</v>
      </c>
      <c r="C16" s="267" t="s">
        <v>265</v>
      </c>
      <c r="D16" s="268">
        <f>⑨計算域Ⅱ!D16</f>
        <v>0</v>
      </c>
      <c r="E16" s="269">
        <f>⑨計算域Ⅱ!E16</f>
        <v>0</v>
      </c>
      <c r="F16" s="269">
        <f>⑨計算域Ⅱ!F16</f>
        <v>0</v>
      </c>
      <c r="G16" s="269">
        <f>⑨計算域Ⅱ!D69</f>
        <v>0</v>
      </c>
      <c r="H16" s="270">
        <f>⑨計算域Ⅱ!E69</f>
        <v>0</v>
      </c>
      <c r="I16" s="268">
        <f>⑨計算域Ⅱ!I16</f>
        <v>0</v>
      </c>
      <c r="J16" s="269">
        <f>⑨計算域Ⅱ!J16</f>
        <v>0</v>
      </c>
      <c r="K16" s="269">
        <f>⑨計算域Ⅱ!K16</f>
        <v>0</v>
      </c>
      <c r="L16" s="269">
        <f>⑨計算域Ⅱ!F69</f>
        <v>0</v>
      </c>
      <c r="M16" s="269">
        <f>⑨計算域Ⅱ!G69</f>
        <v>0</v>
      </c>
    </row>
    <row r="17" spans="2:13" x14ac:dyDescent="0.15">
      <c r="B17" s="154" t="s">
        <v>146</v>
      </c>
      <c r="C17" s="155" t="s">
        <v>266</v>
      </c>
      <c r="D17" s="156">
        <f>⑨計算域Ⅱ!D17</f>
        <v>0</v>
      </c>
      <c r="E17" s="157">
        <f>⑨計算域Ⅱ!E17</f>
        <v>0</v>
      </c>
      <c r="F17" s="157">
        <f>⑨計算域Ⅱ!F17</f>
        <v>0</v>
      </c>
      <c r="G17" s="157">
        <f>⑨計算域Ⅱ!D70</f>
        <v>0</v>
      </c>
      <c r="H17" s="158">
        <f>⑨計算域Ⅱ!E70</f>
        <v>0</v>
      </c>
      <c r="I17" s="156">
        <f>⑨計算域Ⅱ!I17</f>
        <v>0</v>
      </c>
      <c r="J17" s="157">
        <f>⑨計算域Ⅱ!J17</f>
        <v>0</v>
      </c>
      <c r="K17" s="157">
        <f>⑨計算域Ⅱ!K17</f>
        <v>0</v>
      </c>
      <c r="L17" s="157">
        <f>⑨計算域Ⅱ!F70</f>
        <v>0</v>
      </c>
      <c r="M17" s="157">
        <f>⑨計算域Ⅱ!G70</f>
        <v>0</v>
      </c>
    </row>
    <row r="18" spans="2:13" x14ac:dyDescent="0.15">
      <c r="B18" s="266" t="s">
        <v>147</v>
      </c>
      <c r="C18" s="267" t="s">
        <v>267</v>
      </c>
      <c r="D18" s="268">
        <f>⑨計算域Ⅱ!D18</f>
        <v>0</v>
      </c>
      <c r="E18" s="269">
        <f>⑨計算域Ⅱ!E18</f>
        <v>0</v>
      </c>
      <c r="F18" s="269">
        <f>⑨計算域Ⅱ!F18</f>
        <v>0</v>
      </c>
      <c r="G18" s="269">
        <f>⑨計算域Ⅱ!D71</f>
        <v>0</v>
      </c>
      <c r="H18" s="270">
        <f>⑨計算域Ⅱ!E71</f>
        <v>0</v>
      </c>
      <c r="I18" s="268">
        <f>⑨計算域Ⅱ!I18</f>
        <v>0</v>
      </c>
      <c r="J18" s="269">
        <f>⑨計算域Ⅱ!J18</f>
        <v>0</v>
      </c>
      <c r="K18" s="269">
        <f>⑨計算域Ⅱ!K18</f>
        <v>0</v>
      </c>
      <c r="L18" s="269">
        <f>⑨計算域Ⅱ!F71</f>
        <v>0</v>
      </c>
      <c r="M18" s="269">
        <f>⑨計算域Ⅱ!G71</f>
        <v>0</v>
      </c>
    </row>
    <row r="19" spans="2:13" x14ac:dyDescent="0.15">
      <c r="B19" s="154" t="s">
        <v>148</v>
      </c>
      <c r="C19" s="155" t="s">
        <v>149</v>
      </c>
      <c r="D19" s="156">
        <f>⑨計算域Ⅱ!D19</f>
        <v>0</v>
      </c>
      <c r="E19" s="157">
        <f>⑨計算域Ⅱ!E19</f>
        <v>0</v>
      </c>
      <c r="F19" s="157">
        <f>⑨計算域Ⅱ!F19</f>
        <v>0</v>
      </c>
      <c r="G19" s="157">
        <f>⑨計算域Ⅱ!D72</f>
        <v>0</v>
      </c>
      <c r="H19" s="158">
        <f>⑨計算域Ⅱ!E72</f>
        <v>0</v>
      </c>
      <c r="I19" s="156">
        <f>⑨計算域Ⅱ!I19</f>
        <v>0</v>
      </c>
      <c r="J19" s="157">
        <f>⑨計算域Ⅱ!J19</f>
        <v>0</v>
      </c>
      <c r="K19" s="157">
        <f>⑨計算域Ⅱ!K19</f>
        <v>0</v>
      </c>
      <c r="L19" s="157">
        <f>⑨計算域Ⅱ!F72</f>
        <v>0</v>
      </c>
      <c r="M19" s="157">
        <f>⑨計算域Ⅱ!G72</f>
        <v>0</v>
      </c>
    </row>
    <row r="20" spans="2:13" x14ac:dyDescent="0.15">
      <c r="B20" s="266" t="s">
        <v>150</v>
      </c>
      <c r="C20" s="267" t="s">
        <v>268</v>
      </c>
      <c r="D20" s="268">
        <f>⑨計算域Ⅱ!D20</f>
        <v>0</v>
      </c>
      <c r="E20" s="269">
        <f>⑨計算域Ⅱ!E20</f>
        <v>0</v>
      </c>
      <c r="F20" s="269">
        <f>⑨計算域Ⅱ!F20</f>
        <v>0</v>
      </c>
      <c r="G20" s="269">
        <f>⑨計算域Ⅱ!D73</f>
        <v>0</v>
      </c>
      <c r="H20" s="270">
        <f>⑨計算域Ⅱ!E73</f>
        <v>0</v>
      </c>
      <c r="I20" s="268">
        <f>⑨計算域Ⅱ!I20</f>
        <v>0</v>
      </c>
      <c r="J20" s="269">
        <f>⑨計算域Ⅱ!J20</f>
        <v>0</v>
      </c>
      <c r="K20" s="269">
        <f>⑨計算域Ⅱ!K20</f>
        <v>0</v>
      </c>
      <c r="L20" s="269">
        <f>⑨計算域Ⅱ!F73</f>
        <v>0</v>
      </c>
      <c r="M20" s="269">
        <f>⑨計算域Ⅱ!G73</f>
        <v>0</v>
      </c>
    </row>
    <row r="21" spans="2:13" x14ac:dyDescent="0.15">
      <c r="B21" s="154" t="s">
        <v>151</v>
      </c>
      <c r="C21" s="155" t="s">
        <v>269</v>
      </c>
      <c r="D21" s="156">
        <f>⑨計算域Ⅱ!D21</f>
        <v>0</v>
      </c>
      <c r="E21" s="157">
        <f>⑨計算域Ⅱ!E21</f>
        <v>0</v>
      </c>
      <c r="F21" s="157">
        <f>⑨計算域Ⅱ!F21</f>
        <v>0</v>
      </c>
      <c r="G21" s="157">
        <f>⑨計算域Ⅱ!D74</f>
        <v>0</v>
      </c>
      <c r="H21" s="158">
        <f>⑨計算域Ⅱ!E74</f>
        <v>0</v>
      </c>
      <c r="I21" s="156">
        <f>⑨計算域Ⅱ!I21</f>
        <v>0</v>
      </c>
      <c r="J21" s="157">
        <f>⑨計算域Ⅱ!J21</f>
        <v>0</v>
      </c>
      <c r="K21" s="157">
        <f>⑨計算域Ⅱ!K21</f>
        <v>0</v>
      </c>
      <c r="L21" s="157">
        <f>⑨計算域Ⅱ!F74</f>
        <v>0</v>
      </c>
      <c r="M21" s="157">
        <f>⑨計算域Ⅱ!G74</f>
        <v>0</v>
      </c>
    </row>
    <row r="22" spans="2:13" x14ac:dyDescent="0.15">
      <c r="B22" s="266" t="s">
        <v>152</v>
      </c>
      <c r="C22" s="267" t="s">
        <v>270</v>
      </c>
      <c r="D22" s="268">
        <f>⑨計算域Ⅱ!D22</f>
        <v>0</v>
      </c>
      <c r="E22" s="269">
        <f>⑨計算域Ⅱ!E22</f>
        <v>0</v>
      </c>
      <c r="F22" s="269">
        <f>⑨計算域Ⅱ!F22</f>
        <v>0</v>
      </c>
      <c r="G22" s="269">
        <f>⑨計算域Ⅱ!D75</f>
        <v>0</v>
      </c>
      <c r="H22" s="270">
        <f>⑨計算域Ⅱ!E75</f>
        <v>0</v>
      </c>
      <c r="I22" s="268">
        <f>⑨計算域Ⅱ!I22</f>
        <v>0</v>
      </c>
      <c r="J22" s="269">
        <f>⑨計算域Ⅱ!J22</f>
        <v>0</v>
      </c>
      <c r="K22" s="269">
        <f>⑨計算域Ⅱ!K22</f>
        <v>0</v>
      </c>
      <c r="L22" s="269">
        <f>⑨計算域Ⅱ!F75</f>
        <v>0</v>
      </c>
      <c r="M22" s="269">
        <f>⑨計算域Ⅱ!G75</f>
        <v>0</v>
      </c>
    </row>
    <row r="23" spans="2:13" x14ac:dyDescent="0.15">
      <c r="B23" s="154" t="s">
        <v>153</v>
      </c>
      <c r="C23" s="155" t="s">
        <v>271</v>
      </c>
      <c r="D23" s="156">
        <f>⑨計算域Ⅱ!D23</f>
        <v>0</v>
      </c>
      <c r="E23" s="157">
        <f>⑨計算域Ⅱ!E23</f>
        <v>0</v>
      </c>
      <c r="F23" s="157">
        <f>⑨計算域Ⅱ!F23</f>
        <v>0</v>
      </c>
      <c r="G23" s="157">
        <f>⑨計算域Ⅱ!D76</f>
        <v>0</v>
      </c>
      <c r="H23" s="158">
        <f>⑨計算域Ⅱ!E76</f>
        <v>0</v>
      </c>
      <c r="I23" s="156">
        <f>⑨計算域Ⅱ!I23</f>
        <v>0</v>
      </c>
      <c r="J23" s="157">
        <f>⑨計算域Ⅱ!J23</f>
        <v>0</v>
      </c>
      <c r="K23" s="157">
        <f>⑨計算域Ⅱ!K23</f>
        <v>0</v>
      </c>
      <c r="L23" s="157">
        <f>⑨計算域Ⅱ!F76</f>
        <v>0</v>
      </c>
      <c r="M23" s="157">
        <f>⑨計算域Ⅱ!G76</f>
        <v>0</v>
      </c>
    </row>
    <row r="24" spans="2:13" x14ac:dyDescent="0.15">
      <c r="B24" s="266" t="s">
        <v>154</v>
      </c>
      <c r="C24" s="267" t="s">
        <v>272</v>
      </c>
      <c r="D24" s="268">
        <f>⑨計算域Ⅱ!D24</f>
        <v>0</v>
      </c>
      <c r="E24" s="269">
        <f>⑨計算域Ⅱ!E24</f>
        <v>0</v>
      </c>
      <c r="F24" s="269">
        <f>⑨計算域Ⅱ!F24</f>
        <v>0</v>
      </c>
      <c r="G24" s="269">
        <f>⑨計算域Ⅱ!D77</f>
        <v>0</v>
      </c>
      <c r="H24" s="270">
        <f>⑨計算域Ⅱ!E77</f>
        <v>0</v>
      </c>
      <c r="I24" s="268">
        <f>⑨計算域Ⅱ!I24</f>
        <v>0</v>
      </c>
      <c r="J24" s="269">
        <f>⑨計算域Ⅱ!J24</f>
        <v>0</v>
      </c>
      <c r="K24" s="269">
        <f>⑨計算域Ⅱ!K24</f>
        <v>0</v>
      </c>
      <c r="L24" s="269">
        <f>⑨計算域Ⅱ!F77</f>
        <v>0</v>
      </c>
      <c r="M24" s="269">
        <f>⑨計算域Ⅱ!G77</f>
        <v>0</v>
      </c>
    </row>
    <row r="25" spans="2:13" x14ac:dyDescent="0.15">
      <c r="B25" s="154" t="s">
        <v>155</v>
      </c>
      <c r="C25" s="155" t="s">
        <v>273</v>
      </c>
      <c r="D25" s="156">
        <f>⑨計算域Ⅱ!D25</f>
        <v>0</v>
      </c>
      <c r="E25" s="157">
        <f>⑨計算域Ⅱ!E25</f>
        <v>0</v>
      </c>
      <c r="F25" s="157">
        <f>⑨計算域Ⅱ!F25</f>
        <v>0</v>
      </c>
      <c r="G25" s="157">
        <f>⑨計算域Ⅱ!D78</f>
        <v>0</v>
      </c>
      <c r="H25" s="158">
        <f>⑨計算域Ⅱ!E78</f>
        <v>0</v>
      </c>
      <c r="I25" s="156">
        <f>⑨計算域Ⅱ!I25</f>
        <v>0</v>
      </c>
      <c r="J25" s="157">
        <f>⑨計算域Ⅱ!J25</f>
        <v>0</v>
      </c>
      <c r="K25" s="157">
        <f>⑨計算域Ⅱ!K25</f>
        <v>0</v>
      </c>
      <c r="L25" s="157">
        <f>⑨計算域Ⅱ!F78</f>
        <v>0</v>
      </c>
      <c r="M25" s="157">
        <f>⑨計算域Ⅱ!G78</f>
        <v>0</v>
      </c>
    </row>
    <row r="26" spans="2:13" x14ac:dyDescent="0.15">
      <c r="B26" s="266" t="s">
        <v>156</v>
      </c>
      <c r="C26" s="267" t="s">
        <v>274</v>
      </c>
      <c r="D26" s="268">
        <f>⑨計算域Ⅱ!D26</f>
        <v>0</v>
      </c>
      <c r="E26" s="269">
        <f>⑨計算域Ⅱ!E26</f>
        <v>0</v>
      </c>
      <c r="F26" s="269">
        <f>⑨計算域Ⅱ!F26</f>
        <v>0</v>
      </c>
      <c r="G26" s="269">
        <f>⑨計算域Ⅱ!D79</f>
        <v>0</v>
      </c>
      <c r="H26" s="270">
        <f>⑨計算域Ⅱ!E79</f>
        <v>0</v>
      </c>
      <c r="I26" s="268">
        <f>⑨計算域Ⅱ!I26</f>
        <v>0</v>
      </c>
      <c r="J26" s="269">
        <f>⑨計算域Ⅱ!J26</f>
        <v>0</v>
      </c>
      <c r="K26" s="269">
        <f>⑨計算域Ⅱ!K26</f>
        <v>0</v>
      </c>
      <c r="L26" s="269">
        <f>⑨計算域Ⅱ!F79</f>
        <v>0</v>
      </c>
      <c r="M26" s="269">
        <f>⑨計算域Ⅱ!G79</f>
        <v>0</v>
      </c>
    </row>
    <row r="27" spans="2:13" x14ac:dyDescent="0.15">
      <c r="B27" s="154" t="s">
        <v>157</v>
      </c>
      <c r="C27" s="155" t="s">
        <v>275</v>
      </c>
      <c r="D27" s="156">
        <f>⑨計算域Ⅱ!D27</f>
        <v>0</v>
      </c>
      <c r="E27" s="157">
        <f>⑨計算域Ⅱ!E27</f>
        <v>0</v>
      </c>
      <c r="F27" s="157">
        <f>⑨計算域Ⅱ!F27</f>
        <v>0</v>
      </c>
      <c r="G27" s="157">
        <f>⑨計算域Ⅱ!D80</f>
        <v>0</v>
      </c>
      <c r="H27" s="158">
        <f>⑨計算域Ⅱ!E80</f>
        <v>0</v>
      </c>
      <c r="I27" s="156">
        <f>⑨計算域Ⅱ!I27</f>
        <v>0</v>
      </c>
      <c r="J27" s="157">
        <f>⑨計算域Ⅱ!J27</f>
        <v>0</v>
      </c>
      <c r="K27" s="157">
        <f>⑨計算域Ⅱ!K27</f>
        <v>0</v>
      </c>
      <c r="L27" s="157">
        <f>⑨計算域Ⅱ!F80</f>
        <v>0</v>
      </c>
      <c r="M27" s="157">
        <f>⑨計算域Ⅱ!G80</f>
        <v>0</v>
      </c>
    </row>
    <row r="28" spans="2:13" x14ac:dyDescent="0.15">
      <c r="B28" s="266" t="s">
        <v>158</v>
      </c>
      <c r="C28" s="267" t="s">
        <v>276</v>
      </c>
      <c r="D28" s="268">
        <f>⑨計算域Ⅱ!D28</f>
        <v>0</v>
      </c>
      <c r="E28" s="269">
        <f>⑨計算域Ⅱ!E28</f>
        <v>0</v>
      </c>
      <c r="F28" s="269">
        <f>⑨計算域Ⅱ!F28</f>
        <v>0</v>
      </c>
      <c r="G28" s="269">
        <f>⑨計算域Ⅱ!D81</f>
        <v>0</v>
      </c>
      <c r="H28" s="270">
        <f>⑨計算域Ⅱ!E81</f>
        <v>0</v>
      </c>
      <c r="I28" s="268">
        <f>⑨計算域Ⅱ!I28</f>
        <v>0</v>
      </c>
      <c r="J28" s="269">
        <f>⑨計算域Ⅱ!J28</f>
        <v>0</v>
      </c>
      <c r="K28" s="269">
        <f>⑨計算域Ⅱ!K28</f>
        <v>0</v>
      </c>
      <c r="L28" s="269">
        <f>⑨計算域Ⅱ!F81</f>
        <v>0</v>
      </c>
      <c r="M28" s="269">
        <f>⑨計算域Ⅱ!G81</f>
        <v>0</v>
      </c>
    </row>
    <row r="29" spans="2:13" x14ac:dyDescent="0.15">
      <c r="B29" s="154" t="s">
        <v>159</v>
      </c>
      <c r="C29" s="155" t="s">
        <v>277</v>
      </c>
      <c r="D29" s="156">
        <f>⑨計算域Ⅱ!D29</f>
        <v>0</v>
      </c>
      <c r="E29" s="157">
        <f>⑨計算域Ⅱ!E29</f>
        <v>0</v>
      </c>
      <c r="F29" s="157">
        <f>⑨計算域Ⅱ!F29</f>
        <v>0</v>
      </c>
      <c r="G29" s="157">
        <f>⑨計算域Ⅱ!D82</f>
        <v>0</v>
      </c>
      <c r="H29" s="158">
        <f>⑨計算域Ⅱ!E82</f>
        <v>0</v>
      </c>
      <c r="I29" s="156">
        <f>⑨計算域Ⅱ!I29</f>
        <v>0</v>
      </c>
      <c r="J29" s="157">
        <f>⑨計算域Ⅱ!J29</f>
        <v>0</v>
      </c>
      <c r="K29" s="157">
        <f>⑨計算域Ⅱ!K29</f>
        <v>0</v>
      </c>
      <c r="L29" s="157">
        <f>⑨計算域Ⅱ!F82</f>
        <v>0</v>
      </c>
      <c r="M29" s="157">
        <f>⑨計算域Ⅱ!G82</f>
        <v>0</v>
      </c>
    </row>
    <row r="30" spans="2:13" x14ac:dyDescent="0.15">
      <c r="B30" s="266" t="s">
        <v>160</v>
      </c>
      <c r="C30" s="267" t="s">
        <v>278</v>
      </c>
      <c r="D30" s="268">
        <f>⑨計算域Ⅱ!D30</f>
        <v>0</v>
      </c>
      <c r="E30" s="269">
        <f>⑨計算域Ⅱ!E30</f>
        <v>0</v>
      </c>
      <c r="F30" s="269">
        <f>⑨計算域Ⅱ!F30</f>
        <v>0</v>
      </c>
      <c r="G30" s="269">
        <f>⑨計算域Ⅱ!D83</f>
        <v>0</v>
      </c>
      <c r="H30" s="270">
        <f>⑨計算域Ⅱ!E83</f>
        <v>0</v>
      </c>
      <c r="I30" s="268">
        <f>⑨計算域Ⅱ!I30</f>
        <v>0</v>
      </c>
      <c r="J30" s="269">
        <f>⑨計算域Ⅱ!J30</f>
        <v>0</v>
      </c>
      <c r="K30" s="269">
        <f>⑨計算域Ⅱ!K30</f>
        <v>0</v>
      </c>
      <c r="L30" s="269">
        <f>⑨計算域Ⅱ!F83</f>
        <v>0</v>
      </c>
      <c r="M30" s="269">
        <f>⑨計算域Ⅱ!G83</f>
        <v>0</v>
      </c>
    </row>
    <row r="31" spans="2:13" x14ac:dyDescent="0.15">
      <c r="B31" s="154" t="s">
        <v>161</v>
      </c>
      <c r="C31" s="155" t="s">
        <v>162</v>
      </c>
      <c r="D31" s="156">
        <f>⑨計算域Ⅱ!D31</f>
        <v>0</v>
      </c>
      <c r="E31" s="157">
        <f>⑨計算域Ⅱ!E31</f>
        <v>0</v>
      </c>
      <c r="F31" s="157">
        <f>⑨計算域Ⅱ!F31</f>
        <v>0</v>
      </c>
      <c r="G31" s="157">
        <f>⑨計算域Ⅱ!D84</f>
        <v>0</v>
      </c>
      <c r="H31" s="158">
        <f>⑨計算域Ⅱ!E84</f>
        <v>0</v>
      </c>
      <c r="I31" s="156">
        <f>⑨計算域Ⅱ!I31</f>
        <v>0</v>
      </c>
      <c r="J31" s="157">
        <f>⑨計算域Ⅱ!J31</f>
        <v>0</v>
      </c>
      <c r="K31" s="157">
        <f>⑨計算域Ⅱ!K31</f>
        <v>0</v>
      </c>
      <c r="L31" s="157">
        <f>⑨計算域Ⅱ!F84</f>
        <v>0</v>
      </c>
      <c r="M31" s="157">
        <f>⑨計算域Ⅱ!G84</f>
        <v>0</v>
      </c>
    </row>
    <row r="32" spans="2:13" x14ac:dyDescent="0.15">
      <c r="B32" s="266" t="s">
        <v>163</v>
      </c>
      <c r="C32" s="267" t="s">
        <v>279</v>
      </c>
      <c r="D32" s="268">
        <f>⑨計算域Ⅱ!D32</f>
        <v>0</v>
      </c>
      <c r="E32" s="269">
        <f>⑨計算域Ⅱ!E32</f>
        <v>0</v>
      </c>
      <c r="F32" s="269">
        <f>⑨計算域Ⅱ!F32</f>
        <v>0</v>
      </c>
      <c r="G32" s="269">
        <f>⑨計算域Ⅱ!D85</f>
        <v>0</v>
      </c>
      <c r="H32" s="270">
        <f>⑨計算域Ⅱ!E85</f>
        <v>0</v>
      </c>
      <c r="I32" s="268">
        <f>⑨計算域Ⅱ!I32</f>
        <v>0</v>
      </c>
      <c r="J32" s="269">
        <f>⑨計算域Ⅱ!J32</f>
        <v>0</v>
      </c>
      <c r="K32" s="269">
        <f>⑨計算域Ⅱ!K32</f>
        <v>0</v>
      </c>
      <c r="L32" s="269">
        <f>⑨計算域Ⅱ!F85</f>
        <v>0</v>
      </c>
      <c r="M32" s="269">
        <f>⑨計算域Ⅱ!G85</f>
        <v>0</v>
      </c>
    </row>
    <row r="33" spans="2:13" x14ac:dyDescent="0.15">
      <c r="B33" s="154" t="s">
        <v>164</v>
      </c>
      <c r="C33" s="155" t="s">
        <v>280</v>
      </c>
      <c r="D33" s="156">
        <f>⑨計算域Ⅱ!D33</f>
        <v>0</v>
      </c>
      <c r="E33" s="157">
        <f>⑨計算域Ⅱ!E33</f>
        <v>0</v>
      </c>
      <c r="F33" s="157">
        <f>⑨計算域Ⅱ!F33</f>
        <v>0</v>
      </c>
      <c r="G33" s="157">
        <f>⑨計算域Ⅱ!D86</f>
        <v>0</v>
      </c>
      <c r="H33" s="158">
        <f>⑨計算域Ⅱ!E86</f>
        <v>0</v>
      </c>
      <c r="I33" s="156">
        <f>⑨計算域Ⅱ!I33</f>
        <v>0</v>
      </c>
      <c r="J33" s="157">
        <f>⑨計算域Ⅱ!J33</f>
        <v>0</v>
      </c>
      <c r="K33" s="157">
        <f>⑨計算域Ⅱ!K33</f>
        <v>0</v>
      </c>
      <c r="L33" s="157">
        <f>⑨計算域Ⅱ!F86</f>
        <v>0</v>
      </c>
      <c r="M33" s="157">
        <f>⑨計算域Ⅱ!G86</f>
        <v>0</v>
      </c>
    </row>
    <row r="34" spans="2:13" x14ac:dyDescent="0.15">
      <c r="B34" s="266" t="s">
        <v>165</v>
      </c>
      <c r="C34" s="267" t="s">
        <v>166</v>
      </c>
      <c r="D34" s="268">
        <f>⑨計算域Ⅱ!D34</f>
        <v>0</v>
      </c>
      <c r="E34" s="269">
        <f>⑨計算域Ⅱ!E34</f>
        <v>0</v>
      </c>
      <c r="F34" s="269">
        <f>⑨計算域Ⅱ!F34</f>
        <v>0</v>
      </c>
      <c r="G34" s="269">
        <f>⑨計算域Ⅱ!D87</f>
        <v>0</v>
      </c>
      <c r="H34" s="270">
        <f>⑨計算域Ⅱ!E87</f>
        <v>0</v>
      </c>
      <c r="I34" s="268">
        <f>⑨計算域Ⅱ!I34</f>
        <v>0</v>
      </c>
      <c r="J34" s="269">
        <f>⑨計算域Ⅱ!J34</f>
        <v>0</v>
      </c>
      <c r="K34" s="269">
        <f>⑨計算域Ⅱ!K34</f>
        <v>0</v>
      </c>
      <c r="L34" s="269">
        <f>⑨計算域Ⅱ!F87</f>
        <v>0</v>
      </c>
      <c r="M34" s="269">
        <f>⑨計算域Ⅱ!G87</f>
        <v>0</v>
      </c>
    </row>
    <row r="35" spans="2:13" x14ac:dyDescent="0.15">
      <c r="B35" s="154" t="s">
        <v>167</v>
      </c>
      <c r="C35" s="155" t="s">
        <v>168</v>
      </c>
      <c r="D35" s="156">
        <f>⑨計算域Ⅱ!D35</f>
        <v>0</v>
      </c>
      <c r="E35" s="157">
        <f>⑨計算域Ⅱ!E35</f>
        <v>0</v>
      </c>
      <c r="F35" s="157">
        <f>⑨計算域Ⅱ!F35</f>
        <v>0</v>
      </c>
      <c r="G35" s="157">
        <f>⑨計算域Ⅱ!D88</f>
        <v>0</v>
      </c>
      <c r="H35" s="158">
        <f>⑨計算域Ⅱ!E88</f>
        <v>0</v>
      </c>
      <c r="I35" s="156">
        <f>⑨計算域Ⅱ!I35</f>
        <v>0</v>
      </c>
      <c r="J35" s="157">
        <f>⑨計算域Ⅱ!J35</f>
        <v>0</v>
      </c>
      <c r="K35" s="157">
        <f>⑨計算域Ⅱ!K35</f>
        <v>0</v>
      </c>
      <c r="L35" s="157">
        <f>⑨計算域Ⅱ!F88</f>
        <v>0</v>
      </c>
      <c r="M35" s="157">
        <f>⑨計算域Ⅱ!G88</f>
        <v>0</v>
      </c>
    </row>
    <row r="36" spans="2:13" x14ac:dyDescent="0.15">
      <c r="B36" s="266" t="s">
        <v>169</v>
      </c>
      <c r="C36" s="267" t="s">
        <v>281</v>
      </c>
      <c r="D36" s="268">
        <f>⑨計算域Ⅱ!D36</f>
        <v>0</v>
      </c>
      <c r="E36" s="269">
        <f>⑨計算域Ⅱ!E36</f>
        <v>0</v>
      </c>
      <c r="F36" s="269">
        <f>⑨計算域Ⅱ!F36</f>
        <v>0</v>
      </c>
      <c r="G36" s="269">
        <f>⑨計算域Ⅱ!D89</f>
        <v>0</v>
      </c>
      <c r="H36" s="270">
        <f>⑨計算域Ⅱ!E89</f>
        <v>0</v>
      </c>
      <c r="I36" s="268">
        <f>⑨計算域Ⅱ!I36</f>
        <v>0</v>
      </c>
      <c r="J36" s="269">
        <f>⑨計算域Ⅱ!J36</f>
        <v>0</v>
      </c>
      <c r="K36" s="269">
        <f>⑨計算域Ⅱ!K36</f>
        <v>0</v>
      </c>
      <c r="L36" s="269">
        <f>⑨計算域Ⅱ!F89</f>
        <v>0</v>
      </c>
      <c r="M36" s="269">
        <f>⑨計算域Ⅱ!G89</f>
        <v>0</v>
      </c>
    </row>
    <row r="37" spans="2:13" x14ac:dyDescent="0.15">
      <c r="B37" s="154" t="s">
        <v>170</v>
      </c>
      <c r="C37" s="155" t="s">
        <v>282</v>
      </c>
      <c r="D37" s="156">
        <f>⑨計算域Ⅱ!D37</f>
        <v>0</v>
      </c>
      <c r="E37" s="157">
        <f>⑨計算域Ⅱ!E37</f>
        <v>0</v>
      </c>
      <c r="F37" s="157">
        <f>⑨計算域Ⅱ!F37</f>
        <v>0</v>
      </c>
      <c r="G37" s="157">
        <f>⑨計算域Ⅱ!D90</f>
        <v>0</v>
      </c>
      <c r="H37" s="158">
        <f>⑨計算域Ⅱ!E90</f>
        <v>0</v>
      </c>
      <c r="I37" s="156">
        <f>⑨計算域Ⅱ!I37</f>
        <v>0</v>
      </c>
      <c r="J37" s="157">
        <f>⑨計算域Ⅱ!J37</f>
        <v>0</v>
      </c>
      <c r="K37" s="157">
        <f>⑨計算域Ⅱ!K37</f>
        <v>0</v>
      </c>
      <c r="L37" s="157">
        <f>⑨計算域Ⅱ!F90</f>
        <v>0</v>
      </c>
      <c r="M37" s="157">
        <f>⑨計算域Ⅱ!G90</f>
        <v>0</v>
      </c>
    </row>
    <row r="38" spans="2:13" x14ac:dyDescent="0.15">
      <c r="B38" s="266" t="s">
        <v>171</v>
      </c>
      <c r="C38" s="267" t="s">
        <v>172</v>
      </c>
      <c r="D38" s="268">
        <f>⑨計算域Ⅱ!D38</f>
        <v>0</v>
      </c>
      <c r="E38" s="269">
        <f>⑨計算域Ⅱ!E38</f>
        <v>0</v>
      </c>
      <c r="F38" s="269">
        <f>⑨計算域Ⅱ!F38</f>
        <v>0</v>
      </c>
      <c r="G38" s="269">
        <f>⑨計算域Ⅱ!D91</f>
        <v>0</v>
      </c>
      <c r="H38" s="270">
        <f>⑨計算域Ⅱ!E91</f>
        <v>0</v>
      </c>
      <c r="I38" s="268">
        <f>⑨計算域Ⅱ!I38</f>
        <v>0</v>
      </c>
      <c r="J38" s="269">
        <f>⑨計算域Ⅱ!J38</f>
        <v>0</v>
      </c>
      <c r="K38" s="269">
        <f>⑨計算域Ⅱ!K38</f>
        <v>0</v>
      </c>
      <c r="L38" s="269">
        <f>⑨計算域Ⅱ!F91</f>
        <v>0</v>
      </c>
      <c r="M38" s="269">
        <f>⑨計算域Ⅱ!G91</f>
        <v>0</v>
      </c>
    </row>
    <row r="39" spans="2:13" x14ac:dyDescent="0.15">
      <c r="B39" s="154" t="s">
        <v>173</v>
      </c>
      <c r="C39" s="155" t="s">
        <v>283</v>
      </c>
      <c r="D39" s="156">
        <f>⑨計算域Ⅱ!D39</f>
        <v>0</v>
      </c>
      <c r="E39" s="157">
        <f>⑨計算域Ⅱ!E39</f>
        <v>0</v>
      </c>
      <c r="F39" s="157">
        <f>⑨計算域Ⅱ!F39</f>
        <v>0</v>
      </c>
      <c r="G39" s="157">
        <f>⑨計算域Ⅱ!D92</f>
        <v>0</v>
      </c>
      <c r="H39" s="158">
        <f>⑨計算域Ⅱ!E92</f>
        <v>0</v>
      </c>
      <c r="I39" s="156">
        <f>⑨計算域Ⅱ!I39</f>
        <v>0</v>
      </c>
      <c r="J39" s="157">
        <f>⑨計算域Ⅱ!J39</f>
        <v>0</v>
      </c>
      <c r="K39" s="157">
        <f>⑨計算域Ⅱ!K39</f>
        <v>0</v>
      </c>
      <c r="L39" s="157">
        <f>⑨計算域Ⅱ!F92</f>
        <v>0</v>
      </c>
      <c r="M39" s="157">
        <f>⑨計算域Ⅱ!G92</f>
        <v>0</v>
      </c>
    </row>
    <row r="40" spans="2:13" x14ac:dyDescent="0.15">
      <c r="B40" s="266" t="s">
        <v>174</v>
      </c>
      <c r="C40" s="267" t="s">
        <v>284</v>
      </c>
      <c r="D40" s="268">
        <f>⑨計算域Ⅱ!D40</f>
        <v>0</v>
      </c>
      <c r="E40" s="269">
        <f>⑨計算域Ⅱ!E40</f>
        <v>0</v>
      </c>
      <c r="F40" s="269">
        <f>⑨計算域Ⅱ!F40</f>
        <v>0</v>
      </c>
      <c r="G40" s="269">
        <f>⑨計算域Ⅱ!D93</f>
        <v>0</v>
      </c>
      <c r="H40" s="270">
        <f>⑨計算域Ⅱ!E93</f>
        <v>0</v>
      </c>
      <c r="I40" s="268">
        <f>⑨計算域Ⅱ!I40</f>
        <v>0</v>
      </c>
      <c r="J40" s="269">
        <f>⑨計算域Ⅱ!J40</f>
        <v>0</v>
      </c>
      <c r="K40" s="269">
        <f>⑨計算域Ⅱ!K40</f>
        <v>0</v>
      </c>
      <c r="L40" s="269">
        <f>⑨計算域Ⅱ!F93</f>
        <v>0</v>
      </c>
      <c r="M40" s="269">
        <f>⑨計算域Ⅱ!G93</f>
        <v>0</v>
      </c>
    </row>
    <row r="41" spans="2:13" x14ac:dyDescent="0.15">
      <c r="B41" s="154" t="s">
        <v>175</v>
      </c>
      <c r="C41" s="155" t="s">
        <v>285</v>
      </c>
      <c r="D41" s="156">
        <f>⑨計算域Ⅱ!D41</f>
        <v>0</v>
      </c>
      <c r="E41" s="157">
        <f>⑨計算域Ⅱ!E41</f>
        <v>0</v>
      </c>
      <c r="F41" s="157">
        <f>⑨計算域Ⅱ!F41</f>
        <v>0</v>
      </c>
      <c r="G41" s="157">
        <f>⑨計算域Ⅱ!D94</f>
        <v>0</v>
      </c>
      <c r="H41" s="158">
        <f>⑨計算域Ⅱ!E94</f>
        <v>0</v>
      </c>
      <c r="I41" s="156">
        <f>⑨計算域Ⅱ!I41</f>
        <v>0</v>
      </c>
      <c r="J41" s="157">
        <f>⑨計算域Ⅱ!J41</f>
        <v>0</v>
      </c>
      <c r="K41" s="157">
        <f>⑨計算域Ⅱ!K41</f>
        <v>0</v>
      </c>
      <c r="L41" s="157">
        <f>⑨計算域Ⅱ!F94</f>
        <v>0</v>
      </c>
      <c r="M41" s="157">
        <f>⑨計算域Ⅱ!G94</f>
        <v>0</v>
      </c>
    </row>
    <row r="42" spans="2:13" x14ac:dyDescent="0.15">
      <c r="B42" s="266" t="s">
        <v>176</v>
      </c>
      <c r="C42" s="267" t="s">
        <v>286</v>
      </c>
      <c r="D42" s="268">
        <f>⑨計算域Ⅱ!D42</f>
        <v>0</v>
      </c>
      <c r="E42" s="269">
        <f>⑨計算域Ⅱ!E42</f>
        <v>0</v>
      </c>
      <c r="F42" s="269">
        <f>⑨計算域Ⅱ!F42</f>
        <v>0</v>
      </c>
      <c r="G42" s="269">
        <f>⑨計算域Ⅱ!D95</f>
        <v>0</v>
      </c>
      <c r="H42" s="270">
        <f>⑨計算域Ⅱ!E95</f>
        <v>0</v>
      </c>
      <c r="I42" s="268">
        <f>⑨計算域Ⅱ!I42</f>
        <v>0</v>
      </c>
      <c r="J42" s="269">
        <f>⑨計算域Ⅱ!J42</f>
        <v>0</v>
      </c>
      <c r="K42" s="269">
        <f>⑨計算域Ⅱ!K42</f>
        <v>0</v>
      </c>
      <c r="L42" s="269">
        <f>⑨計算域Ⅱ!F95</f>
        <v>0</v>
      </c>
      <c r="M42" s="269">
        <f>⑨計算域Ⅱ!G95</f>
        <v>0</v>
      </c>
    </row>
    <row r="43" spans="2:13" x14ac:dyDescent="0.15">
      <c r="B43" s="154" t="s">
        <v>177</v>
      </c>
      <c r="C43" s="155" t="s">
        <v>287</v>
      </c>
      <c r="D43" s="156">
        <f>⑨計算域Ⅱ!D43</f>
        <v>0</v>
      </c>
      <c r="E43" s="157">
        <f>⑨計算域Ⅱ!E43</f>
        <v>0</v>
      </c>
      <c r="F43" s="157">
        <f>⑨計算域Ⅱ!F43</f>
        <v>0</v>
      </c>
      <c r="G43" s="157">
        <f>⑨計算域Ⅱ!D96</f>
        <v>0</v>
      </c>
      <c r="H43" s="158">
        <f>⑨計算域Ⅱ!E96</f>
        <v>0</v>
      </c>
      <c r="I43" s="156">
        <f>⑨計算域Ⅱ!I43</f>
        <v>0</v>
      </c>
      <c r="J43" s="157">
        <f>⑨計算域Ⅱ!J43</f>
        <v>0</v>
      </c>
      <c r="K43" s="157">
        <f>⑨計算域Ⅱ!K43</f>
        <v>0</v>
      </c>
      <c r="L43" s="157">
        <f>⑨計算域Ⅱ!F96</f>
        <v>0</v>
      </c>
      <c r="M43" s="157">
        <f>⑨計算域Ⅱ!G96</f>
        <v>0</v>
      </c>
    </row>
    <row r="44" spans="2:13" x14ac:dyDescent="0.15">
      <c r="B44" s="271" t="s">
        <v>178</v>
      </c>
      <c r="C44" s="272" t="s">
        <v>288</v>
      </c>
      <c r="D44" s="268">
        <f>⑨計算域Ⅱ!D44</f>
        <v>0</v>
      </c>
      <c r="E44" s="269">
        <f>⑨計算域Ⅱ!E44</f>
        <v>0</v>
      </c>
      <c r="F44" s="269">
        <f>⑨計算域Ⅱ!F44</f>
        <v>0</v>
      </c>
      <c r="G44" s="269">
        <f>⑨計算域Ⅱ!D97</f>
        <v>0</v>
      </c>
      <c r="H44" s="270">
        <f>⑨計算域Ⅱ!E97</f>
        <v>0</v>
      </c>
      <c r="I44" s="268">
        <f>⑨計算域Ⅱ!I44</f>
        <v>0</v>
      </c>
      <c r="J44" s="269">
        <f>⑨計算域Ⅱ!J44</f>
        <v>0</v>
      </c>
      <c r="K44" s="269">
        <f>⑨計算域Ⅱ!K44</f>
        <v>0</v>
      </c>
      <c r="L44" s="269">
        <f>⑨計算域Ⅱ!F97</f>
        <v>0</v>
      </c>
      <c r="M44" s="269">
        <f>⑨計算域Ⅱ!G97</f>
        <v>0</v>
      </c>
    </row>
    <row r="45" spans="2:13" x14ac:dyDescent="0.15">
      <c r="B45" s="159" t="s">
        <v>179</v>
      </c>
      <c r="C45" s="161" t="s">
        <v>289</v>
      </c>
      <c r="D45" s="156">
        <f>⑨計算域Ⅱ!D45</f>
        <v>0</v>
      </c>
      <c r="E45" s="157">
        <f>⑨計算域Ⅱ!E45</f>
        <v>0</v>
      </c>
      <c r="F45" s="157">
        <f>⑨計算域Ⅱ!F45</f>
        <v>0</v>
      </c>
      <c r="G45" s="157">
        <f>⑨計算域Ⅱ!D98</f>
        <v>0</v>
      </c>
      <c r="H45" s="158">
        <f>⑨計算域Ⅱ!E98</f>
        <v>0</v>
      </c>
      <c r="I45" s="156">
        <f>⑨計算域Ⅱ!I45</f>
        <v>0</v>
      </c>
      <c r="J45" s="157">
        <f>⑨計算域Ⅱ!J45</f>
        <v>0</v>
      </c>
      <c r="K45" s="157">
        <f>⑨計算域Ⅱ!K45</f>
        <v>0</v>
      </c>
      <c r="L45" s="157">
        <f>⑨計算域Ⅱ!F98</f>
        <v>0</v>
      </c>
      <c r="M45" s="157">
        <f>⑨計算域Ⅱ!G98</f>
        <v>0</v>
      </c>
    </row>
    <row r="46" spans="2:13" x14ac:dyDescent="0.15">
      <c r="B46" s="271" t="s">
        <v>180</v>
      </c>
      <c r="C46" s="272" t="s">
        <v>290</v>
      </c>
      <c r="D46" s="268">
        <f>⑨計算域Ⅱ!D46</f>
        <v>0</v>
      </c>
      <c r="E46" s="269">
        <f>⑨計算域Ⅱ!E46</f>
        <v>0</v>
      </c>
      <c r="F46" s="269">
        <f>⑨計算域Ⅱ!F46</f>
        <v>0</v>
      </c>
      <c r="G46" s="269">
        <f>⑨計算域Ⅱ!D99</f>
        <v>0</v>
      </c>
      <c r="H46" s="270">
        <f>⑨計算域Ⅱ!E99</f>
        <v>0</v>
      </c>
      <c r="I46" s="268">
        <f>⑨計算域Ⅱ!I46</f>
        <v>0</v>
      </c>
      <c r="J46" s="269">
        <f>⑨計算域Ⅱ!J46</f>
        <v>0</v>
      </c>
      <c r="K46" s="269">
        <f>⑨計算域Ⅱ!K46</f>
        <v>0</v>
      </c>
      <c r="L46" s="269">
        <f>⑨計算域Ⅱ!F99</f>
        <v>0</v>
      </c>
      <c r="M46" s="269">
        <f>⑨計算域Ⅱ!G99</f>
        <v>0</v>
      </c>
    </row>
    <row r="47" spans="2:13" x14ac:dyDescent="0.15">
      <c r="B47" s="159" t="s">
        <v>181</v>
      </c>
      <c r="C47" s="161" t="s">
        <v>291</v>
      </c>
      <c r="D47" s="156">
        <f>⑨計算域Ⅱ!D47</f>
        <v>0</v>
      </c>
      <c r="E47" s="157">
        <f>⑨計算域Ⅱ!E47</f>
        <v>0</v>
      </c>
      <c r="F47" s="157">
        <f>⑨計算域Ⅱ!F47</f>
        <v>0</v>
      </c>
      <c r="G47" s="157">
        <f>⑨計算域Ⅱ!D100</f>
        <v>0</v>
      </c>
      <c r="H47" s="158">
        <f>⑨計算域Ⅱ!E100</f>
        <v>0</v>
      </c>
      <c r="I47" s="156">
        <f>⑨計算域Ⅱ!I47</f>
        <v>0</v>
      </c>
      <c r="J47" s="157">
        <f>⑨計算域Ⅱ!J47</f>
        <v>0</v>
      </c>
      <c r="K47" s="157">
        <f>⑨計算域Ⅱ!K47</f>
        <v>0</v>
      </c>
      <c r="L47" s="157">
        <f>⑨計算域Ⅱ!F100</f>
        <v>0</v>
      </c>
      <c r="M47" s="157">
        <f>⑨計算域Ⅱ!G100</f>
        <v>0</v>
      </c>
    </row>
    <row r="48" spans="2:13" x14ac:dyDescent="0.15">
      <c r="B48" s="273" t="s">
        <v>182</v>
      </c>
      <c r="C48" s="274" t="s">
        <v>292</v>
      </c>
      <c r="D48" s="275">
        <f>⑨計算域Ⅱ!D48</f>
        <v>0</v>
      </c>
      <c r="E48" s="276">
        <f>⑨計算域Ⅱ!E48</f>
        <v>0</v>
      </c>
      <c r="F48" s="276">
        <f>⑨計算域Ⅱ!F48</f>
        <v>0</v>
      </c>
      <c r="G48" s="276">
        <f>⑨計算域Ⅱ!D101</f>
        <v>0</v>
      </c>
      <c r="H48" s="277">
        <f>⑨計算域Ⅱ!E101</f>
        <v>0</v>
      </c>
      <c r="I48" s="275">
        <f>⑨計算域Ⅱ!I48</f>
        <v>0</v>
      </c>
      <c r="J48" s="276">
        <f>⑨計算域Ⅱ!J48</f>
        <v>0</v>
      </c>
      <c r="K48" s="276">
        <f>⑨計算域Ⅱ!K48</f>
        <v>0</v>
      </c>
      <c r="L48" s="276">
        <f>⑨計算域Ⅱ!F101</f>
        <v>0</v>
      </c>
      <c r="M48" s="276">
        <f>⑨計算域Ⅱ!G101</f>
        <v>0</v>
      </c>
    </row>
    <row r="49" spans="2:14" ht="18" customHeight="1" x14ac:dyDescent="0.15">
      <c r="B49" s="432" t="s">
        <v>29</v>
      </c>
      <c r="C49" s="433"/>
      <c r="D49" s="43">
        <f t="shared" ref="D49:M49" si="0">SUM(D9:D48)</f>
        <v>0</v>
      </c>
      <c r="E49" s="44">
        <f t="shared" si="0"/>
        <v>0</v>
      </c>
      <c r="F49" s="44">
        <f t="shared" si="0"/>
        <v>0</v>
      </c>
      <c r="G49" s="44">
        <f t="shared" si="0"/>
        <v>0</v>
      </c>
      <c r="H49" s="45">
        <f t="shared" si="0"/>
        <v>0</v>
      </c>
      <c r="I49" s="43">
        <f t="shared" si="0"/>
        <v>0</v>
      </c>
      <c r="J49" s="44">
        <f t="shared" si="0"/>
        <v>0</v>
      </c>
      <c r="K49" s="44">
        <f t="shared" si="0"/>
        <v>0</v>
      </c>
      <c r="L49" s="44">
        <f t="shared" si="0"/>
        <v>0</v>
      </c>
      <c r="M49" s="44">
        <f t="shared" si="0"/>
        <v>0</v>
      </c>
      <c r="N49" s="46"/>
    </row>
    <row r="51" spans="2:14" ht="13.5" customHeight="1" x14ac:dyDescent="0.15">
      <c r="B51" s="434" t="s">
        <v>183</v>
      </c>
      <c r="C51" s="435"/>
      <c r="D51" s="459" t="s">
        <v>115</v>
      </c>
      <c r="E51" s="460"/>
      <c r="F51" s="460"/>
      <c r="G51" s="460"/>
      <c r="H51" s="461"/>
      <c r="I51" s="451" t="s">
        <v>34</v>
      </c>
      <c r="J51" s="452"/>
      <c r="K51" s="452"/>
      <c r="L51" s="452"/>
      <c r="M51" s="453"/>
    </row>
    <row r="52" spans="2:14" ht="6" customHeight="1" x14ac:dyDescent="0.15">
      <c r="B52" s="436"/>
      <c r="C52" s="437"/>
      <c r="D52" s="443" t="s">
        <v>28</v>
      </c>
      <c r="E52" s="41"/>
      <c r="F52" s="41"/>
      <c r="G52" s="423" t="s">
        <v>31</v>
      </c>
      <c r="H52" s="454" t="s">
        <v>32</v>
      </c>
      <c r="I52" s="443" t="s">
        <v>28</v>
      </c>
      <c r="J52" s="41"/>
      <c r="K52" s="41"/>
      <c r="L52" s="423" t="s">
        <v>31</v>
      </c>
      <c r="M52" s="423" t="s">
        <v>32</v>
      </c>
    </row>
    <row r="53" spans="2:14" ht="6" customHeight="1" x14ac:dyDescent="0.15">
      <c r="B53" s="436"/>
      <c r="C53" s="437"/>
      <c r="D53" s="444"/>
      <c r="E53" s="428" t="s">
        <v>33</v>
      </c>
      <c r="F53" s="42"/>
      <c r="G53" s="424"/>
      <c r="H53" s="455"/>
      <c r="I53" s="444"/>
      <c r="J53" s="428" t="s">
        <v>33</v>
      </c>
      <c r="K53" s="42"/>
      <c r="L53" s="424"/>
      <c r="M53" s="424"/>
    </row>
    <row r="54" spans="2:14" x14ac:dyDescent="0.15">
      <c r="B54" s="436"/>
      <c r="C54" s="437"/>
      <c r="D54" s="444"/>
      <c r="E54" s="446"/>
      <c r="F54" s="426" t="s">
        <v>18</v>
      </c>
      <c r="G54" s="424"/>
      <c r="H54" s="455"/>
      <c r="I54" s="444"/>
      <c r="J54" s="446"/>
      <c r="K54" s="426" t="s">
        <v>18</v>
      </c>
      <c r="L54" s="424"/>
      <c r="M54" s="424"/>
    </row>
    <row r="55" spans="2:14" x14ac:dyDescent="0.15">
      <c r="B55" s="438"/>
      <c r="C55" s="439"/>
      <c r="D55" s="445"/>
      <c r="E55" s="447"/>
      <c r="F55" s="427"/>
      <c r="G55" s="425"/>
      <c r="H55" s="456"/>
      <c r="I55" s="445"/>
      <c r="J55" s="447"/>
      <c r="K55" s="427"/>
      <c r="L55" s="425"/>
      <c r="M55" s="425"/>
    </row>
    <row r="56" spans="2:14" x14ac:dyDescent="0.15">
      <c r="B56" s="149" t="s">
        <v>137</v>
      </c>
      <c r="C56" s="160" t="s">
        <v>260</v>
      </c>
      <c r="D56" s="151">
        <f>⑨計算域Ⅱ!P9</f>
        <v>0</v>
      </c>
      <c r="E56" s="152">
        <f>⑨計算域Ⅱ!Q9</f>
        <v>0</v>
      </c>
      <c r="F56" s="152">
        <f>⑨計算域Ⅱ!R9</f>
        <v>0</v>
      </c>
      <c r="G56" s="152">
        <f>⑨計算域Ⅱ!H62</f>
        <v>0</v>
      </c>
      <c r="H56" s="153">
        <f>⑨計算域Ⅱ!I62</f>
        <v>0</v>
      </c>
      <c r="I56" s="151">
        <f>⑨計算域Ⅱ!S9</f>
        <v>0</v>
      </c>
      <c r="J56" s="152">
        <f>⑨計算域Ⅱ!T9</f>
        <v>0</v>
      </c>
      <c r="K56" s="152">
        <f>⑨計算域Ⅱ!U9</f>
        <v>0</v>
      </c>
      <c r="L56" s="152">
        <f>⑨計算域Ⅱ!J62</f>
        <v>0</v>
      </c>
      <c r="M56" s="152">
        <f>⑨計算域Ⅱ!K62</f>
        <v>0</v>
      </c>
    </row>
    <row r="57" spans="2:14" x14ac:dyDescent="0.15">
      <c r="B57" s="266" t="s">
        <v>138</v>
      </c>
      <c r="C57" s="272" t="s">
        <v>1</v>
      </c>
      <c r="D57" s="268">
        <f>⑨計算域Ⅱ!P10</f>
        <v>0</v>
      </c>
      <c r="E57" s="269">
        <f>⑨計算域Ⅱ!Q10</f>
        <v>0</v>
      </c>
      <c r="F57" s="269">
        <f>⑨計算域Ⅱ!R10</f>
        <v>0</v>
      </c>
      <c r="G57" s="269">
        <f>⑨計算域Ⅱ!H63</f>
        <v>0</v>
      </c>
      <c r="H57" s="270">
        <f>⑨計算域Ⅱ!I63</f>
        <v>0</v>
      </c>
      <c r="I57" s="268">
        <f>⑨計算域Ⅱ!S10</f>
        <v>0</v>
      </c>
      <c r="J57" s="269">
        <f>⑨計算域Ⅱ!T10</f>
        <v>0</v>
      </c>
      <c r="K57" s="269">
        <f>⑨計算域Ⅱ!U10</f>
        <v>0</v>
      </c>
      <c r="L57" s="269">
        <f>⑨計算域Ⅱ!J63</f>
        <v>0</v>
      </c>
      <c r="M57" s="269">
        <f>⑨計算域Ⅱ!K63</f>
        <v>0</v>
      </c>
    </row>
    <row r="58" spans="2:14" x14ac:dyDescent="0.15">
      <c r="B58" s="154" t="s">
        <v>139</v>
      </c>
      <c r="C58" s="161" t="s">
        <v>261</v>
      </c>
      <c r="D58" s="156">
        <f>⑨計算域Ⅱ!P11</f>
        <v>0</v>
      </c>
      <c r="E58" s="157">
        <f>⑨計算域Ⅱ!Q11</f>
        <v>0</v>
      </c>
      <c r="F58" s="157">
        <f>⑨計算域Ⅱ!R11</f>
        <v>0</v>
      </c>
      <c r="G58" s="157">
        <f>⑨計算域Ⅱ!H64</f>
        <v>0</v>
      </c>
      <c r="H58" s="158">
        <f>⑨計算域Ⅱ!I64</f>
        <v>0</v>
      </c>
      <c r="I58" s="156">
        <f>⑨計算域Ⅱ!S11</f>
        <v>0</v>
      </c>
      <c r="J58" s="157">
        <f>⑨計算域Ⅱ!T11</f>
        <v>0</v>
      </c>
      <c r="K58" s="157">
        <f>⑨計算域Ⅱ!U11</f>
        <v>0</v>
      </c>
      <c r="L58" s="157">
        <f>⑨計算域Ⅱ!J64</f>
        <v>0</v>
      </c>
      <c r="M58" s="157">
        <f>⑨計算域Ⅱ!K64</f>
        <v>0</v>
      </c>
    </row>
    <row r="59" spans="2:14" x14ac:dyDescent="0.15">
      <c r="B59" s="266" t="s">
        <v>140</v>
      </c>
      <c r="C59" s="272" t="s">
        <v>141</v>
      </c>
      <c r="D59" s="268">
        <f>⑨計算域Ⅱ!P12</f>
        <v>0</v>
      </c>
      <c r="E59" s="269">
        <f>⑨計算域Ⅱ!Q12</f>
        <v>0</v>
      </c>
      <c r="F59" s="269">
        <f>⑨計算域Ⅱ!R12</f>
        <v>0</v>
      </c>
      <c r="G59" s="269">
        <f>⑨計算域Ⅱ!H65</f>
        <v>0</v>
      </c>
      <c r="H59" s="270">
        <f>⑨計算域Ⅱ!I65</f>
        <v>0</v>
      </c>
      <c r="I59" s="268">
        <f>⑨計算域Ⅱ!S12</f>
        <v>0</v>
      </c>
      <c r="J59" s="269">
        <f>⑨計算域Ⅱ!T12</f>
        <v>0</v>
      </c>
      <c r="K59" s="269">
        <f>⑨計算域Ⅱ!U12</f>
        <v>0</v>
      </c>
      <c r="L59" s="269">
        <f>⑨計算域Ⅱ!J65</f>
        <v>0</v>
      </c>
      <c r="M59" s="269">
        <f>⑨計算域Ⅱ!K65</f>
        <v>0</v>
      </c>
    </row>
    <row r="60" spans="2:14" x14ac:dyDescent="0.15">
      <c r="B60" s="154" t="s">
        <v>142</v>
      </c>
      <c r="C60" s="161" t="s">
        <v>262</v>
      </c>
      <c r="D60" s="156">
        <f>⑨計算域Ⅱ!P13</f>
        <v>0</v>
      </c>
      <c r="E60" s="157">
        <f>⑨計算域Ⅱ!Q13</f>
        <v>0</v>
      </c>
      <c r="F60" s="157">
        <f>⑨計算域Ⅱ!R13</f>
        <v>0</v>
      </c>
      <c r="G60" s="157">
        <f>⑨計算域Ⅱ!H66</f>
        <v>0</v>
      </c>
      <c r="H60" s="158">
        <f>⑨計算域Ⅱ!I66</f>
        <v>0</v>
      </c>
      <c r="I60" s="156">
        <f>⑨計算域Ⅱ!S13</f>
        <v>0</v>
      </c>
      <c r="J60" s="157">
        <f>⑨計算域Ⅱ!T13</f>
        <v>0</v>
      </c>
      <c r="K60" s="157">
        <f>⑨計算域Ⅱ!U13</f>
        <v>0</v>
      </c>
      <c r="L60" s="157">
        <f>⑨計算域Ⅱ!J66</f>
        <v>0</v>
      </c>
      <c r="M60" s="157">
        <f>⑨計算域Ⅱ!K66</f>
        <v>0</v>
      </c>
    </row>
    <row r="61" spans="2:14" x14ac:dyDescent="0.15">
      <c r="B61" s="266" t="s">
        <v>143</v>
      </c>
      <c r="C61" s="272" t="s">
        <v>263</v>
      </c>
      <c r="D61" s="268">
        <f>⑨計算域Ⅱ!P14</f>
        <v>0</v>
      </c>
      <c r="E61" s="269">
        <f>⑨計算域Ⅱ!Q14</f>
        <v>0</v>
      </c>
      <c r="F61" s="269">
        <f>⑨計算域Ⅱ!R14</f>
        <v>0</v>
      </c>
      <c r="G61" s="269">
        <f>⑨計算域Ⅱ!H67</f>
        <v>0</v>
      </c>
      <c r="H61" s="270">
        <f>⑨計算域Ⅱ!I67</f>
        <v>0</v>
      </c>
      <c r="I61" s="268">
        <f>⑨計算域Ⅱ!S14</f>
        <v>0</v>
      </c>
      <c r="J61" s="269">
        <f>⑨計算域Ⅱ!T14</f>
        <v>0</v>
      </c>
      <c r="K61" s="269">
        <f>⑨計算域Ⅱ!U14</f>
        <v>0</v>
      </c>
      <c r="L61" s="269">
        <f>⑨計算域Ⅱ!J67</f>
        <v>0</v>
      </c>
      <c r="M61" s="269">
        <f>⑨計算域Ⅱ!K67</f>
        <v>0</v>
      </c>
    </row>
    <row r="62" spans="2:14" x14ac:dyDescent="0.15">
      <c r="B62" s="154" t="s">
        <v>144</v>
      </c>
      <c r="C62" s="161" t="s">
        <v>264</v>
      </c>
      <c r="D62" s="156">
        <f>⑨計算域Ⅱ!P15</f>
        <v>0</v>
      </c>
      <c r="E62" s="157">
        <f>⑨計算域Ⅱ!Q15</f>
        <v>0</v>
      </c>
      <c r="F62" s="157">
        <f>⑨計算域Ⅱ!R15</f>
        <v>0</v>
      </c>
      <c r="G62" s="157">
        <f>⑨計算域Ⅱ!H68</f>
        <v>0</v>
      </c>
      <c r="H62" s="158">
        <f>⑨計算域Ⅱ!I68</f>
        <v>0</v>
      </c>
      <c r="I62" s="156">
        <f>⑨計算域Ⅱ!S15</f>
        <v>0</v>
      </c>
      <c r="J62" s="157">
        <f>⑨計算域Ⅱ!T15</f>
        <v>0</v>
      </c>
      <c r="K62" s="157">
        <f>⑨計算域Ⅱ!U15</f>
        <v>0</v>
      </c>
      <c r="L62" s="157">
        <f>⑨計算域Ⅱ!J68</f>
        <v>0</v>
      </c>
      <c r="M62" s="157">
        <f>⑨計算域Ⅱ!K68</f>
        <v>0</v>
      </c>
    </row>
    <row r="63" spans="2:14" x14ac:dyDescent="0.15">
      <c r="B63" s="266" t="s">
        <v>145</v>
      </c>
      <c r="C63" s="272" t="s">
        <v>265</v>
      </c>
      <c r="D63" s="268">
        <f>⑨計算域Ⅱ!P16</f>
        <v>0</v>
      </c>
      <c r="E63" s="269">
        <f>⑨計算域Ⅱ!Q16</f>
        <v>0</v>
      </c>
      <c r="F63" s="269">
        <f>⑨計算域Ⅱ!R16</f>
        <v>0</v>
      </c>
      <c r="G63" s="269">
        <f>⑨計算域Ⅱ!H69</f>
        <v>0</v>
      </c>
      <c r="H63" s="270">
        <f>⑨計算域Ⅱ!I69</f>
        <v>0</v>
      </c>
      <c r="I63" s="268">
        <f>⑨計算域Ⅱ!S16</f>
        <v>0</v>
      </c>
      <c r="J63" s="269">
        <f>⑨計算域Ⅱ!T16</f>
        <v>0</v>
      </c>
      <c r="K63" s="269">
        <f>⑨計算域Ⅱ!U16</f>
        <v>0</v>
      </c>
      <c r="L63" s="269">
        <f>⑨計算域Ⅱ!J69</f>
        <v>0</v>
      </c>
      <c r="M63" s="269">
        <f>⑨計算域Ⅱ!K69</f>
        <v>0</v>
      </c>
    </row>
    <row r="64" spans="2:14" x14ac:dyDescent="0.15">
      <c r="B64" s="154" t="s">
        <v>146</v>
      </c>
      <c r="C64" s="161" t="s">
        <v>266</v>
      </c>
      <c r="D64" s="156">
        <f>⑨計算域Ⅱ!P17</f>
        <v>0</v>
      </c>
      <c r="E64" s="157">
        <f>⑨計算域Ⅱ!Q17</f>
        <v>0</v>
      </c>
      <c r="F64" s="157">
        <f>⑨計算域Ⅱ!R17</f>
        <v>0</v>
      </c>
      <c r="G64" s="157">
        <f>⑨計算域Ⅱ!H70</f>
        <v>0</v>
      </c>
      <c r="H64" s="158">
        <f>⑨計算域Ⅱ!I70</f>
        <v>0</v>
      </c>
      <c r="I64" s="156">
        <f>⑨計算域Ⅱ!S17</f>
        <v>0</v>
      </c>
      <c r="J64" s="157">
        <f>⑨計算域Ⅱ!T17</f>
        <v>0</v>
      </c>
      <c r="K64" s="157">
        <f>⑨計算域Ⅱ!U17</f>
        <v>0</v>
      </c>
      <c r="L64" s="157">
        <f>⑨計算域Ⅱ!J70</f>
        <v>0</v>
      </c>
      <c r="M64" s="157">
        <f>⑨計算域Ⅱ!K70</f>
        <v>0</v>
      </c>
    </row>
    <row r="65" spans="2:13" x14ac:dyDescent="0.15">
      <c r="B65" s="266" t="s">
        <v>147</v>
      </c>
      <c r="C65" s="272" t="s">
        <v>267</v>
      </c>
      <c r="D65" s="268">
        <f>⑨計算域Ⅱ!P18</f>
        <v>0</v>
      </c>
      <c r="E65" s="269">
        <f>⑨計算域Ⅱ!Q18</f>
        <v>0</v>
      </c>
      <c r="F65" s="269">
        <f>⑨計算域Ⅱ!R18</f>
        <v>0</v>
      </c>
      <c r="G65" s="269">
        <f>⑨計算域Ⅱ!H71</f>
        <v>0</v>
      </c>
      <c r="H65" s="270">
        <f>⑨計算域Ⅱ!I71</f>
        <v>0</v>
      </c>
      <c r="I65" s="268">
        <f>⑨計算域Ⅱ!S18</f>
        <v>0</v>
      </c>
      <c r="J65" s="269">
        <f>⑨計算域Ⅱ!T18</f>
        <v>0</v>
      </c>
      <c r="K65" s="269">
        <f>⑨計算域Ⅱ!U18</f>
        <v>0</v>
      </c>
      <c r="L65" s="269">
        <f>⑨計算域Ⅱ!J71</f>
        <v>0</v>
      </c>
      <c r="M65" s="269">
        <f>⑨計算域Ⅱ!K71</f>
        <v>0</v>
      </c>
    </row>
    <row r="66" spans="2:13" x14ac:dyDescent="0.15">
      <c r="B66" s="154" t="s">
        <v>148</v>
      </c>
      <c r="C66" s="161" t="s">
        <v>149</v>
      </c>
      <c r="D66" s="156">
        <f>⑨計算域Ⅱ!P19</f>
        <v>0</v>
      </c>
      <c r="E66" s="157">
        <f>⑨計算域Ⅱ!Q19</f>
        <v>0</v>
      </c>
      <c r="F66" s="157">
        <f>⑨計算域Ⅱ!R19</f>
        <v>0</v>
      </c>
      <c r="G66" s="157">
        <f>⑨計算域Ⅱ!H72</f>
        <v>0</v>
      </c>
      <c r="H66" s="158">
        <f>⑨計算域Ⅱ!I72</f>
        <v>0</v>
      </c>
      <c r="I66" s="156">
        <f>⑨計算域Ⅱ!S19</f>
        <v>0</v>
      </c>
      <c r="J66" s="157">
        <f>⑨計算域Ⅱ!T19</f>
        <v>0</v>
      </c>
      <c r="K66" s="157">
        <f>⑨計算域Ⅱ!U19</f>
        <v>0</v>
      </c>
      <c r="L66" s="157">
        <f>⑨計算域Ⅱ!J72</f>
        <v>0</v>
      </c>
      <c r="M66" s="157">
        <f>⑨計算域Ⅱ!K72</f>
        <v>0</v>
      </c>
    </row>
    <row r="67" spans="2:13" x14ac:dyDescent="0.15">
      <c r="B67" s="266" t="s">
        <v>150</v>
      </c>
      <c r="C67" s="272" t="s">
        <v>268</v>
      </c>
      <c r="D67" s="268">
        <f>⑨計算域Ⅱ!P20</f>
        <v>0</v>
      </c>
      <c r="E67" s="269">
        <f>⑨計算域Ⅱ!Q20</f>
        <v>0</v>
      </c>
      <c r="F67" s="269">
        <f>⑨計算域Ⅱ!R20</f>
        <v>0</v>
      </c>
      <c r="G67" s="269">
        <f>⑨計算域Ⅱ!H73</f>
        <v>0</v>
      </c>
      <c r="H67" s="270">
        <f>⑨計算域Ⅱ!I73</f>
        <v>0</v>
      </c>
      <c r="I67" s="268">
        <f>⑨計算域Ⅱ!S20</f>
        <v>0</v>
      </c>
      <c r="J67" s="269">
        <f>⑨計算域Ⅱ!T20</f>
        <v>0</v>
      </c>
      <c r="K67" s="269">
        <f>⑨計算域Ⅱ!U20</f>
        <v>0</v>
      </c>
      <c r="L67" s="269">
        <f>⑨計算域Ⅱ!J73</f>
        <v>0</v>
      </c>
      <c r="M67" s="269">
        <f>⑨計算域Ⅱ!K73</f>
        <v>0</v>
      </c>
    </row>
    <row r="68" spans="2:13" x14ac:dyDescent="0.15">
      <c r="B68" s="154" t="s">
        <v>151</v>
      </c>
      <c r="C68" s="161" t="s">
        <v>269</v>
      </c>
      <c r="D68" s="156">
        <f>⑨計算域Ⅱ!P21</f>
        <v>0</v>
      </c>
      <c r="E68" s="157">
        <f>⑨計算域Ⅱ!Q21</f>
        <v>0</v>
      </c>
      <c r="F68" s="157">
        <f>⑨計算域Ⅱ!R21</f>
        <v>0</v>
      </c>
      <c r="G68" s="157">
        <f>⑨計算域Ⅱ!H74</f>
        <v>0</v>
      </c>
      <c r="H68" s="158">
        <f>⑨計算域Ⅱ!I74</f>
        <v>0</v>
      </c>
      <c r="I68" s="156">
        <f>⑨計算域Ⅱ!S21</f>
        <v>0</v>
      </c>
      <c r="J68" s="157">
        <f>⑨計算域Ⅱ!T21</f>
        <v>0</v>
      </c>
      <c r="K68" s="157">
        <f>⑨計算域Ⅱ!U21</f>
        <v>0</v>
      </c>
      <c r="L68" s="157">
        <f>⑨計算域Ⅱ!J74</f>
        <v>0</v>
      </c>
      <c r="M68" s="157">
        <f>⑨計算域Ⅱ!K74</f>
        <v>0</v>
      </c>
    </row>
    <row r="69" spans="2:13" x14ac:dyDescent="0.15">
      <c r="B69" s="266" t="s">
        <v>152</v>
      </c>
      <c r="C69" s="272" t="s">
        <v>270</v>
      </c>
      <c r="D69" s="268">
        <f>⑨計算域Ⅱ!P22</f>
        <v>0</v>
      </c>
      <c r="E69" s="269">
        <f>⑨計算域Ⅱ!Q22</f>
        <v>0</v>
      </c>
      <c r="F69" s="269">
        <f>⑨計算域Ⅱ!R22</f>
        <v>0</v>
      </c>
      <c r="G69" s="269">
        <f>⑨計算域Ⅱ!H75</f>
        <v>0</v>
      </c>
      <c r="H69" s="270">
        <f>⑨計算域Ⅱ!I75</f>
        <v>0</v>
      </c>
      <c r="I69" s="268">
        <f>⑨計算域Ⅱ!S22</f>
        <v>0</v>
      </c>
      <c r="J69" s="269">
        <f>⑨計算域Ⅱ!T22</f>
        <v>0</v>
      </c>
      <c r="K69" s="269">
        <f>⑨計算域Ⅱ!U22</f>
        <v>0</v>
      </c>
      <c r="L69" s="269">
        <f>⑨計算域Ⅱ!J75</f>
        <v>0</v>
      </c>
      <c r="M69" s="269">
        <f>⑨計算域Ⅱ!K75</f>
        <v>0</v>
      </c>
    </row>
    <row r="70" spans="2:13" x14ac:dyDescent="0.15">
      <c r="B70" s="154" t="s">
        <v>153</v>
      </c>
      <c r="C70" s="161" t="s">
        <v>271</v>
      </c>
      <c r="D70" s="156">
        <f>⑨計算域Ⅱ!P23</f>
        <v>0</v>
      </c>
      <c r="E70" s="157">
        <f>⑨計算域Ⅱ!Q23</f>
        <v>0</v>
      </c>
      <c r="F70" s="157">
        <f>⑨計算域Ⅱ!R23</f>
        <v>0</v>
      </c>
      <c r="G70" s="157">
        <f>⑨計算域Ⅱ!H76</f>
        <v>0</v>
      </c>
      <c r="H70" s="158">
        <f>⑨計算域Ⅱ!I76</f>
        <v>0</v>
      </c>
      <c r="I70" s="156">
        <f>⑨計算域Ⅱ!S23</f>
        <v>0</v>
      </c>
      <c r="J70" s="157">
        <f>⑨計算域Ⅱ!T23</f>
        <v>0</v>
      </c>
      <c r="K70" s="157">
        <f>⑨計算域Ⅱ!U23</f>
        <v>0</v>
      </c>
      <c r="L70" s="157">
        <f>⑨計算域Ⅱ!J76</f>
        <v>0</v>
      </c>
      <c r="M70" s="157">
        <f>⑨計算域Ⅱ!K76</f>
        <v>0</v>
      </c>
    </row>
    <row r="71" spans="2:13" x14ac:dyDescent="0.15">
      <c r="B71" s="266" t="s">
        <v>154</v>
      </c>
      <c r="C71" s="272" t="s">
        <v>272</v>
      </c>
      <c r="D71" s="268">
        <f>⑨計算域Ⅱ!P24</f>
        <v>0</v>
      </c>
      <c r="E71" s="269">
        <f>⑨計算域Ⅱ!Q24</f>
        <v>0</v>
      </c>
      <c r="F71" s="269">
        <f>⑨計算域Ⅱ!R24</f>
        <v>0</v>
      </c>
      <c r="G71" s="269">
        <f>⑨計算域Ⅱ!H77</f>
        <v>0</v>
      </c>
      <c r="H71" s="270">
        <f>⑨計算域Ⅱ!I77</f>
        <v>0</v>
      </c>
      <c r="I71" s="268">
        <f>⑨計算域Ⅱ!S24</f>
        <v>0</v>
      </c>
      <c r="J71" s="269">
        <f>⑨計算域Ⅱ!T24</f>
        <v>0</v>
      </c>
      <c r="K71" s="269">
        <f>⑨計算域Ⅱ!U24</f>
        <v>0</v>
      </c>
      <c r="L71" s="269">
        <f>⑨計算域Ⅱ!J77</f>
        <v>0</v>
      </c>
      <c r="M71" s="269">
        <f>⑨計算域Ⅱ!K77</f>
        <v>0</v>
      </c>
    </row>
    <row r="72" spans="2:13" x14ac:dyDescent="0.15">
      <c r="B72" s="154" t="s">
        <v>155</v>
      </c>
      <c r="C72" s="161" t="s">
        <v>273</v>
      </c>
      <c r="D72" s="156">
        <f>⑨計算域Ⅱ!P25</f>
        <v>0</v>
      </c>
      <c r="E72" s="157">
        <f>⑨計算域Ⅱ!Q25</f>
        <v>0</v>
      </c>
      <c r="F72" s="157">
        <f>⑨計算域Ⅱ!R25</f>
        <v>0</v>
      </c>
      <c r="G72" s="157">
        <f>⑨計算域Ⅱ!H78</f>
        <v>0</v>
      </c>
      <c r="H72" s="158">
        <f>⑨計算域Ⅱ!I78</f>
        <v>0</v>
      </c>
      <c r="I72" s="156">
        <f>⑨計算域Ⅱ!S25</f>
        <v>0</v>
      </c>
      <c r="J72" s="157">
        <f>⑨計算域Ⅱ!T25</f>
        <v>0</v>
      </c>
      <c r="K72" s="157">
        <f>⑨計算域Ⅱ!U25</f>
        <v>0</v>
      </c>
      <c r="L72" s="157">
        <f>⑨計算域Ⅱ!J78</f>
        <v>0</v>
      </c>
      <c r="M72" s="157">
        <f>⑨計算域Ⅱ!K78</f>
        <v>0</v>
      </c>
    </row>
    <row r="73" spans="2:13" x14ac:dyDescent="0.15">
      <c r="B73" s="266" t="s">
        <v>156</v>
      </c>
      <c r="C73" s="272" t="s">
        <v>274</v>
      </c>
      <c r="D73" s="268">
        <f>⑨計算域Ⅱ!P26</f>
        <v>0</v>
      </c>
      <c r="E73" s="269">
        <f>⑨計算域Ⅱ!Q26</f>
        <v>0</v>
      </c>
      <c r="F73" s="269">
        <f>⑨計算域Ⅱ!R26</f>
        <v>0</v>
      </c>
      <c r="G73" s="269">
        <f>⑨計算域Ⅱ!H79</f>
        <v>0</v>
      </c>
      <c r="H73" s="270">
        <f>⑨計算域Ⅱ!I79</f>
        <v>0</v>
      </c>
      <c r="I73" s="268">
        <f>⑨計算域Ⅱ!S26</f>
        <v>0</v>
      </c>
      <c r="J73" s="269">
        <f>⑨計算域Ⅱ!T26</f>
        <v>0</v>
      </c>
      <c r="K73" s="269">
        <f>⑨計算域Ⅱ!U26</f>
        <v>0</v>
      </c>
      <c r="L73" s="269">
        <f>⑨計算域Ⅱ!J79</f>
        <v>0</v>
      </c>
      <c r="M73" s="269">
        <f>⑨計算域Ⅱ!K79</f>
        <v>0</v>
      </c>
    </row>
    <row r="74" spans="2:13" x14ac:dyDescent="0.15">
      <c r="B74" s="154" t="s">
        <v>157</v>
      </c>
      <c r="C74" s="161" t="s">
        <v>275</v>
      </c>
      <c r="D74" s="156">
        <f>⑨計算域Ⅱ!P27</f>
        <v>0</v>
      </c>
      <c r="E74" s="157">
        <f>⑨計算域Ⅱ!Q27</f>
        <v>0</v>
      </c>
      <c r="F74" s="157">
        <f>⑨計算域Ⅱ!R27</f>
        <v>0</v>
      </c>
      <c r="G74" s="157">
        <f>⑨計算域Ⅱ!H80</f>
        <v>0</v>
      </c>
      <c r="H74" s="158">
        <f>⑨計算域Ⅱ!I80</f>
        <v>0</v>
      </c>
      <c r="I74" s="156">
        <f>⑨計算域Ⅱ!S27</f>
        <v>0</v>
      </c>
      <c r="J74" s="157">
        <f>⑨計算域Ⅱ!T27</f>
        <v>0</v>
      </c>
      <c r="K74" s="157">
        <f>⑨計算域Ⅱ!U27</f>
        <v>0</v>
      </c>
      <c r="L74" s="157">
        <f>⑨計算域Ⅱ!J80</f>
        <v>0</v>
      </c>
      <c r="M74" s="157">
        <f>⑨計算域Ⅱ!K80</f>
        <v>0</v>
      </c>
    </row>
    <row r="75" spans="2:13" x14ac:dyDescent="0.15">
      <c r="B75" s="266" t="s">
        <v>158</v>
      </c>
      <c r="C75" s="272" t="s">
        <v>276</v>
      </c>
      <c r="D75" s="268">
        <f>⑨計算域Ⅱ!P28</f>
        <v>0</v>
      </c>
      <c r="E75" s="269">
        <f>⑨計算域Ⅱ!Q28</f>
        <v>0</v>
      </c>
      <c r="F75" s="269">
        <f>⑨計算域Ⅱ!R28</f>
        <v>0</v>
      </c>
      <c r="G75" s="269">
        <f>⑨計算域Ⅱ!H81</f>
        <v>0</v>
      </c>
      <c r="H75" s="270">
        <f>⑨計算域Ⅱ!I81</f>
        <v>0</v>
      </c>
      <c r="I75" s="268">
        <f>⑨計算域Ⅱ!S28</f>
        <v>0</v>
      </c>
      <c r="J75" s="269">
        <f>⑨計算域Ⅱ!T28</f>
        <v>0</v>
      </c>
      <c r="K75" s="269">
        <f>⑨計算域Ⅱ!U28</f>
        <v>0</v>
      </c>
      <c r="L75" s="269">
        <f>⑨計算域Ⅱ!J81</f>
        <v>0</v>
      </c>
      <c r="M75" s="269">
        <f>⑨計算域Ⅱ!K81</f>
        <v>0</v>
      </c>
    </row>
    <row r="76" spans="2:13" x14ac:dyDescent="0.15">
      <c r="B76" s="154" t="s">
        <v>159</v>
      </c>
      <c r="C76" s="161" t="s">
        <v>277</v>
      </c>
      <c r="D76" s="156">
        <f>⑨計算域Ⅱ!P29</f>
        <v>0</v>
      </c>
      <c r="E76" s="157">
        <f>⑨計算域Ⅱ!Q29</f>
        <v>0</v>
      </c>
      <c r="F76" s="157">
        <f>⑨計算域Ⅱ!R29</f>
        <v>0</v>
      </c>
      <c r="G76" s="157">
        <f>⑨計算域Ⅱ!H82</f>
        <v>0</v>
      </c>
      <c r="H76" s="158">
        <f>⑨計算域Ⅱ!I82</f>
        <v>0</v>
      </c>
      <c r="I76" s="156">
        <f>⑨計算域Ⅱ!S29</f>
        <v>0</v>
      </c>
      <c r="J76" s="157">
        <f>⑨計算域Ⅱ!T29</f>
        <v>0</v>
      </c>
      <c r="K76" s="157">
        <f>⑨計算域Ⅱ!U29</f>
        <v>0</v>
      </c>
      <c r="L76" s="157">
        <f>⑨計算域Ⅱ!J82</f>
        <v>0</v>
      </c>
      <c r="M76" s="157">
        <f>⑨計算域Ⅱ!K82</f>
        <v>0</v>
      </c>
    </row>
    <row r="77" spans="2:13" x14ac:dyDescent="0.15">
      <c r="B77" s="266" t="s">
        <v>160</v>
      </c>
      <c r="C77" s="272" t="s">
        <v>278</v>
      </c>
      <c r="D77" s="268">
        <f>⑨計算域Ⅱ!P30</f>
        <v>0</v>
      </c>
      <c r="E77" s="269">
        <f>⑨計算域Ⅱ!Q30</f>
        <v>0</v>
      </c>
      <c r="F77" s="269">
        <f>⑨計算域Ⅱ!R30</f>
        <v>0</v>
      </c>
      <c r="G77" s="269">
        <f>⑨計算域Ⅱ!H83</f>
        <v>0</v>
      </c>
      <c r="H77" s="270">
        <f>⑨計算域Ⅱ!I83</f>
        <v>0</v>
      </c>
      <c r="I77" s="268">
        <f>⑨計算域Ⅱ!S30</f>
        <v>0</v>
      </c>
      <c r="J77" s="269">
        <f>⑨計算域Ⅱ!T30</f>
        <v>0</v>
      </c>
      <c r="K77" s="269">
        <f>⑨計算域Ⅱ!U30</f>
        <v>0</v>
      </c>
      <c r="L77" s="269">
        <f>⑨計算域Ⅱ!J83</f>
        <v>0</v>
      </c>
      <c r="M77" s="269">
        <f>⑨計算域Ⅱ!K83</f>
        <v>0</v>
      </c>
    </row>
    <row r="78" spans="2:13" x14ac:dyDescent="0.15">
      <c r="B78" s="154" t="s">
        <v>161</v>
      </c>
      <c r="C78" s="161" t="s">
        <v>162</v>
      </c>
      <c r="D78" s="156">
        <f>⑨計算域Ⅱ!P31</f>
        <v>0</v>
      </c>
      <c r="E78" s="157">
        <f>⑨計算域Ⅱ!Q31</f>
        <v>0</v>
      </c>
      <c r="F78" s="157">
        <f>⑨計算域Ⅱ!R31</f>
        <v>0</v>
      </c>
      <c r="G78" s="157">
        <f>⑨計算域Ⅱ!H84</f>
        <v>0</v>
      </c>
      <c r="H78" s="158">
        <f>⑨計算域Ⅱ!I84</f>
        <v>0</v>
      </c>
      <c r="I78" s="156">
        <f>⑨計算域Ⅱ!S31</f>
        <v>0</v>
      </c>
      <c r="J78" s="157">
        <f>⑨計算域Ⅱ!T31</f>
        <v>0</v>
      </c>
      <c r="K78" s="157">
        <f>⑨計算域Ⅱ!U31</f>
        <v>0</v>
      </c>
      <c r="L78" s="157">
        <f>⑨計算域Ⅱ!J84</f>
        <v>0</v>
      </c>
      <c r="M78" s="157">
        <f>⑨計算域Ⅱ!K84</f>
        <v>0</v>
      </c>
    </row>
    <row r="79" spans="2:13" x14ac:dyDescent="0.15">
      <c r="B79" s="266" t="s">
        <v>163</v>
      </c>
      <c r="C79" s="272" t="s">
        <v>279</v>
      </c>
      <c r="D79" s="268">
        <f>⑨計算域Ⅱ!P32</f>
        <v>0</v>
      </c>
      <c r="E79" s="269">
        <f>⑨計算域Ⅱ!Q32</f>
        <v>0</v>
      </c>
      <c r="F79" s="269">
        <f>⑨計算域Ⅱ!R32</f>
        <v>0</v>
      </c>
      <c r="G79" s="269">
        <f>⑨計算域Ⅱ!H85</f>
        <v>0</v>
      </c>
      <c r="H79" s="270">
        <f>⑨計算域Ⅱ!I85</f>
        <v>0</v>
      </c>
      <c r="I79" s="268">
        <f>⑨計算域Ⅱ!S32</f>
        <v>0</v>
      </c>
      <c r="J79" s="269">
        <f>⑨計算域Ⅱ!T32</f>
        <v>0</v>
      </c>
      <c r="K79" s="269">
        <f>⑨計算域Ⅱ!U32</f>
        <v>0</v>
      </c>
      <c r="L79" s="269">
        <f>⑨計算域Ⅱ!J85</f>
        <v>0</v>
      </c>
      <c r="M79" s="269">
        <f>⑨計算域Ⅱ!K85</f>
        <v>0</v>
      </c>
    </row>
    <row r="80" spans="2:13" x14ac:dyDescent="0.15">
      <c r="B80" s="154" t="s">
        <v>164</v>
      </c>
      <c r="C80" s="161" t="s">
        <v>280</v>
      </c>
      <c r="D80" s="156">
        <f>⑨計算域Ⅱ!P33</f>
        <v>0</v>
      </c>
      <c r="E80" s="157">
        <f>⑨計算域Ⅱ!Q33</f>
        <v>0</v>
      </c>
      <c r="F80" s="157">
        <f>⑨計算域Ⅱ!R33</f>
        <v>0</v>
      </c>
      <c r="G80" s="157">
        <f>⑨計算域Ⅱ!H86</f>
        <v>0</v>
      </c>
      <c r="H80" s="158">
        <f>⑨計算域Ⅱ!I86</f>
        <v>0</v>
      </c>
      <c r="I80" s="156">
        <f>⑨計算域Ⅱ!S33</f>
        <v>0</v>
      </c>
      <c r="J80" s="157">
        <f>⑨計算域Ⅱ!T33</f>
        <v>0</v>
      </c>
      <c r="K80" s="157">
        <f>⑨計算域Ⅱ!U33</f>
        <v>0</v>
      </c>
      <c r="L80" s="157">
        <f>⑨計算域Ⅱ!J86</f>
        <v>0</v>
      </c>
      <c r="M80" s="157">
        <f>⑨計算域Ⅱ!K86</f>
        <v>0</v>
      </c>
    </row>
    <row r="81" spans="2:13" x14ac:dyDescent="0.15">
      <c r="B81" s="266" t="s">
        <v>165</v>
      </c>
      <c r="C81" s="272" t="s">
        <v>166</v>
      </c>
      <c r="D81" s="268">
        <f>⑨計算域Ⅱ!P34</f>
        <v>0</v>
      </c>
      <c r="E81" s="269">
        <f>⑨計算域Ⅱ!Q34</f>
        <v>0</v>
      </c>
      <c r="F81" s="269">
        <f>⑨計算域Ⅱ!R34</f>
        <v>0</v>
      </c>
      <c r="G81" s="269">
        <f>⑨計算域Ⅱ!H87</f>
        <v>0</v>
      </c>
      <c r="H81" s="270">
        <f>⑨計算域Ⅱ!I87</f>
        <v>0</v>
      </c>
      <c r="I81" s="268">
        <f>⑨計算域Ⅱ!S34</f>
        <v>0</v>
      </c>
      <c r="J81" s="269">
        <f>⑨計算域Ⅱ!T34</f>
        <v>0</v>
      </c>
      <c r="K81" s="269">
        <f>⑨計算域Ⅱ!U34</f>
        <v>0</v>
      </c>
      <c r="L81" s="269">
        <f>⑨計算域Ⅱ!J87</f>
        <v>0</v>
      </c>
      <c r="M81" s="269">
        <f>⑨計算域Ⅱ!K87</f>
        <v>0</v>
      </c>
    </row>
    <row r="82" spans="2:13" x14ac:dyDescent="0.15">
      <c r="B82" s="154" t="s">
        <v>167</v>
      </c>
      <c r="C82" s="161" t="s">
        <v>168</v>
      </c>
      <c r="D82" s="156">
        <f>⑨計算域Ⅱ!P35</f>
        <v>0</v>
      </c>
      <c r="E82" s="157">
        <f>⑨計算域Ⅱ!Q35</f>
        <v>0</v>
      </c>
      <c r="F82" s="157">
        <f>⑨計算域Ⅱ!R35</f>
        <v>0</v>
      </c>
      <c r="G82" s="157">
        <f>⑨計算域Ⅱ!H88</f>
        <v>0</v>
      </c>
      <c r="H82" s="158">
        <f>⑨計算域Ⅱ!I88</f>
        <v>0</v>
      </c>
      <c r="I82" s="156">
        <f>⑨計算域Ⅱ!S35</f>
        <v>0</v>
      </c>
      <c r="J82" s="157">
        <f>⑨計算域Ⅱ!T35</f>
        <v>0</v>
      </c>
      <c r="K82" s="157">
        <f>⑨計算域Ⅱ!U35</f>
        <v>0</v>
      </c>
      <c r="L82" s="157">
        <f>⑨計算域Ⅱ!J88</f>
        <v>0</v>
      </c>
      <c r="M82" s="157">
        <f>⑨計算域Ⅱ!K88</f>
        <v>0</v>
      </c>
    </row>
    <row r="83" spans="2:13" x14ac:dyDescent="0.15">
      <c r="B83" s="266" t="s">
        <v>169</v>
      </c>
      <c r="C83" s="272" t="s">
        <v>281</v>
      </c>
      <c r="D83" s="268">
        <f>⑨計算域Ⅱ!P36</f>
        <v>0</v>
      </c>
      <c r="E83" s="269">
        <f>⑨計算域Ⅱ!Q36</f>
        <v>0</v>
      </c>
      <c r="F83" s="269">
        <f>⑨計算域Ⅱ!R36</f>
        <v>0</v>
      </c>
      <c r="G83" s="269">
        <f>⑨計算域Ⅱ!H89</f>
        <v>0</v>
      </c>
      <c r="H83" s="270">
        <f>⑨計算域Ⅱ!I89</f>
        <v>0</v>
      </c>
      <c r="I83" s="268">
        <f>⑨計算域Ⅱ!S36</f>
        <v>0</v>
      </c>
      <c r="J83" s="269">
        <f>⑨計算域Ⅱ!T36</f>
        <v>0</v>
      </c>
      <c r="K83" s="269">
        <f>⑨計算域Ⅱ!U36</f>
        <v>0</v>
      </c>
      <c r="L83" s="269">
        <f>⑨計算域Ⅱ!J89</f>
        <v>0</v>
      </c>
      <c r="M83" s="269">
        <f>⑨計算域Ⅱ!K89</f>
        <v>0</v>
      </c>
    </row>
    <row r="84" spans="2:13" x14ac:dyDescent="0.15">
      <c r="B84" s="154" t="s">
        <v>170</v>
      </c>
      <c r="C84" s="161" t="s">
        <v>282</v>
      </c>
      <c r="D84" s="156">
        <f>⑨計算域Ⅱ!P37</f>
        <v>0</v>
      </c>
      <c r="E84" s="157">
        <f>⑨計算域Ⅱ!Q37</f>
        <v>0</v>
      </c>
      <c r="F84" s="157">
        <f>⑨計算域Ⅱ!R37</f>
        <v>0</v>
      </c>
      <c r="G84" s="157">
        <f>⑨計算域Ⅱ!H90</f>
        <v>0</v>
      </c>
      <c r="H84" s="158">
        <f>⑨計算域Ⅱ!I90</f>
        <v>0</v>
      </c>
      <c r="I84" s="156">
        <f>⑨計算域Ⅱ!S37</f>
        <v>0</v>
      </c>
      <c r="J84" s="157">
        <f>⑨計算域Ⅱ!T37</f>
        <v>0</v>
      </c>
      <c r="K84" s="157">
        <f>⑨計算域Ⅱ!U37</f>
        <v>0</v>
      </c>
      <c r="L84" s="157">
        <f>⑨計算域Ⅱ!J90</f>
        <v>0</v>
      </c>
      <c r="M84" s="157">
        <f>⑨計算域Ⅱ!K90</f>
        <v>0</v>
      </c>
    </row>
    <row r="85" spans="2:13" x14ac:dyDescent="0.15">
      <c r="B85" s="266" t="s">
        <v>171</v>
      </c>
      <c r="C85" s="272" t="s">
        <v>172</v>
      </c>
      <c r="D85" s="268">
        <f>⑨計算域Ⅱ!P38</f>
        <v>0</v>
      </c>
      <c r="E85" s="269">
        <f>⑨計算域Ⅱ!Q38</f>
        <v>0</v>
      </c>
      <c r="F85" s="269">
        <f>⑨計算域Ⅱ!R38</f>
        <v>0</v>
      </c>
      <c r="G85" s="269">
        <f>⑨計算域Ⅱ!H91</f>
        <v>0</v>
      </c>
      <c r="H85" s="270">
        <f>⑨計算域Ⅱ!I91</f>
        <v>0</v>
      </c>
      <c r="I85" s="268">
        <f>⑨計算域Ⅱ!S38</f>
        <v>0</v>
      </c>
      <c r="J85" s="269">
        <f>⑨計算域Ⅱ!T38</f>
        <v>0</v>
      </c>
      <c r="K85" s="269">
        <f>⑨計算域Ⅱ!U38</f>
        <v>0</v>
      </c>
      <c r="L85" s="269">
        <f>⑨計算域Ⅱ!J91</f>
        <v>0</v>
      </c>
      <c r="M85" s="269">
        <f>⑨計算域Ⅱ!K91</f>
        <v>0</v>
      </c>
    </row>
    <row r="86" spans="2:13" x14ac:dyDescent="0.15">
      <c r="B86" s="154" t="s">
        <v>173</v>
      </c>
      <c r="C86" s="161" t="s">
        <v>283</v>
      </c>
      <c r="D86" s="156">
        <f>⑨計算域Ⅱ!P39</f>
        <v>0</v>
      </c>
      <c r="E86" s="157">
        <f>⑨計算域Ⅱ!Q39</f>
        <v>0</v>
      </c>
      <c r="F86" s="157">
        <f>⑨計算域Ⅱ!R39</f>
        <v>0</v>
      </c>
      <c r="G86" s="157">
        <f>⑨計算域Ⅱ!H92</f>
        <v>0</v>
      </c>
      <c r="H86" s="158">
        <f>⑨計算域Ⅱ!I92</f>
        <v>0</v>
      </c>
      <c r="I86" s="156">
        <f>⑨計算域Ⅱ!S39</f>
        <v>0</v>
      </c>
      <c r="J86" s="157">
        <f>⑨計算域Ⅱ!T39</f>
        <v>0</v>
      </c>
      <c r="K86" s="157">
        <f>⑨計算域Ⅱ!U39</f>
        <v>0</v>
      </c>
      <c r="L86" s="157">
        <f>⑨計算域Ⅱ!J92</f>
        <v>0</v>
      </c>
      <c r="M86" s="157">
        <f>⑨計算域Ⅱ!K92</f>
        <v>0</v>
      </c>
    </row>
    <row r="87" spans="2:13" x14ac:dyDescent="0.15">
      <c r="B87" s="266" t="s">
        <v>174</v>
      </c>
      <c r="C87" s="272" t="s">
        <v>284</v>
      </c>
      <c r="D87" s="268">
        <f>⑨計算域Ⅱ!P40</f>
        <v>0</v>
      </c>
      <c r="E87" s="269">
        <f>⑨計算域Ⅱ!Q40</f>
        <v>0</v>
      </c>
      <c r="F87" s="269">
        <f>⑨計算域Ⅱ!R40</f>
        <v>0</v>
      </c>
      <c r="G87" s="269">
        <f>⑨計算域Ⅱ!H93</f>
        <v>0</v>
      </c>
      <c r="H87" s="270">
        <f>⑨計算域Ⅱ!I93</f>
        <v>0</v>
      </c>
      <c r="I87" s="268">
        <f>⑨計算域Ⅱ!S40</f>
        <v>0</v>
      </c>
      <c r="J87" s="269">
        <f>⑨計算域Ⅱ!T40</f>
        <v>0</v>
      </c>
      <c r="K87" s="269">
        <f>⑨計算域Ⅱ!U40</f>
        <v>0</v>
      </c>
      <c r="L87" s="269">
        <f>⑨計算域Ⅱ!J93</f>
        <v>0</v>
      </c>
      <c r="M87" s="269">
        <f>⑨計算域Ⅱ!K93</f>
        <v>0</v>
      </c>
    </row>
    <row r="88" spans="2:13" x14ac:dyDescent="0.15">
      <c r="B88" s="154" t="s">
        <v>175</v>
      </c>
      <c r="C88" s="161" t="s">
        <v>285</v>
      </c>
      <c r="D88" s="156">
        <f>⑨計算域Ⅱ!P41</f>
        <v>0</v>
      </c>
      <c r="E88" s="157">
        <f>⑨計算域Ⅱ!Q41</f>
        <v>0</v>
      </c>
      <c r="F88" s="157">
        <f>⑨計算域Ⅱ!R41</f>
        <v>0</v>
      </c>
      <c r="G88" s="157">
        <f>⑨計算域Ⅱ!H94</f>
        <v>0</v>
      </c>
      <c r="H88" s="158">
        <f>⑨計算域Ⅱ!I94</f>
        <v>0</v>
      </c>
      <c r="I88" s="156">
        <f>⑨計算域Ⅱ!S41</f>
        <v>0</v>
      </c>
      <c r="J88" s="157">
        <f>⑨計算域Ⅱ!T41</f>
        <v>0</v>
      </c>
      <c r="K88" s="157">
        <f>⑨計算域Ⅱ!U41</f>
        <v>0</v>
      </c>
      <c r="L88" s="157">
        <f>⑨計算域Ⅱ!J94</f>
        <v>0</v>
      </c>
      <c r="M88" s="157">
        <f>⑨計算域Ⅱ!K94</f>
        <v>0</v>
      </c>
    </row>
    <row r="89" spans="2:13" x14ac:dyDescent="0.15">
      <c r="B89" s="266" t="s">
        <v>176</v>
      </c>
      <c r="C89" s="272" t="s">
        <v>286</v>
      </c>
      <c r="D89" s="268">
        <f>⑨計算域Ⅱ!P42</f>
        <v>0</v>
      </c>
      <c r="E89" s="269">
        <f>⑨計算域Ⅱ!Q42</f>
        <v>0</v>
      </c>
      <c r="F89" s="269">
        <f>⑨計算域Ⅱ!R42</f>
        <v>0</v>
      </c>
      <c r="G89" s="269">
        <f>⑨計算域Ⅱ!H95</f>
        <v>0</v>
      </c>
      <c r="H89" s="270">
        <f>⑨計算域Ⅱ!I95</f>
        <v>0</v>
      </c>
      <c r="I89" s="268">
        <f>⑨計算域Ⅱ!S42</f>
        <v>0</v>
      </c>
      <c r="J89" s="269">
        <f>⑨計算域Ⅱ!T42</f>
        <v>0</v>
      </c>
      <c r="K89" s="269">
        <f>⑨計算域Ⅱ!U42</f>
        <v>0</v>
      </c>
      <c r="L89" s="269">
        <f>⑨計算域Ⅱ!J95</f>
        <v>0</v>
      </c>
      <c r="M89" s="269">
        <f>⑨計算域Ⅱ!K95</f>
        <v>0</v>
      </c>
    </row>
    <row r="90" spans="2:13" x14ac:dyDescent="0.15">
      <c r="B90" s="162" t="s">
        <v>177</v>
      </c>
      <c r="C90" s="163" t="s">
        <v>287</v>
      </c>
      <c r="D90" s="164">
        <f>⑨計算域Ⅱ!P43</f>
        <v>0</v>
      </c>
      <c r="E90" s="165">
        <f>⑨計算域Ⅱ!Q43</f>
        <v>0</v>
      </c>
      <c r="F90" s="165">
        <f>⑨計算域Ⅱ!R43</f>
        <v>0</v>
      </c>
      <c r="G90" s="165">
        <f>⑨計算域Ⅱ!H96</f>
        <v>0</v>
      </c>
      <c r="H90" s="166">
        <f>⑨計算域Ⅱ!I96</f>
        <v>0</v>
      </c>
      <c r="I90" s="164">
        <f>⑨計算域Ⅱ!S43</f>
        <v>0</v>
      </c>
      <c r="J90" s="165">
        <f>⑨計算域Ⅱ!T43</f>
        <v>0</v>
      </c>
      <c r="K90" s="165">
        <f>⑨計算域Ⅱ!U43</f>
        <v>0</v>
      </c>
      <c r="L90" s="165">
        <f>⑨計算域Ⅱ!J96</f>
        <v>0</v>
      </c>
      <c r="M90" s="165">
        <f>⑨計算域Ⅱ!K96</f>
        <v>0</v>
      </c>
    </row>
    <row r="91" spans="2:13" x14ac:dyDescent="0.15">
      <c r="B91" s="266" t="s">
        <v>178</v>
      </c>
      <c r="C91" s="272" t="s">
        <v>288</v>
      </c>
      <c r="D91" s="268">
        <f>⑨計算域Ⅱ!P44</f>
        <v>0</v>
      </c>
      <c r="E91" s="269">
        <f>⑨計算域Ⅱ!Q44</f>
        <v>0</v>
      </c>
      <c r="F91" s="269">
        <f>⑨計算域Ⅱ!R44</f>
        <v>0</v>
      </c>
      <c r="G91" s="269">
        <f>⑨計算域Ⅱ!H97</f>
        <v>0</v>
      </c>
      <c r="H91" s="270">
        <f>⑨計算域Ⅱ!I97</f>
        <v>0</v>
      </c>
      <c r="I91" s="268">
        <f>⑨計算域Ⅱ!S44</f>
        <v>0</v>
      </c>
      <c r="J91" s="269">
        <f>⑨計算域Ⅱ!T44</f>
        <v>0</v>
      </c>
      <c r="K91" s="269">
        <f>⑨計算域Ⅱ!U44</f>
        <v>0</v>
      </c>
      <c r="L91" s="269">
        <f>⑨計算域Ⅱ!J97</f>
        <v>0</v>
      </c>
      <c r="M91" s="269">
        <f>⑨計算域Ⅱ!K97</f>
        <v>0</v>
      </c>
    </row>
    <row r="92" spans="2:13" x14ac:dyDescent="0.15">
      <c r="B92" s="162" t="s">
        <v>179</v>
      </c>
      <c r="C92" s="163" t="s">
        <v>289</v>
      </c>
      <c r="D92" s="164">
        <f>⑨計算域Ⅱ!P45</f>
        <v>0</v>
      </c>
      <c r="E92" s="165">
        <f>⑨計算域Ⅱ!Q45</f>
        <v>0</v>
      </c>
      <c r="F92" s="165">
        <f>⑨計算域Ⅱ!R45</f>
        <v>0</v>
      </c>
      <c r="G92" s="165">
        <f>⑨計算域Ⅱ!H98</f>
        <v>0</v>
      </c>
      <c r="H92" s="166">
        <f>⑨計算域Ⅱ!I98</f>
        <v>0</v>
      </c>
      <c r="I92" s="164">
        <f>⑨計算域Ⅱ!S45</f>
        <v>0</v>
      </c>
      <c r="J92" s="165">
        <f>⑨計算域Ⅱ!T45</f>
        <v>0</v>
      </c>
      <c r="K92" s="165">
        <f>⑨計算域Ⅱ!U45</f>
        <v>0</v>
      </c>
      <c r="L92" s="165">
        <f>⑨計算域Ⅱ!J98</f>
        <v>0</v>
      </c>
      <c r="M92" s="165">
        <f>⑨計算域Ⅱ!K98</f>
        <v>0</v>
      </c>
    </row>
    <row r="93" spans="2:13" x14ac:dyDescent="0.15">
      <c r="B93" s="266" t="s">
        <v>180</v>
      </c>
      <c r="C93" s="272" t="s">
        <v>290</v>
      </c>
      <c r="D93" s="268">
        <f>⑨計算域Ⅱ!P46</f>
        <v>0</v>
      </c>
      <c r="E93" s="269">
        <f>⑨計算域Ⅱ!Q46</f>
        <v>0</v>
      </c>
      <c r="F93" s="269">
        <f>⑨計算域Ⅱ!R46</f>
        <v>0</v>
      </c>
      <c r="G93" s="269">
        <f>⑨計算域Ⅱ!H99</f>
        <v>0</v>
      </c>
      <c r="H93" s="270">
        <f>⑨計算域Ⅱ!I99</f>
        <v>0</v>
      </c>
      <c r="I93" s="268">
        <f>⑨計算域Ⅱ!S46</f>
        <v>0</v>
      </c>
      <c r="J93" s="269">
        <f>⑨計算域Ⅱ!T46</f>
        <v>0</v>
      </c>
      <c r="K93" s="269">
        <f>⑨計算域Ⅱ!U46</f>
        <v>0</v>
      </c>
      <c r="L93" s="269">
        <f>⑨計算域Ⅱ!J99</f>
        <v>0</v>
      </c>
      <c r="M93" s="269">
        <f>⑨計算域Ⅱ!K99</f>
        <v>0</v>
      </c>
    </row>
    <row r="94" spans="2:13" x14ac:dyDescent="0.15">
      <c r="B94" s="162" t="s">
        <v>181</v>
      </c>
      <c r="C94" s="163" t="s">
        <v>291</v>
      </c>
      <c r="D94" s="164">
        <f>⑨計算域Ⅱ!P47</f>
        <v>0</v>
      </c>
      <c r="E94" s="165">
        <f>⑨計算域Ⅱ!Q47</f>
        <v>0</v>
      </c>
      <c r="F94" s="165">
        <f>⑨計算域Ⅱ!R47</f>
        <v>0</v>
      </c>
      <c r="G94" s="165">
        <f>⑨計算域Ⅱ!H100</f>
        <v>0</v>
      </c>
      <c r="H94" s="166">
        <f>⑨計算域Ⅱ!I100</f>
        <v>0</v>
      </c>
      <c r="I94" s="164">
        <f>⑨計算域Ⅱ!S47</f>
        <v>0</v>
      </c>
      <c r="J94" s="165">
        <f>⑨計算域Ⅱ!T47</f>
        <v>0</v>
      </c>
      <c r="K94" s="165">
        <f>⑨計算域Ⅱ!U47</f>
        <v>0</v>
      </c>
      <c r="L94" s="165">
        <f>⑨計算域Ⅱ!J100</f>
        <v>0</v>
      </c>
      <c r="M94" s="165">
        <f>⑨計算域Ⅱ!K100</f>
        <v>0</v>
      </c>
    </row>
    <row r="95" spans="2:13" x14ac:dyDescent="0.15">
      <c r="B95" s="344" t="s">
        <v>182</v>
      </c>
      <c r="C95" s="274" t="s">
        <v>292</v>
      </c>
      <c r="D95" s="275">
        <f>⑨計算域Ⅱ!P48</f>
        <v>0</v>
      </c>
      <c r="E95" s="276">
        <f>⑨計算域Ⅱ!Q48</f>
        <v>0</v>
      </c>
      <c r="F95" s="276">
        <f>⑨計算域Ⅱ!R48</f>
        <v>0</v>
      </c>
      <c r="G95" s="276">
        <f>⑨計算域Ⅱ!H101</f>
        <v>0</v>
      </c>
      <c r="H95" s="277">
        <f>⑨計算域Ⅱ!I101</f>
        <v>0</v>
      </c>
      <c r="I95" s="275">
        <f>⑨計算域Ⅱ!S48</f>
        <v>0</v>
      </c>
      <c r="J95" s="276">
        <f>⑨計算域Ⅱ!T48</f>
        <v>0</v>
      </c>
      <c r="K95" s="276">
        <f>⑨計算域Ⅱ!U48</f>
        <v>0</v>
      </c>
      <c r="L95" s="276">
        <f>⑨計算域Ⅱ!J101</f>
        <v>0</v>
      </c>
      <c r="M95" s="276">
        <f>⑨計算域Ⅱ!K101</f>
        <v>0</v>
      </c>
    </row>
    <row r="96" spans="2:13" ht="18" customHeight="1" x14ac:dyDescent="0.15">
      <c r="B96" s="432" t="s">
        <v>29</v>
      </c>
      <c r="C96" s="433"/>
      <c r="D96" s="43">
        <f t="shared" ref="D96:M96" si="1">SUM(D56:D95)</f>
        <v>0</v>
      </c>
      <c r="E96" s="44">
        <f t="shared" si="1"/>
        <v>0</v>
      </c>
      <c r="F96" s="44">
        <f t="shared" si="1"/>
        <v>0</v>
      </c>
      <c r="G96" s="44">
        <f t="shared" si="1"/>
        <v>0</v>
      </c>
      <c r="H96" s="45">
        <f t="shared" si="1"/>
        <v>0</v>
      </c>
      <c r="I96" s="43">
        <f t="shared" si="1"/>
        <v>0</v>
      </c>
      <c r="J96" s="44">
        <f t="shared" si="1"/>
        <v>0</v>
      </c>
      <c r="K96" s="44">
        <f t="shared" si="1"/>
        <v>0</v>
      </c>
      <c r="L96" s="44">
        <f t="shared" si="1"/>
        <v>0</v>
      </c>
      <c r="M96" s="44">
        <f t="shared" si="1"/>
        <v>0</v>
      </c>
    </row>
  </sheetData>
  <sheetProtection sheet="1" objects="1" scenarios="1"/>
  <mergeCells count="28">
    <mergeCell ref="B96:C96"/>
    <mergeCell ref="J53:J55"/>
    <mergeCell ref="F54:F55"/>
    <mergeCell ref="G52:G55"/>
    <mergeCell ref="H52:H55"/>
    <mergeCell ref="I52:I55"/>
    <mergeCell ref="I4:M4"/>
    <mergeCell ref="I51:M51"/>
    <mergeCell ref="G5:G8"/>
    <mergeCell ref="H5:H8"/>
    <mergeCell ref="I5:I8"/>
    <mergeCell ref="M5:M8"/>
    <mergeCell ref="D51:H51"/>
    <mergeCell ref="B49:C49"/>
    <mergeCell ref="B4:C8"/>
    <mergeCell ref="B51:C55"/>
    <mergeCell ref="F7:F8"/>
    <mergeCell ref="E6:E8"/>
    <mergeCell ref="D5:D8"/>
    <mergeCell ref="D52:D55"/>
    <mergeCell ref="E53:E55"/>
    <mergeCell ref="D4:H4"/>
    <mergeCell ref="M52:M55"/>
    <mergeCell ref="K54:K55"/>
    <mergeCell ref="J6:J8"/>
    <mergeCell ref="K7:K8"/>
    <mergeCell ref="L5:L8"/>
    <mergeCell ref="L52:L55"/>
  </mergeCells>
  <phoneticPr fontId="2"/>
  <pageMargins left="0.78740157480314965" right="0.78740157480314965" top="0.59055118110236227" bottom="0.59055118110236227" header="0.51181102362204722" footer="0.51181102362204722"/>
  <pageSetup paperSize="9" scale="58" orientation="portrait" cellComments="asDisplayed" r:id="rId1"/>
  <headerFooter alignWithMargins="0"/>
  <ignoredErrors>
    <ignoredError sqref="B9:B48 B56:B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4294C-A2FD-4B9B-8E3E-B60897DF3539}">
  <sheetPr>
    <tabColor rgb="FF0066FF"/>
  </sheetPr>
  <dimension ref="B2:U99"/>
  <sheetViews>
    <sheetView zoomScale="85" zoomScaleNormal="85" workbookViewId="0"/>
  </sheetViews>
  <sheetFormatPr defaultColWidth="10" defaultRowHeight="13.5" x14ac:dyDescent="0.15"/>
  <cols>
    <col min="1" max="1" width="3.875" style="353" customWidth="1"/>
    <col min="2" max="2" width="9" style="353" customWidth="1"/>
    <col min="3" max="9" width="9" style="353"/>
    <col min="10" max="10" width="5.375" style="353" customWidth="1"/>
    <col min="11" max="19" width="9" style="353"/>
    <col min="20" max="20" width="11.125" style="353" customWidth="1"/>
    <col min="21" max="21" width="7.25" style="353" customWidth="1"/>
    <col min="22" max="16384" width="10" style="353"/>
  </cols>
  <sheetData>
    <row r="2" spans="2:21" ht="14.25" x14ac:dyDescent="0.15">
      <c r="B2" s="34" t="s">
        <v>345</v>
      </c>
    </row>
    <row r="3" spans="2:21" ht="14.25" x14ac:dyDescent="0.15">
      <c r="B3" s="34"/>
    </row>
    <row r="5" spans="2:21" ht="30.75" customHeight="1" x14ac:dyDescent="0.15">
      <c r="B5" s="462"/>
      <c r="C5" s="462"/>
      <c r="D5" s="462"/>
      <c r="E5" s="462"/>
    </row>
    <row r="6" spans="2:21" x14ac:dyDescent="0.15">
      <c r="K6" s="354"/>
      <c r="L6" s="354"/>
      <c r="M6" s="354"/>
      <c r="N6" s="354"/>
      <c r="O6" s="354"/>
      <c r="P6" s="354"/>
      <c r="Q6" s="354"/>
      <c r="R6" s="354"/>
      <c r="S6" s="354"/>
      <c r="U6" s="354"/>
    </row>
    <row r="7" spans="2:21" x14ac:dyDescent="0.15">
      <c r="B7" s="354"/>
      <c r="C7" s="354"/>
      <c r="D7" s="354"/>
      <c r="E7" s="354"/>
      <c r="F7" s="354"/>
      <c r="G7" s="354"/>
      <c r="H7" s="354" t="str">
        <f>"（単位："&amp;③入力!D64&amp;"）"</f>
        <v>（単位：千円）</v>
      </c>
      <c r="I7" s="354"/>
      <c r="K7" s="354"/>
      <c r="L7" s="354"/>
      <c r="M7" s="354"/>
      <c r="N7" s="354"/>
      <c r="O7" s="354"/>
      <c r="P7" s="354"/>
      <c r="Q7" s="354"/>
      <c r="R7" s="354"/>
      <c r="S7" s="354"/>
      <c r="T7" s="354" t="str">
        <f>"（単位："&amp;③入力!D64&amp;"）"</f>
        <v>（単位：千円）</v>
      </c>
      <c r="U7" s="354"/>
    </row>
    <row r="8" spans="2:21" x14ac:dyDescent="0.15">
      <c r="B8" s="354"/>
      <c r="C8" s="354"/>
      <c r="D8" s="354"/>
      <c r="E8" s="354"/>
      <c r="F8" s="354"/>
      <c r="G8" s="354"/>
      <c r="H8" s="354"/>
      <c r="I8" s="354"/>
      <c r="K8" s="354"/>
      <c r="L8" s="354"/>
      <c r="M8" s="354"/>
      <c r="N8" s="354"/>
      <c r="O8" s="354"/>
      <c r="P8" s="354"/>
      <c r="Q8" s="354"/>
      <c r="R8" s="354"/>
      <c r="S8" s="354"/>
      <c r="T8" s="354"/>
      <c r="U8" s="354"/>
    </row>
    <row r="9" spans="2:21" x14ac:dyDescent="0.15">
      <c r="B9" s="354"/>
      <c r="C9" s="354"/>
      <c r="D9" s="354"/>
      <c r="E9" s="354"/>
      <c r="F9" s="354"/>
      <c r="G9" s="354"/>
      <c r="H9" s="354"/>
      <c r="I9" s="354"/>
      <c r="K9" s="354"/>
      <c r="L9" s="354"/>
      <c r="M9" s="354"/>
      <c r="N9" s="354"/>
      <c r="O9" s="354"/>
      <c r="P9" s="354"/>
      <c r="Q9" s="354"/>
      <c r="R9" s="354"/>
      <c r="S9" s="354"/>
      <c r="T9" s="354"/>
      <c r="U9" s="354"/>
    </row>
    <row r="10" spans="2:21" x14ac:dyDescent="0.15">
      <c r="B10" s="354"/>
      <c r="C10" s="354"/>
      <c r="D10" s="354"/>
      <c r="E10" s="354"/>
      <c r="F10" s="354"/>
      <c r="G10" s="354"/>
      <c r="H10" s="354"/>
      <c r="I10" s="354"/>
      <c r="K10" s="354"/>
      <c r="L10" s="354"/>
      <c r="M10" s="354"/>
      <c r="N10" s="354"/>
      <c r="O10" s="354"/>
      <c r="P10" s="354"/>
      <c r="Q10" s="354"/>
      <c r="R10" s="354"/>
      <c r="S10" s="354"/>
      <c r="T10" s="354"/>
      <c r="U10" s="354"/>
    </row>
    <row r="11" spans="2:21" ht="13.5" customHeight="1" x14ac:dyDescent="0.15">
      <c r="B11" s="354"/>
      <c r="C11" s="354"/>
      <c r="D11" s="354"/>
      <c r="E11" s="354"/>
      <c r="F11" s="354"/>
      <c r="G11" s="354"/>
      <c r="H11" s="354"/>
      <c r="I11" s="354"/>
      <c r="K11" s="354"/>
      <c r="L11" s="354"/>
      <c r="M11" s="354"/>
      <c r="N11" s="354"/>
      <c r="O11" s="354"/>
      <c r="P11" s="354"/>
      <c r="Q11" s="354"/>
      <c r="R11" s="354"/>
      <c r="S11" s="354"/>
      <c r="T11" s="354"/>
      <c r="U11" s="354"/>
    </row>
    <row r="12" spans="2:21" x14ac:dyDescent="0.15">
      <c r="B12" s="354"/>
      <c r="C12" s="354"/>
      <c r="D12" s="354"/>
      <c r="E12" s="354"/>
      <c r="F12" s="354"/>
      <c r="G12" s="354"/>
      <c r="H12" s="354"/>
      <c r="I12" s="354"/>
      <c r="K12" s="354"/>
      <c r="L12" s="354"/>
      <c r="M12" s="354"/>
      <c r="N12" s="354"/>
      <c r="O12" s="354"/>
      <c r="P12" s="354"/>
      <c r="Q12" s="354"/>
      <c r="R12" s="354"/>
      <c r="S12" s="354"/>
      <c r="T12" s="354"/>
      <c r="U12" s="354"/>
    </row>
    <row r="13" spans="2:21" x14ac:dyDescent="0.15">
      <c r="B13" s="354"/>
      <c r="C13" s="354"/>
      <c r="D13" s="354"/>
      <c r="E13" s="354"/>
      <c r="F13" s="354"/>
      <c r="G13" s="354"/>
      <c r="H13" s="354"/>
      <c r="I13" s="354"/>
      <c r="K13" s="354"/>
      <c r="L13" s="354"/>
      <c r="M13" s="354"/>
      <c r="N13" s="354"/>
      <c r="O13" s="354"/>
      <c r="P13" s="354"/>
      <c r="Q13" s="354"/>
      <c r="R13" s="354"/>
      <c r="S13" s="354"/>
      <c r="T13" s="354"/>
      <c r="U13" s="354"/>
    </row>
    <row r="14" spans="2:21" x14ac:dyDescent="0.15">
      <c r="B14" s="354"/>
      <c r="C14" s="354"/>
      <c r="D14" s="354"/>
      <c r="E14" s="354"/>
      <c r="F14" s="354"/>
      <c r="G14" s="354"/>
      <c r="H14" s="354"/>
      <c r="I14" s="354"/>
      <c r="K14" s="354"/>
      <c r="L14" s="354"/>
      <c r="M14" s="354"/>
      <c r="N14" s="354"/>
      <c r="O14" s="354"/>
      <c r="P14" s="354"/>
      <c r="Q14" s="354"/>
      <c r="R14" s="354"/>
      <c r="S14" s="354"/>
      <c r="T14" s="354"/>
      <c r="U14" s="354"/>
    </row>
    <row r="15" spans="2:21" x14ac:dyDescent="0.15">
      <c r="B15" s="354"/>
      <c r="C15" s="354"/>
      <c r="D15" s="354"/>
      <c r="E15" s="354"/>
      <c r="F15" s="354"/>
      <c r="G15" s="354"/>
      <c r="H15" s="354"/>
      <c r="I15" s="354"/>
      <c r="K15" s="354"/>
      <c r="L15" s="354"/>
      <c r="M15" s="354"/>
      <c r="N15" s="354"/>
      <c r="O15" s="354"/>
      <c r="P15" s="354"/>
      <c r="Q15" s="354"/>
      <c r="R15" s="354"/>
      <c r="S15" s="354"/>
      <c r="T15" s="354"/>
      <c r="U15" s="354"/>
    </row>
    <row r="16" spans="2:21" x14ac:dyDescent="0.15">
      <c r="B16" s="354"/>
      <c r="C16" s="354"/>
      <c r="D16" s="354"/>
      <c r="E16" s="354"/>
      <c r="F16" s="354"/>
      <c r="G16" s="354"/>
      <c r="H16" s="354"/>
      <c r="I16" s="354"/>
      <c r="K16" s="354"/>
      <c r="L16" s="354"/>
      <c r="M16" s="354"/>
      <c r="N16" s="354"/>
      <c r="O16" s="354"/>
      <c r="P16" s="354"/>
      <c r="Q16" s="354"/>
      <c r="R16" s="354"/>
      <c r="S16" s="354"/>
      <c r="T16" s="354"/>
      <c r="U16" s="354"/>
    </row>
    <row r="17" spans="2:21" x14ac:dyDescent="0.15">
      <c r="B17" s="354"/>
      <c r="C17" s="354"/>
      <c r="D17" s="354"/>
      <c r="E17" s="354"/>
      <c r="F17" s="354"/>
      <c r="G17" s="354"/>
      <c r="H17" s="354"/>
      <c r="I17" s="354"/>
      <c r="K17" s="354"/>
      <c r="L17" s="354"/>
      <c r="M17" s="354"/>
      <c r="N17" s="354"/>
      <c r="O17" s="354"/>
      <c r="P17" s="354"/>
      <c r="Q17" s="354"/>
      <c r="R17" s="354"/>
      <c r="S17" s="354"/>
      <c r="T17" s="354"/>
      <c r="U17" s="354"/>
    </row>
    <row r="18" spans="2:21" x14ac:dyDescent="0.15">
      <c r="B18" s="354"/>
      <c r="C18" s="354"/>
      <c r="D18" s="354"/>
      <c r="E18" s="354"/>
      <c r="F18" s="354"/>
      <c r="G18" s="354"/>
      <c r="H18" s="354"/>
      <c r="I18" s="354"/>
      <c r="K18" s="354"/>
      <c r="L18" s="354"/>
      <c r="M18" s="354"/>
      <c r="N18" s="354"/>
      <c r="O18" s="354"/>
      <c r="P18" s="354"/>
      <c r="Q18" s="354"/>
      <c r="R18" s="354"/>
      <c r="S18" s="354"/>
      <c r="T18" s="354"/>
      <c r="U18" s="354"/>
    </row>
    <row r="19" spans="2:21" x14ac:dyDescent="0.15">
      <c r="B19" s="354"/>
      <c r="C19" s="354"/>
      <c r="D19" s="354"/>
      <c r="E19" s="354"/>
      <c r="F19" s="354"/>
      <c r="G19" s="354"/>
      <c r="H19" s="354"/>
      <c r="I19" s="354"/>
      <c r="K19" s="354"/>
      <c r="L19" s="354"/>
      <c r="M19" s="354"/>
      <c r="N19" s="354"/>
      <c r="O19" s="354"/>
      <c r="P19" s="354"/>
      <c r="Q19" s="354"/>
      <c r="R19" s="354"/>
      <c r="S19" s="354"/>
      <c r="T19" s="354"/>
      <c r="U19" s="354"/>
    </row>
    <row r="20" spans="2:21" x14ac:dyDescent="0.15">
      <c r="B20" s="354"/>
      <c r="C20" s="354"/>
      <c r="D20" s="354"/>
      <c r="E20" s="354"/>
      <c r="F20" s="354"/>
      <c r="G20" s="354"/>
      <c r="H20" s="354"/>
      <c r="I20" s="354"/>
      <c r="K20" s="354"/>
      <c r="L20" s="354"/>
      <c r="M20" s="354"/>
      <c r="N20" s="354"/>
      <c r="O20" s="354"/>
      <c r="P20" s="354"/>
      <c r="Q20" s="354"/>
      <c r="R20" s="354"/>
      <c r="S20" s="354"/>
      <c r="T20" s="354"/>
      <c r="U20" s="354"/>
    </row>
    <row r="21" spans="2:21" x14ac:dyDescent="0.15">
      <c r="B21" s="354"/>
      <c r="C21" s="354"/>
      <c r="D21" s="354"/>
      <c r="E21" s="354"/>
      <c r="F21" s="354"/>
      <c r="G21" s="354"/>
      <c r="H21" s="354"/>
      <c r="I21" s="354"/>
      <c r="K21" s="354"/>
      <c r="L21" s="354"/>
      <c r="M21" s="354"/>
      <c r="N21" s="354"/>
      <c r="O21" s="354"/>
      <c r="P21" s="354"/>
      <c r="Q21" s="354"/>
      <c r="R21" s="354"/>
      <c r="S21" s="354"/>
      <c r="T21" s="354"/>
      <c r="U21" s="354"/>
    </row>
    <row r="22" spans="2:21" x14ac:dyDescent="0.15">
      <c r="B22" s="354"/>
      <c r="C22" s="354"/>
      <c r="D22" s="354"/>
      <c r="E22" s="354"/>
      <c r="F22" s="354"/>
      <c r="G22" s="354"/>
      <c r="H22" s="354"/>
      <c r="I22" s="354"/>
      <c r="K22" s="354"/>
      <c r="L22" s="354"/>
      <c r="M22" s="354"/>
      <c r="N22" s="354"/>
      <c r="O22" s="354"/>
      <c r="P22" s="354"/>
      <c r="Q22" s="354"/>
      <c r="R22" s="354"/>
      <c r="S22" s="354"/>
      <c r="T22" s="354"/>
      <c r="U22" s="354"/>
    </row>
    <row r="23" spans="2:21" x14ac:dyDescent="0.15">
      <c r="B23" s="354"/>
      <c r="C23" s="354"/>
      <c r="D23" s="354"/>
      <c r="E23" s="354"/>
      <c r="F23" s="354"/>
      <c r="G23" s="354"/>
      <c r="H23" s="354"/>
      <c r="I23" s="354"/>
      <c r="K23" s="354"/>
      <c r="L23" s="354"/>
      <c r="M23" s="354"/>
      <c r="N23" s="354"/>
      <c r="O23" s="354"/>
      <c r="P23" s="354"/>
      <c r="Q23" s="354"/>
      <c r="R23" s="354"/>
      <c r="S23" s="354"/>
      <c r="T23" s="354"/>
      <c r="U23" s="354"/>
    </row>
    <row r="24" spans="2:21" x14ac:dyDescent="0.15">
      <c r="B24" s="354"/>
      <c r="C24" s="354"/>
      <c r="D24" s="354"/>
      <c r="E24" s="354"/>
      <c r="F24" s="354"/>
      <c r="G24" s="354"/>
      <c r="H24" s="354"/>
      <c r="I24" s="354"/>
      <c r="K24" s="354"/>
      <c r="L24" s="354"/>
      <c r="M24" s="354"/>
      <c r="N24" s="354"/>
      <c r="O24" s="354"/>
      <c r="P24" s="354"/>
      <c r="Q24" s="354"/>
      <c r="R24" s="354"/>
      <c r="S24" s="354"/>
      <c r="T24" s="354"/>
      <c r="U24" s="354"/>
    </row>
    <row r="25" spans="2:21" x14ac:dyDescent="0.15">
      <c r="B25" s="354"/>
      <c r="C25" s="354"/>
      <c r="D25" s="354"/>
      <c r="E25" s="354"/>
      <c r="F25" s="354"/>
      <c r="G25" s="354"/>
      <c r="H25" s="354"/>
      <c r="I25" s="354"/>
      <c r="K25" s="354"/>
      <c r="L25" s="354"/>
      <c r="M25" s="354"/>
      <c r="N25" s="354"/>
      <c r="O25" s="354"/>
      <c r="P25" s="354"/>
      <c r="Q25" s="354"/>
      <c r="R25" s="354"/>
      <c r="S25" s="354"/>
      <c r="T25" s="354"/>
      <c r="U25" s="354"/>
    </row>
    <row r="26" spans="2:21" x14ac:dyDescent="0.15">
      <c r="B26" s="354"/>
      <c r="C26" s="354"/>
      <c r="D26" s="354"/>
      <c r="E26" s="354"/>
      <c r="F26" s="354"/>
      <c r="G26" s="354"/>
      <c r="H26" s="354"/>
      <c r="I26" s="354"/>
      <c r="K26" s="354"/>
      <c r="L26" s="354"/>
      <c r="M26" s="354"/>
      <c r="N26" s="354"/>
      <c r="O26" s="354"/>
      <c r="P26" s="354"/>
      <c r="Q26" s="354"/>
      <c r="R26" s="354"/>
      <c r="S26" s="354"/>
      <c r="T26" s="354"/>
      <c r="U26" s="354"/>
    </row>
    <row r="27" spans="2:21" x14ac:dyDescent="0.15">
      <c r="B27" s="354"/>
      <c r="C27" s="354"/>
      <c r="D27" s="354"/>
      <c r="E27" s="354"/>
      <c r="F27" s="354"/>
      <c r="G27" s="354"/>
      <c r="H27" s="354"/>
      <c r="I27" s="354"/>
      <c r="K27" s="354"/>
      <c r="L27" s="354"/>
      <c r="M27" s="354"/>
      <c r="N27" s="354"/>
      <c r="O27" s="354"/>
      <c r="P27" s="354"/>
      <c r="Q27" s="354"/>
      <c r="R27" s="354"/>
      <c r="S27" s="354"/>
      <c r="T27" s="354"/>
      <c r="U27" s="354"/>
    </row>
    <row r="28" spans="2:21" x14ac:dyDescent="0.15">
      <c r="B28" s="354"/>
      <c r="C28" s="354"/>
      <c r="D28" s="354"/>
      <c r="E28" s="354"/>
      <c r="F28" s="354"/>
      <c r="G28" s="354"/>
      <c r="H28" s="354"/>
      <c r="I28" s="354"/>
      <c r="K28" s="354"/>
      <c r="L28" s="354"/>
      <c r="M28" s="354"/>
      <c r="N28" s="354"/>
      <c r="O28" s="354"/>
      <c r="P28" s="354"/>
      <c r="Q28" s="354"/>
      <c r="R28" s="354"/>
      <c r="S28" s="354"/>
      <c r="T28" s="354"/>
      <c r="U28" s="354"/>
    </row>
    <row r="29" spans="2:21" x14ac:dyDescent="0.15">
      <c r="K29" s="354"/>
      <c r="L29" s="354"/>
      <c r="M29" s="354"/>
      <c r="N29" s="354"/>
      <c r="O29" s="354"/>
      <c r="P29" s="354"/>
      <c r="Q29" s="354"/>
      <c r="R29" s="354"/>
      <c r="S29" s="354"/>
      <c r="T29" s="354"/>
      <c r="U29" s="354"/>
    </row>
    <row r="30" spans="2:21" x14ac:dyDescent="0.15">
      <c r="B30" s="354"/>
      <c r="C30" s="354"/>
      <c r="D30" s="354"/>
      <c r="E30" s="354"/>
      <c r="F30" s="354"/>
      <c r="G30" s="354"/>
      <c r="H30" s="354" t="str">
        <f>"（単位："&amp;③入力!D64&amp;"）"</f>
        <v>（単位：千円）</v>
      </c>
      <c r="I30" s="354"/>
      <c r="K30" s="354"/>
      <c r="L30" s="354"/>
      <c r="M30" s="354"/>
      <c r="N30" s="354"/>
      <c r="O30" s="354"/>
      <c r="P30" s="354"/>
      <c r="Q30" s="354"/>
      <c r="R30" s="354"/>
      <c r="S30" s="354"/>
      <c r="T30" s="354"/>
      <c r="U30" s="354"/>
    </row>
    <row r="31" spans="2:21" x14ac:dyDescent="0.15">
      <c r="B31" s="354"/>
      <c r="C31" s="354"/>
      <c r="D31" s="354"/>
      <c r="E31" s="354"/>
      <c r="F31" s="354"/>
      <c r="G31" s="354"/>
      <c r="H31" s="354"/>
      <c r="I31" s="354"/>
      <c r="K31" s="354"/>
      <c r="L31" s="354"/>
      <c r="M31" s="354"/>
      <c r="N31" s="354"/>
      <c r="O31" s="354"/>
      <c r="P31" s="354"/>
      <c r="Q31" s="354"/>
      <c r="R31" s="354"/>
      <c r="S31" s="354"/>
      <c r="T31" s="354"/>
      <c r="U31" s="354"/>
    </row>
    <row r="32" spans="2:21" x14ac:dyDescent="0.15">
      <c r="B32" s="354"/>
      <c r="C32" s="354"/>
      <c r="D32" s="354"/>
      <c r="E32" s="354"/>
      <c r="F32" s="354"/>
      <c r="G32" s="354"/>
      <c r="H32" s="354"/>
      <c r="I32" s="354"/>
      <c r="K32" s="354"/>
      <c r="L32" s="354"/>
      <c r="M32" s="354"/>
      <c r="N32" s="354"/>
      <c r="O32" s="354"/>
      <c r="P32" s="354"/>
      <c r="Q32" s="354"/>
      <c r="R32" s="354"/>
      <c r="S32" s="354"/>
      <c r="T32" s="354"/>
      <c r="U32" s="354"/>
    </row>
    <row r="33" spans="2:21" x14ac:dyDescent="0.15">
      <c r="B33" s="354"/>
      <c r="C33" s="354"/>
      <c r="D33" s="354"/>
      <c r="E33" s="354"/>
      <c r="F33" s="354"/>
      <c r="G33" s="354"/>
      <c r="H33" s="354"/>
      <c r="I33" s="354"/>
      <c r="K33" s="354"/>
      <c r="L33" s="354"/>
      <c r="M33" s="354"/>
      <c r="N33" s="354"/>
      <c r="O33" s="354"/>
      <c r="P33" s="354"/>
      <c r="Q33" s="354"/>
      <c r="R33" s="354"/>
      <c r="S33" s="354"/>
      <c r="T33" s="354"/>
      <c r="U33" s="354"/>
    </row>
    <row r="34" spans="2:21" x14ac:dyDescent="0.15">
      <c r="B34" s="354"/>
      <c r="C34" s="354"/>
      <c r="D34" s="354"/>
      <c r="E34" s="354"/>
      <c r="F34" s="354"/>
      <c r="G34" s="354"/>
      <c r="H34" s="354"/>
      <c r="I34" s="354"/>
      <c r="K34" s="354"/>
      <c r="L34" s="354"/>
      <c r="M34" s="354"/>
      <c r="N34" s="354"/>
      <c r="O34" s="354"/>
      <c r="P34" s="354"/>
      <c r="Q34" s="354"/>
      <c r="R34" s="354"/>
      <c r="S34" s="354"/>
      <c r="T34" s="354"/>
      <c r="U34" s="354"/>
    </row>
    <row r="35" spans="2:21" x14ac:dyDescent="0.15">
      <c r="B35" s="354"/>
      <c r="C35" s="354"/>
      <c r="D35" s="354"/>
      <c r="E35" s="354"/>
      <c r="F35" s="354"/>
      <c r="G35" s="354"/>
      <c r="H35" s="354"/>
      <c r="I35" s="354"/>
      <c r="K35" s="354"/>
      <c r="L35" s="354"/>
      <c r="M35" s="354"/>
      <c r="N35" s="354"/>
      <c r="O35" s="354"/>
      <c r="P35" s="354"/>
      <c r="Q35" s="354"/>
      <c r="R35" s="354"/>
      <c r="S35" s="354"/>
      <c r="T35" s="354"/>
      <c r="U35" s="354"/>
    </row>
    <row r="36" spans="2:21" x14ac:dyDescent="0.15">
      <c r="B36" s="354"/>
      <c r="C36" s="354"/>
      <c r="D36" s="354"/>
      <c r="E36" s="354"/>
      <c r="F36" s="354"/>
      <c r="G36" s="354"/>
      <c r="H36" s="354"/>
      <c r="I36" s="354"/>
      <c r="K36" s="354"/>
      <c r="L36" s="354"/>
      <c r="M36" s="354"/>
      <c r="N36" s="354"/>
      <c r="O36" s="354"/>
      <c r="P36" s="354"/>
      <c r="Q36" s="354"/>
      <c r="R36" s="354"/>
      <c r="S36" s="354"/>
      <c r="T36" s="354"/>
      <c r="U36" s="354"/>
    </row>
    <row r="37" spans="2:21" x14ac:dyDescent="0.15">
      <c r="B37" s="354"/>
      <c r="C37" s="354"/>
      <c r="D37" s="354"/>
      <c r="E37" s="354"/>
      <c r="F37" s="354"/>
      <c r="G37" s="354"/>
      <c r="H37" s="354"/>
      <c r="I37" s="354"/>
      <c r="K37" s="354"/>
      <c r="L37" s="354"/>
      <c r="M37" s="354"/>
      <c r="N37" s="354"/>
      <c r="O37" s="354"/>
      <c r="P37" s="354"/>
      <c r="Q37" s="354"/>
      <c r="R37" s="354"/>
      <c r="S37" s="354"/>
      <c r="T37" s="354"/>
      <c r="U37" s="354"/>
    </row>
    <row r="38" spans="2:21" x14ac:dyDescent="0.15">
      <c r="B38" s="354"/>
      <c r="C38" s="354"/>
      <c r="D38" s="354"/>
      <c r="E38" s="354"/>
      <c r="F38" s="354"/>
      <c r="G38" s="354"/>
      <c r="H38" s="354"/>
      <c r="I38" s="354"/>
      <c r="K38" s="354"/>
      <c r="L38" s="354"/>
      <c r="M38" s="354"/>
      <c r="N38" s="354"/>
      <c r="O38" s="354"/>
      <c r="P38" s="354"/>
      <c r="Q38" s="354"/>
      <c r="R38" s="354"/>
      <c r="S38" s="354"/>
      <c r="T38" s="354"/>
      <c r="U38" s="354"/>
    </row>
    <row r="39" spans="2:21" x14ac:dyDescent="0.15">
      <c r="B39" s="354"/>
      <c r="C39" s="354"/>
      <c r="D39" s="354"/>
      <c r="E39" s="354"/>
      <c r="F39" s="354"/>
      <c r="G39" s="354"/>
      <c r="H39" s="354"/>
      <c r="I39" s="354"/>
      <c r="K39" s="354"/>
      <c r="L39" s="354"/>
      <c r="M39" s="354"/>
      <c r="N39" s="354"/>
      <c r="O39" s="354"/>
      <c r="P39" s="354"/>
      <c r="Q39" s="354"/>
      <c r="R39" s="354"/>
      <c r="S39" s="354"/>
      <c r="T39" s="354"/>
      <c r="U39" s="354"/>
    </row>
    <row r="40" spans="2:21" x14ac:dyDescent="0.15">
      <c r="B40" s="354"/>
      <c r="C40" s="354"/>
      <c r="D40" s="354"/>
      <c r="E40" s="354"/>
      <c r="F40" s="354"/>
      <c r="G40" s="354"/>
      <c r="H40" s="354"/>
      <c r="I40" s="354"/>
      <c r="K40" s="354"/>
      <c r="L40" s="354"/>
      <c r="M40" s="354"/>
      <c r="N40" s="354"/>
      <c r="O40" s="354"/>
      <c r="P40" s="354"/>
      <c r="Q40" s="354"/>
      <c r="R40" s="354"/>
      <c r="S40" s="354"/>
      <c r="T40" s="354"/>
      <c r="U40" s="354"/>
    </row>
    <row r="41" spans="2:21" x14ac:dyDescent="0.15">
      <c r="B41" s="354"/>
      <c r="C41" s="354"/>
      <c r="D41" s="354"/>
      <c r="E41" s="354"/>
      <c r="F41" s="354"/>
      <c r="G41" s="354"/>
      <c r="H41" s="354"/>
      <c r="I41" s="354"/>
      <c r="K41" s="354"/>
      <c r="L41" s="354"/>
      <c r="M41" s="354"/>
      <c r="N41" s="354"/>
      <c r="O41" s="354"/>
      <c r="P41" s="354"/>
      <c r="Q41" s="354"/>
      <c r="R41" s="354"/>
      <c r="S41" s="354"/>
      <c r="T41" s="354"/>
      <c r="U41" s="354"/>
    </row>
    <row r="42" spans="2:21" x14ac:dyDescent="0.15">
      <c r="B42" s="354"/>
      <c r="C42" s="354"/>
      <c r="D42" s="354"/>
      <c r="E42" s="354"/>
      <c r="F42" s="354"/>
      <c r="G42" s="354"/>
      <c r="H42" s="354"/>
      <c r="I42" s="354"/>
      <c r="K42" s="354"/>
      <c r="L42" s="354"/>
      <c r="M42" s="354"/>
      <c r="N42" s="354"/>
      <c r="O42" s="354"/>
      <c r="P42" s="354"/>
      <c r="Q42" s="354"/>
      <c r="R42" s="354"/>
      <c r="S42" s="354"/>
      <c r="T42" s="354"/>
      <c r="U42" s="354"/>
    </row>
    <row r="43" spans="2:21" x14ac:dyDescent="0.15">
      <c r="B43" s="354"/>
      <c r="C43" s="354"/>
      <c r="D43" s="354"/>
      <c r="E43" s="354"/>
      <c r="F43" s="354"/>
      <c r="G43" s="354"/>
      <c r="H43" s="354"/>
      <c r="I43" s="354"/>
      <c r="K43" s="354"/>
      <c r="L43" s="354"/>
      <c r="M43" s="354"/>
      <c r="N43" s="354"/>
      <c r="O43" s="354"/>
      <c r="P43" s="354"/>
      <c r="Q43" s="354"/>
      <c r="R43" s="354"/>
      <c r="S43" s="354"/>
      <c r="T43" s="354"/>
      <c r="U43" s="354"/>
    </row>
    <row r="44" spans="2:21" x14ac:dyDescent="0.15">
      <c r="B44" s="354"/>
      <c r="C44" s="354"/>
      <c r="D44" s="354"/>
      <c r="E44" s="354"/>
      <c r="F44" s="354"/>
      <c r="G44" s="354"/>
      <c r="H44" s="354"/>
      <c r="I44" s="354"/>
      <c r="K44" s="354"/>
      <c r="L44" s="354"/>
      <c r="M44" s="354"/>
      <c r="N44" s="354"/>
      <c r="O44" s="354"/>
      <c r="P44" s="354"/>
      <c r="Q44" s="354"/>
      <c r="R44" s="354"/>
      <c r="S44" s="354"/>
      <c r="T44" s="354"/>
      <c r="U44" s="354"/>
    </row>
    <row r="45" spans="2:21" x14ac:dyDescent="0.15">
      <c r="B45" s="354"/>
      <c r="C45" s="354"/>
      <c r="D45" s="354"/>
      <c r="E45" s="354"/>
      <c r="F45" s="354"/>
      <c r="G45" s="354"/>
      <c r="H45" s="354"/>
      <c r="I45" s="354"/>
      <c r="K45" s="354"/>
      <c r="L45" s="354"/>
      <c r="M45" s="354"/>
      <c r="N45" s="354"/>
      <c r="O45" s="354"/>
      <c r="P45" s="354"/>
      <c r="Q45" s="354"/>
      <c r="R45" s="354"/>
      <c r="S45" s="354"/>
      <c r="T45" s="354"/>
      <c r="U45" s="354"/>
    </row>
    <row r="46" spans="2:21" x14ac:dyDescent="0.15">
      <c r="B46" s="354"/>
      <c r="C46" s="354"/>
      <c r="D46" s="354"/>
      <c r="E46" s="354"/>
      <c r="F46" s="354"/>
      <c r="G46" s="354"/>
      <c r="H46" s="354"/>
      <c r="I46" s="354"/>
      <c r="K46" s="354"/>
      <c r="L46" s="354"/>
      <c r="M46" s="354"/>
      <c r="N46" s="354"/>
      <c r="O46" s="354"/>
      <c r="P46" s="354"/>
      <c r="Q46" s="354"/>
      <c r="R46" s="354"/>
      <c r="S46" s="354"/>
      <c r="T46" s="354"/>
      <c r="U46" s="354"/>
    </row>
    <row r="47" spans="2:21" x14ac:dyDescent="0.15">
      <c r="B47" s="354"/>
      <c r="C47" s="354"/>
      <c r="D47" s="354"/>
      <c r="E47" s="354"/>
      <c r="F47" s="354"/>
      <c r="G47" s="354"/>
      <c r="H47" s="354"/>
      <c r="I47" s="354"/>
      <c r="K47" s="354"/>
      <c r="L47" s="354"/>
      <c r="M47" s="354"/>
      <c r="N47" s="354"/>
      <c r="O47" s="354"/>
      <c r="P47" s="354"/>
      <c r="Q47" s="354"/>
      <c r="R47" s="354"/>
      <c r="S47" s="354"/>
      <c r="T47" s="354"/>
      <c r="U47" s="354"/>
    </row>
    <row r="48" spans="2:21" x14ac:dyDescent="0.15">
      <c r="B48" s="354"/>
      <c r="C48" s="354"/>
      <c r="D48" s="354"/>
      <c r="E48" s="354"/>
      <c r="F48" s="354"/>
      <c r="G48" s="354"/>
      <c r="H48" s="354"/>
      <c r="I48" s="354"/>
      <c r="K48" s="354"/>
      <c r="L48" s="354"/>
      <c r="M48" s="354"/>
      <c r="N48" s="354"/>
      <c r="O48" s="354"/>
      <c r="P48" s="354"/>
      <c r="Q48" s="354"/>
      <c r="R48" s="354"/>
      <c r="S48" s="354"/>
      <c r="T48" s="354"/>
      <c r="U48" s="354"/>
    </row>
    <row r="49" spans="2:21" x14ac:dyDescent="0.15">
      <c r="B49" s="354"/>
      <c r="C49" s="354"/>
      <c r="D49" s="354"/>
      <c r="E49" s="354"/>
      <c r="F49" s="354"/>
      <c r="G49" s="354"/>
      <c r="H49" s="354"/>
      <c r="I49" s="354"/>
      <c r="K49" s="354"/>
      <c r="L49" s="354"/>
      <c r="M49" s="354"/>
      <c r="N49" s="354"/>
      <c r="O49" s="354"/>
      <c r="P49" s="354"/>
      <c r="Q49" s="354"/>
      <c r="R49" s="354"/>
      <c r="S49" s="354"/>
      <c r="T49" s="354"/>
      <c r="U49" s="354"/>
    </row>
    <row r="50" spans="2:21" x14ac:dyDescent="0.15">
      <c r="B50" s="354"/>
      <c r="C50" s="354"/>
      <c r="D50" s="354"/>
      <c r="E50" s="354"/>
      <c r="F50" s="354"/>
      <c r="G50" s="354"/>
      <c r="H50" s="354"/>
      <c r="I50" s="354"/>
      <c r="K50" s="354"/>
      <c r="L50" s="354"/>
      <c r="M50" s="354"/>
      <c r="N50" s="354"/>
      <c r="O50" s="354"/>
      <c r="P50" s="354"/>
      <c r="Q50" s="354"/>
      <c r="R50" s="354"/>
      <c r="S50" s="354"/>
      <c r="T50" s="354"/>
      <c r="U50" s="354"/>
    </row>
    <row r="51" spans="2:21" x14ac:dyDescent="0.15">
      <c r="B51" s="354"/>
      <c r="C51" s="354"/>
      <c r="D51" s="354"/>
      <c r="E51" s="354"/>
      <c r="F51" s="354"/>
      <c r="G51" s="354"/>
      <c r="H51" s="354"/>
      <c r="I51" s="354"/>
      <c r="K51" s="354"/>
      <c r="L51" s="354"/>
      <c r="M51" s="354"/>
      <c r="N51" s="354"/>
      <c r="O51" s="354"/>
      <c r="P51" s="354"/>
      <c r="Q51" s="354"/>
      <c r="R51" s="354"/>
      <c r="S51" s="354"/>
      <c r="T51" s="354"/>
      <c r="U51" s="354"/>
    </row>
    <row r="52" spans="2:21" x14ac:dyDescent="0.15">
      <c r="B52" s="354"/>
      <c r="C52" s="354"/>
      <c r="D52" s="354"/>
      <c r="E52" s="354"/>
      <c r="F52" s="354"/>
      <c r="G52" s="354"/>
      <c r="H52" s="354"/>
      <c r="I52" s="354"/>
      <c r="K52" s="354"/>
      <c r="L52" s="354"/>
      <c r="M52" s="354"/>
      <c r="N52" s="354"/>
      <c r="O52" s="354"/>
      <c r="P52" s="354"/>
      <c r="Q52" s="354"/>
      <c r="R52" s="354"/>
      <c r="S52" s="354"/>
      <c r="T52" s="354"/>
      <c r="U52" s="354"/>
    </row>
    <row r="53" spans="2:21" ht="18" customHeight="1" x14ac:dyDescent="0.15"/>
    <row r="55" spans="2:21" ht="28.5" x14ac:dyDescent="0.15">
      <c r="B55" s="462"/>
      <c r="C55" s="462"/>
      <c r="D55" s="462"/>
      <c r="E55" s="462"/>
    </row>
    <row r="56" spans="2:21" ht="28.5" x14ac:dyDescent="0.15">
      <c r="B56" s="355"/>
      <c r="C56" s="355"/>
      <c r="D56" s="355"/>
      <c r="E56" s="355"/>
    </row>
    <row r="61" spans="2:21" x14ac:dyDescent="0.15">
      <c r="I61" s="353" t="s">
        <v>349</v>
      </c>
      <c r="T61" s="353" t="s">
        <v>349</v>
      </c>
    </row>
    <row r="99" ht="18" customHeight="1" x14ac:dyDescent="0.15"/>
  </sheetData>
  <sheetProtection sheet="1" objects="1" scenarios="1"/>
  <mergeCells count="2">
    <mergeCell ref="B5:E5"/>
    <mergeCell ref="B55:E55"/>
  </mergeCells>
  <phoneticPr fontId="2"/>
  <printOptions horizontalCentered="1"/>
  <pageMargins left="0.59055118110236227" right="0.59055118110236227" top="0.59055118110236227" bottom="0.59055118110236227" header="0.51181102362204722" footer="0.51181102362204722"/>
  <pageSetup paperSize="9" scale="71" fitToWidth="0" fitToHeight="0" orientation="landscape" cellComments="asDisplayed" r:id="rId1"/>
  <headerFooter alignWithMargins="0"/>
  <rowBreaks count="1" manualBreakCount="1">
    <brk id="55" max="2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B2:M93"/>
  <sheetViews>
    <sheetView workbookViewId="0"/>
  </sheetViews>
  <sheetFormatPr defaultColWidth="10" defaultRowHeight="13.5" x14ac:dyDescent="0.15"/>
  <cols>
    <col min="1" max="2" width="2.625" style="7" customWidth="1"/>
    <col min="3" max="4" width="9" style="7"/>
    <col min="5" max="6" width="7.625" style="7" customWidth="1"/>
    <col min="7" max="8" width="9" style="7"/>
    <col min="9" max="10" width="7.625" style="7" customWidth="1"/>
    <col min="11" max="12" width="9" style="7"/>
    <col min="13" max="13" width="2.625" style="7" customWidth="1"/>
    <col min="14" max="16384" width="10" style="7"/>
  </cols>
  <sheetData>
    <row r="2" spans="2:13" ht="14.25" x14ac:dyDescent="0.15">
      <c r="B2" s="47" t="s">
        <v>76</v>
      </c>
      <c r="C2" s="48"/>
      <c r="D2" s="48"/>
      <c r="E2" s="48"/>
    </row>
    <row r="3" spans="2:13" ht="14.25" thickBot="1" x14ac:dyDescent="0.2">
      <c r="M3" s="8" t="str">
        <f>"（単位："&amp;③入力!D64&amp;"、人）"</f>
        <v>（単位：千円、人）</v>
      </c>
    </row>
    <row r="4" spans="2:13" ht="8.1" customHeight="1" x14ac:dyDescent="0.15">
      <c r="B4" s="49"/>
      <c r="C4" s="50"/>
      <c r="D4" s="50"/>
      <c r="E4" s="50"/>
      <c r="F4" s="50"/>
      <c r="G4" s="50"/>
      <c r="H4" s="50"/>
      <c r="I4" s="50"/>
      <c r="J4" s="50"/>
      <c r="K4" s="50"/>
      <c r="L4" s="50"/>
      <c r="M4" s="51"/>
    </row>
    <row r="5" spans="2:13" x14ac:dyDescent="0.15">
      <c r="B5" s="52"/>
      <c r="C5" s="53" t="s">
        <v>232</v>
      </c>
      <c r="D5" s="53"/>
      <c r="E5" s="53"/>
      <c r="F5" s="53"/>
      <c r="G5" s="53"/>
      <c r="H5" s="53"/>
      <c r="I5" s="53"/>
      <c r="J5" s="53"/>
      <c r="K5" s="53"/>
      <c r="L5" s="53"/>
      <c r="M5" s="54"/>
    </row>
    <row r="6" spans="2:13" ht="8.1" customHeight="1" thickBot="1" x14ac:dyDescent="0.2">
      <c r="B6" s="52"/>
      <c r="C6" s="53"/>
      <c r="D6" s="53"/>
      <c r="E6" s="53"/>
      <c r="F6" s="53"/>
      <c r="G6" s="53"/>
      <c r="H6" s="53"/>
      <c r="I6" s="53"/>
      <c r="J6" s="53"/>
      <c r="K6" s="53"/>
      <c r="L6" s="53"/>
      <c r="M6" s="54"/>
    </row>
    <row r="7" spans="2:13" x14ac:dyDescent="0.15">
      <c r="B7" s="52"/>
      <c r="C7" s="510" t="s">
        <v>4</v>
      </c>
      <c r="D7" s="511"/>
      <c r="E7" s="55"/>
      <c r="F7" s="56"/>
      <c r="G7" s="510" t="s">
        <v>2</v>
      </c>
      <c r="H7" s="511"/>
      <c r="I7" s="55"/>
      <c r="J7" s="56"/>
      <c r="K7" s="510" t="s">
        <v>3</v>
      </c>
      <c r="L7" s="511"/>
      <c r="M7" s="54"/>
    </row>
    <row r="8" spans="2:13" x14ac:dyDescent="0.15">
      <c r="B8" s="52"/>
      <c r="C8" s="512"/>
      <c r="D8" s="513"/>
      <c r="E8" s="55"/>
      <c r="F8" s="57"/>
      <c r="G8" s="512"/>
      <c r="H8" s="513"/>
      <c r="I8" s="55"/>
      <c r="J8" s="57"/>
      <c r="K8" s="512"/>
      <c r="L8" s="513"/>
      <c r="M8" s="54"/>
    </row>
    <row r="9" spans="2:13" x14ac:dyDescent="0.15">
      <c r="B9" s="52"/>
      <c r="C9" s="514"/>
      <c r="D9" s="515"/>
      <c r="E9" s="55"/>
      <c r="F9" s="57"/>
      <c r="G9" s="514"/>
      <c r="H9" s="515"/>
      <c r="I9" s="55"/>
      <c r="J9" s="57"/>
      <c r="K9" s="514"/>
      <c r="L9" s="515"/>
      <c r="M9" s="54"/>
    </row>
    <row r="10" spans="2:13" ht="14.25" thickBot="1" x14ac:dyDescent="0.2">
      <c r="B10" s="52"/>
      <c r="C10" s="505">
        <f>③入力!D50</f>
        <v>0</v>
      </c>
      <c r="D10" s="506"/>
      <c r="E10" s="58"/>
      <c r="F10" s="53"/>
      <c r="G10" s="505">
        <f>③入力!E50</f>
        <v>0</v>
      </c>
      <c r="H10" s="506"/>
      <c r="I10" s="58"/>
      <c r="J10" s="53"/>
      <c r="K10" s="517">
        <f>③入力!F50</f>
        <v>0</v>
      </c>
      <c r="L10" s="518"/>
      <c r="M10" s="54"/>
    </row>
    <row r="11" spans="2:13" ht="8.1" customHeight="1" thickBot="1" x14ac:dyDescent="0.2">
      <c r="B11" s="59"/>
      <c r="C11" s="60"/>
      <c r="D11" s="60"/>
      <c r="E11" s="60"/>
      <c r="F11" s="60"/>
      <c r="G11" s="60"/>
      <c r="H11" s="60"/>
      <c r="I11" s="60"/>
      <c r="J11" s="60"/>
      <c r="K11" s="60"/>
      <c r="L11" s="60"/>
      <c r="M11" s="61"/>
    </row>
    <row r="12" spans="2:13" ht="5.0999999999999996" customHeight="1" x14ac:dyDescent="0.15">
      <c r="B12" s="62"/>
      <c r="C12" s="62"/>
      <c r="D12" s="62"/>
      <c r="E12" s="62"/>
      <c r="F12" s="62"/>
      <c r="G12" s="62"/>
      <c r="H12" s="62"/>
      <c r="I12" s="62"/>
      <c r="J12" s="62"/>
      <c r="K12" s="62"/>
      <c r="L12" s="62"/>
      <c r="M12" s="62"/>
    </row>
    <row r="13" spans="2:13" x14ac:dyDescent="0.15">
      <c r="B13" s="62"/>
      <c r="C13" s="62"/>
      <c r="D13" s="63" t="s">
        <v>95</v>
      </c>
      <c r="E13" s="62"/>
      <c r="F13" s="62"/>
      <c r="G13" s="62"/>
      <c r="H13" s="63" t="s">
        <v>95</v>
      </c>
      <c r="I13" s="62"/>
      <c r="J13" s="62"/>
      <c r="K13" s="62"/>
      <c r="L13" s="62"/>
      <c r="M13" s="62"/>
    </row>
    <row r="14" spans="2:13" x14ac:dyDescent="0.15">
      <c r="B14" s="62"/>
      <c r="C14" s="62"/>
      <c r="D14" s="63" t="s">
        <v>82</v>
      </c>
      <c r="E14" s="62"/>
      <c r="F14" s="62"/>
      <c r="G14" s="62"/>
      <c r="H14" s="63"/>
      <c r="I14" s="62"/>
      <c r="J14" s="62"/>
      <c r="K14" s="62"/>
      <c r="L14" s="62"/>
      <c r="M14" s="62"/>
    </row>
    <row r="15" spans="2:13" ht="5.0999999999999996" customHeight="1" thickBot="1" x14ac:dyDescent="0.2">
      <c r="B15" s="62"/>
      <c r="C15" s="62"/>
      <c r="D15" s="63"/>
      <c r="E15" s="62"/>
      <c r="F15" s="62"/>
      <c r="G15" s="62"/>
      <c r="H15" s="63"/>
      <c r="I15" s="62"/>
      <c r="J15" s="62"/>
      <c r="K15" s="62"/>
      <c r="L15" s="62"/>
      <c r="M15" s="62"/>
    </row>
    <row r="16" spans="2:13" ht="8.1" customHeight="1" x14ac:dyDescent="0.15">
      <c r="B16" s="64"/>
      <c r="C16" s="65"/>
      <c r="D16" s="65"/>
      <c r="E16" s="65"/>
      <c r="F16" s="65"/>
      <c r="G16" s="65"/>
      <c r="H16" s="65"/>
      <c r="I16" s="65"/>
      <c r="J16" s="65"/>
      <c r="K16" s="65"/>
      <c r="L16" s="65"/>
      <c r="M16" s="66"/>
    </row>
    <row r="17" spans="2:13" x14ac:dyDescent="0.15">
      <c r="B17" s="67"/>
      <c r="C17" s="68" t="s">
        <v>77</v>
      </c>
      <c r="D17" s="68"/>
      <c r="E17" s="68"/>
      <c r="F17" s="68"/>
      <c r="G17" s="68"/>
      <c r="H17" s="68"/>
      <c r="I17" s="68"/>
      <c r="J17" s="68"/>
      <c r="K17" s="68"/>
      <c r="L17" s="68"/>
      <c r="M17" s="69"/>
    </row>
    <row r="18" spans="2:13" ht="8.1" customHeight="1" thickBot="1" x14ac:dyDescent="0.2">
      <c r="B18" s="67"/>
      <c r="C18" s="68"/>
      <c r="D18" s="68"/>
      <c r="E18" s="68"/>
      <c r="F18" s="68"/>
      <c r="G18" s="68"/>
      <c r="H18" s="68"/>
      <c r="I18" s="68"/>
      <c r="J18" s="68"/>
      <c r="K18" s="68"/>
      <c r="L18" s="68"/>
      <c r="M18" s="69"/>
    </row>
    <row r="19" spans="2:13" x14ac:dyDescent="0.15">
      <c r="B19" s="67"/>
      <c r="C19" s="463" t="s">
        <v>78</v>
      </c>
      <c r="D19" s="464"/>
      <c r="E19" s="464"/>
      <c r="F19" s="464"/>
      <c r="G19" s="464"/>
      <c r="H19" s="464"/>
      <c r="I19" s="464"/>
      <c r="J19" s="464"/>
      <c r="K19" s="464"/>
      <c r="L19" s="465"/>
      <c r="M19" s="69"/>
    </row>
    <row r="20" spans="2:13" x14ac:dyDescent="0.15">
      <c r="B20" s="67"/>
      <c r="C20" s="507"/>
      <c r="D20" s="508"/>
      <c r="E20" s="508"/>
      <c r="F20" s="508"/>
      <c r="G20" s="508"/>
      <c r="H20" s="508"/>
      <c r="I20" s="508"/>
      <c r="J20" s="508"/>
      <c r="K20" s="508"/>
      <c r="L20" s="509"/>
      <c r="M20" s="69"/>
    </row>
    <row r="21" spans="2:13" ht="14.25" thickBot="1" x14ac:dyDescent="0.2">
      <c r="B21" s="67"/>
      <c r="C21" s="468">
        <f>⑧計算域Ⅰ!N50</f>
        <v>0</v>
      </c>
      <c r="D21" s="516"/>
      <c r="E21" s="516"/>
      <c r="F21" s="516"/>
      <c r="G21" s="516"/>
      <c r="H21" s="516"/>
      <c r="I21" s="516"/>
      <c r="J21" s="516"/>
      <c r="K21" s="516"/>
      <c r="L21" s="475"/>
      <c r="M21" s="69"/>
    </row>
    <row r="22" spans="2:13" ht="5.0999999999999996" customHeight="1" x14ac:dyDescent="0.15">
      <c r="B22" s="67"/>
      <c r="C22" s="70"/>
      <c r="D22" s="70"/>
      <c r="E22" s="70"/>
      <c r="F22" s="70"/>
      <c r="G22" s="70"/>
      <c r="H22" s="70"/>
      <c r="I22" s="70"/>
      <c r="J22" s="70"/>
      <c r="K22" s="70"/>
      <c r="L22" s="70"/>
      <c r="M22" s="69"/>
    </row>
    <row r="23" spans="2:13" x14ac:dyDescent="0.15">
      <c r="B23" s="67"/>
      <c r="C23" s="70"/>
      <c r="D23" s="70"/>
      <c r="E23" s="70"/>
      <c r="F23" s="71" t="s">
        <v>81</v>
      </c>
      <c r="G23" s="70"/>
      <c r="H23" s="70"/>
      <c r="I23" s="70"/>
      <c r="J23" s="70"/>
      <c r="K23" s="71" t="s">
        <v>86</v>
      </c>
      <c r="L23" s="70"/>
      <c r="M23" s="69"/>
    </row>
    <row r="24" spans="2:13" x14ac:dyDescent="0.15">
      <c r="B24" s="67"/>
      <c r="C24" s="70"/>
      <c r="D24" s="72" t="s">
        <v>89</v>
      </c>
      <c r="E24" s="70"/>
      <c r="F24" s="71" t="s">
        <v>83</v>
      </c>
      <c r="G24" s="70"/>
      <c r="H24" s="70"/>
      <c r="I24" s="70"/>
      <c r="J24" s="70"/>
      <c r="K24" s="71" t="s">
        <v>87</v>
      </c>
      <c r="L24" s="70"/>
      <c r="M24" s="69"/>
    </row>
    <row r="25" spans="2:13" ht="5.0999999999999996" customHeight="1" thickBot="1" x14ac:dyDescent="0.2">
      <c r="B25" s="67"/>
      <c r="C25" s="70"/>
      <c r="D25" s="70"/>
      <c r="E25" s="70"/>
      <c r="F25" s="71"/>
      <c r="G25" s="70"/>
      <c r="H25" s="70"/>
      <c r="I25" s="70"/>
      <c r="J25" s="70"/>
      <c r="K25" s="71"/>
      <c r="L25" s="70"/>
      <c r="M25" s="69"/>
    </row>
    <row r="26" spans="2:13" x14ac:dyDescent="0.15">
      <c r="B26" s="67"/>
      <c r="C26" s="68"/>
      <c r="D26" s="72"/>
      <c r="E26" s="463" t="s">
        <v>79</v>
      </c>
      <c r="F26" s="464"/>
      <c r="G26" s="464"/>
      <c r="H26" s="465"/>
      <c r="I26" s="68"/>
      <c r="J26" s="463" t="s">
        <v>84</v>
      </c>
      <c r="K26" s="470"/>
      <c r="L26" s="471"/>
      <c r="M26" s="69"/>
    </row>
    <row r="27" spans="2:13" x14ac:dyDescent="0.15">
      <c r="B27" s="67"/>
      <c r="C27" s="68"/>
      <c r="D27" s="68"/>
      <c r="E27" s="73"/>
      <c r="F27" s="74"/>
      <c r="G27" s="472" t="s">
        <v>80</v>
      </c>
      <c r="H27" s="497"/>
      <c r="I27" s="68"/>
      <c r="J27" s="73"/>
      <c r="K27" s="472" t="s">
        <v>85</v>
      </c>
      <c r="L27" s="473"/>
      <c r="M27" s="69"/>
    </row>
    <row r="28" spans="2:13" ht="14.25" thickBot="1" x14ac:dyDescent="0.2">
      <c r="B28" s="67"/>
      <c r="C28" s="68"/>
      <c r="D28" s="68"/>
      <c r="E28" s="468">
        <f>⑨計算域Ⅱ!E49</f>
        <v>0</v>
      </c>
      <c r="F28" s="469"/>
      <c r="G28" s="474">
        <f>⑨計算域Ⅱ!F49</f>
        <v>0</v>
      </c>
      <c r="H28" s="475"/>
      <c r="I28" s="68"/>
      <c r="J28" s="75">
        <f>⑨計算域Ⅱ!D102</f>
        <v>0</v>
      </c>
      <c r="K28" s="474">
        <f>⑨計算域Ⅱ!E102</f>
        <v>0</v>
      </c>
      <c r="L28" s="475"/>
      <c r="M28" s="69"/>
    </row>
    <row r="29" spans="2:13" ht="8.1" customHeight="1" x14ac:dyDescent="0.15">
      <c r="B29" s="67"/>
      <c r="C29" s="68"/>
      <c r="D29" s="68"/>
      <c r="E29" s="68"/>
      <c r="F29" s="68"/>
      <c r="G29" s="68"/>
      <c r="H29" s="68"/>
      <c r="I29" s="68"/>
      <c r="J29" s="68"/>
      <c r="K29" s="68"/>
      <c r="L29" s="68"/>
      <c r="M29" s="69"/>
    </row>
    <row r="30" spans="2:13" x14ac:dyDescent="0.15">
      <c r="B30" s="356"/>
      <c r="C30" s="357"/>
      <c r="D30" s="357"/>
      <c r="E30" s="357"/>
      <c r="F30" s="357"/>
      <c r="G30" s="357"/>
      <c r="H30" s="357"/>
      <c r="I30" s="357"/>
      <c r="J30" s="357"/>
      <c r="K30" s="357"/>
      <c r="L30" s="357"/>
      <c r="M30" s="358"/>
    </row>
    <row r="31" spans="2:13" ht="5.0999999999999996" customHeight="1" thickBot="1" x14ac:dyDescent="0.2">
      <c r="B31" s="356"/>
      <c r="C31" s="357"/>
      <c r="D31" s="357"/>
      <c r="E31" s="357"/>
      <c r="F31" s="357"/>
      <c r="G31" s="357"/>
      <c r="H31" s="357"/>
      <c r="I31" s="357"/>
      <c r="J31" s="357"/>
      <c r="K31" s="357"/>
      <c r="L31" s="357"/>
      <c r="M31" s="358"/>
    </row>
    <row r="32" spans="2:13" x14ac:dyDescent="0.15">
      <c r="B32" s="356"/>
      <c r="C32" s="484" t="s">
        <v>88</v>
      </c>
      <c r="D32" s="485"/>
      <c r="E32" s="485"/>
      <c r="F32" s="485"/>
      <c r="G32" s="486"/>
      <c r="H32" s="357"/>
      <c r="I32" s="357"/>
      <c r="J32" s="357"/>
      <c r="K32" s="357"/>
      <c r="L32" s="357"/>
      <c r="M32" s="358"/>
    </row>
    <row r="33" spans="2:13" ht="14.25" thickBot="1" x14ac:dyDescent="0.2">
      <c r="B33" s="356"/>
      <c r="C33" s="468">
        <f>⑨計算域Ⅱ!G49</f>
        <v>0</v>
      </c>
      <c r="D33" s="501"/>
      <c r="E33" s="501"/>
      <c r="F33" s="501"/>
      <c r="G33" s="502"/>
      <c r="H33" s="357"/>
      <c r="I33" s="357"/>
      <c r="J33" s="357"/>
      <c r="K33" s="357"/>
      <c r="L33" s="357"/>
      <c r="M33" s="358"/>
    </row>
    <row r="34" spans="2:13" ht="9.75" customHeight="1" thickBot="1" x14ac:dyDescent="0.2">
      <c r="B34" s="359"/>
      <c r="C34" s="360"/>
      <c r="D34" s="361"/>
      <c r="E34" s="361"/>
      <c r="F34" s="361"/>
      <c r="G34" s="361"/>
      <c r="H34" s="361"/>
      <c r="I34" s="362"/>
      <c r="J34" s="362"/>
      <c r="K34" s="362"/>
      <c r="L34" s="362"/>
      <c r="M34" s="363"/>
    </row>
    <row r="35" spans="2:13" x14ac:dyDescent="0.15">
      <c r="E35" s="63" t="s">
        <v>82</v>
      </c>
    </row>
    <row r="37" spans="2:13" ht="5.0999999999999996" customHeight="1" thickBot="1" x14ac:dyDescent="0.2"/>
    <row r="38" spans="2:13" x14ac:dyDescent="0.15">
      <c r="C38" s="484" t="s">
        <v>90</v>
      </c>
      <c r="D38" s="485"/>
      <c r="E38" s="503"/>
      <c r="F38" s="488" t="s">
        <v>91</v>
      </c>
      <c r="G38" s="498"/>
    </row>
    <row r="39" spans="2:13" ht="14.25" thickBot="1" x14ac:dyDescent="0.2">
      <c r="C39" s="468">
        <f>⑨計算域Ⅱ!H49</f>
        <v>0</v>
      </c>
      <c r="D39" s="501"/>
      <c r="E39" s="504"/>
      <c r="F39" s="499">
        <f>C33-C39</f>
        <v>0</v>
      </c>
      <c r="G39" s="500"/>
    </row>
    <row r="40" spans="2:13" ht="5.0999999999999996" customHeight="1" x14ac:dyDescent="0.15"/>
    <row r="41" spans="2:13" x14ac:dyDescent="0.15">
      <c r="E41" s="63" t="s">
        <v>93</v>
      </c>
    </row>
    <row r="43" spans="2:13" ht="5.0999999999999996" customHeight="1" thickBot="1" x14ac:dyDescent="0.2"/>
    <row r="44" spans="2:13" ht="5.0999999999999996" customHeight="1" x14ac:dyDescent="0.15">
      <c r="B44" s="76"/>
      <c r="C44" s="77"/>
      <c r="D44" s="77"/>
      <c r="E44" s="77"/>
      <c r="F44" s="77"/>
      <c r="G44" s="77"/>
      <c r="H44" s="77"/>
      <c r="I44" s="77"/>
      <c r="J44" s="77"/>
      <c r="K44" s="77"/>
      <c r="L44" s="77"/>
      <c r="M44" s="78"/>
    </row>
    <row r="45" spans="2:13" x14ac:dyDescent="0.15">
      <c r="B45" s="79"/>
      <c r="C45" s="80" t="s">
        <v>92</v>
      </c>
      <c r="D45" s="80"/>
      <c r="E45" s="80"/>
      <c r="F45" s="80"/>
      <c r="G45" s="80"/>
      <c r="H45" s="80"/>
      <c r="I45" s="80"/>
      <c r="J45" s="80"/>
      <c r="K45" s="80"/>
      <c r="L45" s="80"/>
      <c r="M45" s="81"/>
    </row>
    <row r="46" spans="2:13" ht="5.0999999999999996" customHeight="1" thickBot="1" x14ac:dyDescent="0.2">
      <c r="B46" s="79"/>
      <c r="C46" s="80"/>
      <c r="D46" s="80"/>
      <c r="E46" s="80"/>
      <c r="F46" s="80"/>
      <c r="G46" s="80"/>
      <c r="H46" s="80"/>
      <c r="I46" s="80"/>
      <c r="J46" s="80"/>
      <c r="K46" s="80"/>
      <c r="L46" s="80"/>
      <c r="M46" s="81"/>
    </row>
    <row r="47" spans="2:13" x14ac:dyDescent="0.15">
      <c r="B47" s="79"/>
      <c r="C47" s="463" t="s">
        <v>94</v>
      </c>
      <c r="D47" s="470"/>
      <c r="E47" s="470"/>
      <c r="F47" s="470"/>
      <c r="G47" s="471"/>
      <c r="H47" s="80"/>
      <c r="I47" s="80"/>
      <c r="J47" s="463" t="s">
        <v>84</v>
      </c>
      <c r="K47" s="470"/>
      <c r="L47" s="471"/>
      <c r="M47" s="81"/>
    </row>
    <row r="48" spans="2:13" x14ac:dyDescent="0.15">
      <c r="B48" s="79"/>
      <c r="C48" s="476"/>
      <c r="D48" s="477"/>
      <c r="E48" s="477"/>
      <c r="F48" s="477"/>
      <c r="G48" s="478"/>
      <c r="H48" s="80"/>
      <c r="I48" s="80"/>
      <c r="J48" s="73"/>
      <c r="K48" s="472" t="s">
        <v>85</v>
      </c>
      <c r="L48" s="473"/>
      <c r="M48" s="81"/>
    </row>
    <row r="49" spans="2:13" ht="14.25" thickBot="1" x14ac:dyDescent="0.2">
      <c r="B49" s="79"/>
      <c r="C49" s="493">
        <f>⑨計算域Ⅱ!I49</f>
        <v>0</v>
      </c>
      <c r="D49" s="482"/>
      <c r="E49" s="482"/>
      <c r="F49" s="482"/>
      <c r="G49" s="495"/>
      <c r="H49" s="80"/>
      <c r="I49" s="80"/>
      <c r="J49" s="75">
        <f>⑨計算域Ⅱ!F102</f>
        <v>0</v>
      </c>
      <c r="K49" s="474">
        <f>⑨計算域Ⅱ!G102</f>
        <v>0</v>
      </c>
      <c r="L49" s="475"/>
      <c r="M49" s="81"/>
    </row>
    <row r="50" spans="2:13" ht="5.0999999999999996" customHeight="1" x14ac:dyDescent="0.15">
      <c r="B50" s="79"/>
      <c r="C50" s="80"/>
      <c r="D50" s="80"/>
      <c r="E50" s="80"/>
      <c r="F50" s="80"/>
      <c r="G50" s="80"/>
      <c r="H50" s="80"/>
      <c r="I50" s="80"/>
      <c r="J50" s="80"/>
      <c r="K50" s="80"/>
      <c r="L50" s="80"/>
      <c r="M50" s="81"/>
    </row>
    <row r="51" spans="2:13" x14ac:dyDescent="0.15">
      <c r="B51" s="79"/>
      <c r="C51" s="80"/>
      <c r="D51" s="82" t="s">
        <v>81</v>
      </c>
      <c r="E51" s="80"/>
      <c r="F51" s="80"/>
      <c r="G51" s="80"/>
      <c r="H51" s="80"/>
      <c r="I51" s="80"/>
      <c r="J51" s="82" t="s">
        <v>86</v>
      </c>
      <c r="K51" s="80"/>
      <c r="L51" s="80"/>
      <c r="M51" s="81"/>
    </row>
    <row r="52" spans="2:13" x14ac:dyDescent="0.15">
      <c r="B52" s="79"/>
      <c r="C52" s="80"/>
      <c r="D52" s="82" t="s">
        <v>83</v>
      </c>
      <c r="E52" s="80"/>
      <c r="F52" s="80"/>
      <c r="G52" s="80"/>
      <c r="H52" s="80"/>
      <c r="I52" s="80"/>
      <c r="J52" s="82" t="s">
        <v>87</v>
      </c>
      <c r="K52" s="80"/>
      <c r="L52" s="80"/>
      <c r="M52" s="81"/>
    </row>
    <row r="53" spans="2:13" ht="5.0999999999999996" customHeight="1" thickBot="1" x14ac:dyDescent="0.2">
      <c r="B53" s="79"/>
      <c r="C53" s="80"/>
      <c r="D53" s="80"/>
      <c r="E53" s="80"/>
      <c r="F53" s="80"/>
      <c r="G53" s="80"/>
      <c r="H53" s="80"/>
      <c r="I53" s="80"/>
      <c r="J53" s="80"/>
      <c r="K53" s="80"/>
      <c r="L53" s="80"/>
      <c r="M53" s="81"/>
    </row>
    <row r="54" spans="2:13" x14ac:dyDescent="0.15">
      <c r="B54" s="79"/>
      <c r="C54" s="463" t="s">
        <v>79</v>
      </c>
      <c r="D54" s="464"/>
      <c r="E54" s="464"/>
      <c r="F54" s="464"/>
      <c r="G54" s="465"/>
      <c r="H54" s="80"/>
      <c r="I54" s="80"/>
      <c r="J54" s="80"/>
      <c r="K54" s="80"/>
      <c r="L54" s="80"/>
      <c r="M54" s="81"/>
    </row>
    <row r="55" spans="2:13" x14ac:dyDescent="0.15">
      <c r="B55" s="79"/>
      <c r="C55" s="73"/>
      <c r="D55" s="74"/>
      <c r="E55" s="479" t="s">
        <v>80</v>
      </c>
      <c r="F55" s="480"/>
      <c r="G55" s="481"/>
      <c r="H55" s="80"/>
      <c r="I55" s="80"/>
      <c r="J55" s="80"/>
      <c r="K55" s="80"/>
      <c r="L55" s="80"/>
      <c r="M55" s="81"/>
    </row>
    <row r="56" spans="2:13" ht="14.25" thickBot="1" x14ac:dyDescent="0.2">
      <c r="B56" s="79"/>
      <c r="C56" s="468">
        <f>⑨計算域Ⅱ!J49</f>
        <v>0</v>
      </c>
      <c r="D56" s="469"/>
      <c r="E56" s="482">
        <f>⑨計算域Ⅱ!K49</f>
        <v>0</v>
      </c>
      <c r="F56" s="482"/>
      <c r="G56" s="483"/>
      <c r="H56" s="80"/>
      <c r="I56" s="80"/>
      <c r="J56" s="80"/>
      <c r="K56" s="80"/>
      <c r="L56" s="80"/>
      <c r="M56" s="81"/>
    </row>
    <row r="57" spans="2:13" ht="7.5" customHeight="1" thickBot="1" x14ac:dyDescent="0.2">
      <c r="B57" s="83"/>
      <c r="C57" s="84"/>
      <c r="D57" s="84"/>
      <c r="E57" s="84"/>
      <c r="F57" s="84"/>
      <c r="G57" s="84"/>
      <c r="H57" s="84"/>
      <c r="I57" s="84"/>
      <c r="J57" s="84"/>
      <c r="K57" s="84"/>
      <c r="L57" s="84"/>
      <c r="M57" s="85"/>
    </row>
    <row r="58" spans="2:13" ht="5.0999999999999996" customHeight="1" x14ac:dyDescent="0.15"/>
    <row r="61" spans="2:13" ht="5.0999999999999996" customHeight="1" thickBot="1" x14ac:dyDescent="0.2"/>
    <row r="62" spans="2:13" x14ac:dyDescent="0.15">
      <c r="C62" s="484" t="s">
        <v>96</v>
      </c>
      <c r="D62" s="485"/>
      <c r="E62" s="485"/>
      <c r="F62" s="485"/>
      <c r="G62" s="485"/>
      <c r="H62" s="485"/>
      <c r="I62" s="485"/>
      <c r="J62" s="485"/>
      <c r="K62" s="485"/>
      <c r="L62" s="486"/>
    </row>
    <row r="63" spans="2:13" ht="14.25" thickBot="1" x14ac:dyDescent="0.2">
      <c r="C63" s="493">
        <f>⑨計算域Ⅱ!L49</f>
        <v>0</v>
      </c>
      <c r="D63" s="482"/>
      <c r="E63" s="482"/>
      <c r="F63" s="482"/>
      <c r="G63" s="482"/>
      <c r="H63" s="482"/>
      <c r="I63" s="482"/>
      <c r="J63" s="482"/>
      <c r="K63" s="482"/>
      <c r="L63" s="495"/>
    </row>
    <row r="64" spans="2:13" ht="5.0999999999999996" customHeight="1" x14ac:dyDescent="0.15"/>
    <row r="65" spans="2:13" x14ac:dyDescent="0.15">
      <c r="E65" s="63" t="s">
        <v>98</v>
      </c>
    </row>
    <row r="66" spans="2:13" x14ac:dyDescent="0.15">
      <c r="E66" s="63" t="s">
        <v>99</v>
      </c>
    </row>
    <row r="67" spans="2:13" ht="5.0999999999999996" customHeight="1" thickBot="1" x14ac:dyDescent="0.2"/>
    <row r="68" spans="2:13" x14ac:dyDescent="0.15">
      <c r="C68" s="484" t="s">
        <v>97</v>
      </c>
      <c r="D68" s="485"/>
      <c r="E68" s="485"/>
      <c r="F68" s="485"/>
      <c r="G68" s="485"/>
      <c r="H68" s="485"/>
      <c r="I68" s="485"/>
      <c r="J68" s="485"/>
      <c r="K68" s="485"/>
      <c r="L68" s="486"/>
    </row>
    <row r="69" spans="2:13" ht="14.25" thickBot="1" x14ac:dyDescent="0.2">
      <c r="C69" s="493">
        <f>⑨計算域Ⅱ!N49</f>
        <v>0</v>
      </c>
      <c r="D69" s="482"/>
      <c r="E69" s="482"/>
      <c r="F69" s="482"/>
      <c r="G69" s="482"/>
      <c r="H69" s="482"/>
      <c r="I69" s="482"/>
      <c r="J69" s="482"/>
      <c r="K69" s="482"/>
      <c r="L69" s="495"/>
    </row>
    <row r="70" spans="2:13" ht="5.0999999999999996" customHeight="1" x14ac:dyDescent="0.15"/>
    <row r="71" spans="2:13" x14ac:dyDescent="0.15">
      <c r="E71" s="63" t="s">
        <v>82</v>
      </c>
    </row>
    <row r="73" spans="2:13" ht="5.0999999999999996" customHeight="1" thickBot="1" x14ac:dyDescent="0.2"/>
    <row r="74" spans="2:13" x14ac:dyDescent="0.15">
      <c r="C74" s="484" t="s">
        <v>100</v>
      </c>
      <c r="D74" s="485"/>
      <c r="E74" s="485"/>
      <c r="F74" s="485"/>
      <c r="G74" s="485"/>
      <c r="H74" s="485"/>
      <c r="I74" s="485"/>
      <c r="J74" s="485"/>
      <c r="K74" s="485"/>
      <c r="L74" s="486"/>
    </row>
    <row r="75" spans="2:13" ht="14.25" thickBot="1" x14ac:dyDescent="0.2">
      <c r="C75" s="493">
        <f>⑨計算域Ⅱ!O49</f>
        <v>0</v>
      </c>
      <c r="D75" s="482"/>
      <c r="E75" s="482"/>
      <c r="F75" s="482"/>
      <c r="G75" s="482"/>
      <c r="H75" s="482"/>
      <c r="I75" s="482"/>
      <c r="J75" s="482"/>
      <c r="K75" s="482"/>
      <c r="L75" s="495"/>
    </row>
    <row r="76" spans="2:13" ht="5.0999999999999996" customHeight="1" x14ac:dyDescent="0.15"/>
    <row r="77" spans="2:13" x14ac:dyDescent="0.15">
      <c r="E77" s="63" t="s">
        <v>93</v>
      </c>
    </row>
    <row r="79" spans="2:13" ht="5.0999999999999996" customHeight="1" thickBot="1" x14ac:dyDescent="0.2"/>
    <row r="80" spans="2:13" ht="5.0999999999999996" customHeight="1" x14ac:dyDescent="0.15">
      <c r="B80" s="86"/>
      <c r="C80" s="87"/>
      <c r="D80" s="87"/>
      <c r="E80" s="87"/>
      <c r="F80" s="87"/>
      <c r="G80" s="87"/>
      <c r="H80" s="87"/>
      <c r="I80" s="87"/>
      <c r="J80" s="87"/>
      <c r="K80" s="87"/>
      <c r="L80" s="87"/>
      <c r="M80" s="88"/>
    </row>
    <row r="81" spans="2:13" x14ac:dyDescent="0.15">
      <c r="B81" s="89"/>
      <c r="C81" s="90" t="s">
        <v>101</v>
      </c>
      <c r="D81" s="90"/>
      <c r="E81" s="90"/>
      <c r="F81" s="90"/>
      <c r="G81" s="90"/>
      <c r="H81" s="90"/>
      <c r="I81" s="90"/>
      <c r="J81" s="90"/>
      <c r="K81" s="90"/>
      <c r="L81" s="90"/>
      <c r="M81" s="91"/>
    </row>
    <row r="82" spans="2:13" ht="5.0999999999999996" customHeight="1" thickBot="1" x14ac:dyDescent="0.2">
      <c r="B82" s="89"/>
      <c r="C82" s="90"/>
      <c r="D82" s="90"/>
      <c r="E82" s="90"/>
      <c r="F82" s="90"/>
      <c r="G82" s="90"/>
      <c r="H82" s="90"/>
      <c r="I82" s="90"/>
      <c r="J82" s="90"/>
      <c r="K82" s="90"/>
      <c r="L82" s="90"/>
      <c r="M82" s="91"/>
    </row>
    <row r="83" spans="2:13" x14ac:dyDescent="0.15">
      <c r="B83" s="89"/>
      <c r="C83" s="487" t="s">
        <v>102</v>
      </c>
      <c r="D83" s="488"/>
      <c r="E83" s="488"/>
      <c r="F83" s="488"/>
      <c r="G83" s="488"/>
      <c r="H83" s="489"/>
      <c r="I83" s="489"/>
      <c r="J83" s="489"/>
      <c r="K83" s="489"/>
      <c r="L83" s="490"/>
      <c r="M83" s="91"/>
    </row>
    <row r="84" spans="2:13" x14ac:dyDescent="0.15">
      <c r="B84" s="89"/>
      <c r="C84" s="491"/>
      <c r="D84" s="480"/>
      <c r="E84" s="480"/>
      <c r="F84" s="480"/>
      <c r="G84" s="480"/>
      <c r="H84" s="492"/>
      <c r="I84" s="492"/>
      <c r="J84" s="492"/>
      <c r="K84" s="492"/>
      <c r="L84" s="481"/>
      <c r="M84" s="91"/>
    </row>
    <row r="85" spans="2:13" ht="14.25" thickBot="1" x14ac:dyDescent="0.2">
      <c r="B85" s="89"/>
      <c r="C85" s="493">
        <f>⑨計算域Ⅱ!P49</f>
        <v>0</v>
      </c>
      <c r="D85" s="482"/>
      <c r="E85" s="482"/>
      <c r="F85" s="482"/>
      <c r="G85" s="482"/>
      <c r="H85" s="494"/>
      <c r="I85" s="494"/>
      <c r="J85" s="494"/>
      <c r="K85" s="494"/>
      <c r="L85" s="483"/>
      <c r="M85" s="91"/>
    </row>
    <row r="86" spans="2:13" ht="5.0999999999999996" customHeight="1" x14ac:dyDescent="0.15">
      <c r="B86" s="89"/>
      <c r="C86" s="90"/>
      <c r="D86" s="90"/>
      <c r="E86" s="90"/>
      <c r="F86" s="90"/>
      <c r="G86" s="90"/>
      <c r="H86" s="90"/>
      <c r="I86" s="90"/>
      <c r="J86" s="90"/>
      <c r="K86" s="90"/>
      <c r="L86" s="90"/>
      <c r="M86" s="91"/>
    </row>
    <row r="87" spans="2:13" x14ac:dyDescent="0.15">
      <c r="B87" s="89"/>
      <c r="C87" s="90"/>
      <c r="D87" s="90"/>
      <c r="E87" s="92" t="s">
        <v>81</v>
      </c>
      <c r="F87" s="90"/>
      <c r="G87" s="90"/>
      <c r="H87" s="90"/>
      <c r="I87" s="90"/>
      <c r="J87" s="90"/>
      <c r="K87" s="92" t="s">
        <v>86</v>
      </c>
      <c r="L87" s="90"/>
      <c r="M87" s="91"/>
    </row>
    <row r="88" spans="2:13" x14ac:dyDescent="0.15">
      <c r="B88" s="89"/>
      <c r="C88" s="90"/>
      <c r="D88" s="90"/>
      <c r="E88" s="92" t="s">
        <v>83</v>
      </c>
      <c r="F88" s="90"/>
      <c r="G88" s="90"/>
      <c r="H88" s="90"/>
      <c r="I88" s="90"/>
      <c r="J88" s="90"/>
      <c r="K88" s="92" t="s">
        <v>87</v>
      </c>
      <c r="L88" s="90"/>
      <c r="M88" s="91"/>
    </row>
    <row r="89" spans="2:13" ht="5.0999999999999996" customHeight="1" thickBot="1" x14ac:dyDescent="0.2">
      <c r="B89" s="89"/>
      <c r="C89" s="90"/>
      <c r="D89" s="90"/>
      <c r="E89" s="90"/>
      <c r="F89" s="90"/>
      <c r="G89" s="90"/>
      <c r="H89" s="90"/>
      <c r="I89" s="90"/>
      <c r="J89" s="90"/>
      <c r="K89" s="90"/>
      <c r="L89" s="90"/>
      <c r="M89" s="91"/>
    </row>
    <row r="90" spans="2:13" ht="13.5" customHeight="1" x14ac:dyDescent="0.15">
      <c r="B90" s="89"/>
      <c r="C90" s="463" t="s">
        <v>79</v>
      </c>
      <c r="D90" s="464"/>
      <c r="E90" s="464"/>
      <c r="F90" s="464"/>
      <c r="G90" s="465"/>
      <c r="H90" s="90"/>
      <c r="I90" s="463" t="s">
        <v>84</v>
      </c>
      <c r="J90" s="466"/>
      <c r="K90" s="466"/>
      <c r="L90" s="467"/>
      <c r="M90" s="91"/>
    </row>
    <row r="91" spans="2:13" x14ac:dyDescent="0.15">
      <c r="B91" s="89"/>
      <c r="C91" s="73"/>
      <c r="D91" s="74"/>
      <c r="E91" s="479" t="s">
        <v>80</v>
      </c>
      <c r="F91" s="480"/>
      <c r="G91" s="481"/>
      <c r="H91" s="90"/>
      <c r="I91" s="73"/>
      <c r="J91" s="93"/>
      <c r="K91" s="472" t="s">
        <v>85</v>
      </c>
      <c r="L91" s="473"/>
      <c r="M91" s="91"/>
    </row>
    <row r="92" spans="2:13" ht="14.25" thickBot="1" x14ac:dyDescent="0.2">
      <c r="B92" s="89"/>
      <c r="C92" s="468">
        <f>⑨計算域Ⅱ!Q49</f>
        <v>0</v>
      </c>
      <c r="D92" s="469"/>
      <c r="E92" s="482">
        <f>⑨計算域Ⅱ!R49</f>
        <v>0</v>
      </c>
      <c r="F92" s="482"/>
      <c r="G92" s="483"/>
      <c r="H92" s="90"/>
      <c r="I92" s="468">
        <f>⑨計算域Ⅱ!H102</f>
        <v>0</v>
      </c>
      <c r="J92" s="496"/>
      <c r="K92" s="474">
        <f>⑨計算域Ⅱ!I102</f>
        <v>0</v>
      </c>
      <c r="L92" s="475"/>
      <c r="M92" s="91"/>
    </row>
    <row r="93" spans="2:13" ht="5.0999999999999996" customHeight="1" thickBot="1" x14ac:dyDescent="0.2">
      <c r="B93" s="94"/>
      <c r="C93" s="95"/>
      <c r="D93" s="95"/>
      <c r="E93" s="95"/>
      <c r="F93" s="95"/>
      <c r="G93" s="95"/>
      <c r="H93" s="95"/>
      <c r="I93" s="95"/>
      <c r="J93" s="95"/>
      <c r="K93" s="95"/>
      <c r="L93" s="95"/>
      <c r="M93" s="96"/>
    </row>
  </sheetData>
  <sheetProtection sheet="1" objects="1" scenarios="1"/>
  <mergeCells count="46">
    <mergeCell ref="C7:D9"/>
    <mergeCell ref="G7:H9"/>
    <mergeCell ref="K7:L9"/>
    <mergeCell ref="C21:L21"/>
    <mergeCell ref="K10:L10"/>
    <mergeCell ref="E26:H26"/>
    <mergeCell ref="E28:F28"/>
    <mergeCell ref="G28:H28"/>
    <mergeCell ref="C10:D10"/>
    <mergeCell ref="G10:H10"/>
    <mergeCell ref="C19:L20"/>
    <mergeCell ref="J26:L26"/>
    <mergeCell ref="K27:L27"/>
    <mergeCell ref="K28:L28"/>
    <mergeCell ref="C32:G32"/>
    <mergeCell ref="G27:H27"/>
    <mergeCell ref="C49:G49"/>
    <mergeCell ref="C63:L63"/>
    <mergeCell ref="C62:L62"/>
    <mergeCell ref="F38:G38"/>
    <mergeCell ref="F39:G39"/>
    <mergeCell ref="C33:G33"/>
    <mergeCell ref="C38:E38"/>
    <mergeCell ref="C39:E39"/>
    <mergeCell ref="E91:G91"/>
    <mergeCell ref="C92:D92"/>
    <mergeCell ref="E92:G92"/>
    <mergeCell ref="K91:L91"/>
    <mergeCell ref="K92:L92"/>
    <mergeCell ref="I92:J92"/>
    <mergeCell ref="C90:G90"/>
    <mergeCell ref="I90:L90"/>
    <mergeCell ref="C56:D56"/>
    <mergeCell ref="J47:L47"/>
    <mergeCell ref="K48:L48"/>
    <mergeCell ref="K49:L49"/>
    <mergeCell ref="C47:G48"/>
    <mergeCell ref="C54:G54"/>
    <mergeCell ref="E55:G55"/>
    <mergeCell ref="E56:G56"/>
    <mergeCell ref="C68:L68"/>
    <mergeCell ref="C74:L74"/>
    <mergeCell ref="C83:L84"/>
    <mergeCell ref="C85:L85"/>
    <mergeCell ref="C69:L69"/>
    <mergeCell ref="C75:L75"/>
  </mergeCells>
  <phoneticPr fontId="2"/>
  <printOptions horizontalCentered="1"/>
  <pageMargins left="0.59055118110236227" right="0.59055118110236227" top="0.59055118110236227" bottom="0.59055118110236227" header="0.51181102362204722" footer="0.51181102362204722"/>
  <pageSetup paperSize="9" scale="83"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FFFF"/>
  </sheetPr>
  <dimension ref="B2:Q59"/>
  <sheetViews>
    <sheetView zoomScaleNormal="100" workbookViewId="0"/>
  </sheetViews>
  <sheetFormatPr defaultColWidth="10" defaultRowHeight="13.5" x14ac:dyDescent="0.15"/>
  <cols>
    <col min="1" max="1" width="2.625" style="98" customWidth="1"/>
    <col min="2" max="2" width="3.625" style="98" customWidth="1"/>
    <col min="3" max="3" width="19.375" style="98" customWidth="1"/>
    <col min="4" max="12" width="10.625" style="98" customWidth="1"/>
    <col min="13" max="13" width="12.625" style="99" customWidth="1"/>
    <col min="14" max="14" width="10.625" style="98" customWidth="1"/>
    <col min="15" max="17" width="9.75" style="98" customWidth="1"/>
    <col min="18" max="16384" width="10" style="98"/>
  </cols>
  <sheetData>
    <row r="2" spans="2:17" ht="14.25" x14ac:dyDescent="0.15">
      <c r="B2" s="97" t="s">
        <v>36</v>
      </c>
      <c r="N2" s="242"/>
    </row>
    <row r="3" spans="2:17" ht="14.25" thickBot="1" x14ac:dyDescent="0.2">
      <c r="D3" s="242"/>
      <c r="E3" s="242"/>
      <c r="F3" s="242"/>
      <c r="G3" s="242"/>
      <c r="H3" s="242"/>
      <c r="I3" s="242"/>
      <c r="J3" s="242"/>
      <c r="K3" s="242"/>
      <c r="L3" s="242"/>
      <c r="M3" s="242"/>
      <c r="N3" s="100" t="str">
        <f>"（単位："&amp;③入力!D64&amp;"）"</f>
        <v>（単位：千円）</v>
      </c>
      <c r="O3" s="243"/>
      <c r="P3" s="243"/>
      <c r="Q3" s="242"/>
    </row>
    <row r="4" spans="2:17" x14ac:dyDescent="0.15">
      <c r="B4" s="529" t="s">
        <v>183</v>
      </c>
      <c r="C4" s="530"/>
      <c r="D4" s="538" t="s">
        <v>37</v>
      </c>
      <c r="E4" s="539"/>
      <c r="F4" s="539"/>
      <c r="G4" s="539"/>
      <c r="H4" s="540"/>
      <c r="I4" s="538" t="s">
        <v>38</v>
      </c>
      <c r="J4" s="539"/>
      <c r="K4" s="539"/>
      <c r="L4" s="540"/>
      <c r="M4" s="550" t="s">
        <v>39</v>
      </c>
      <c r="N4" s="547" t="s">
        <v>35</v>
      </c>
      <c r="O4" s="564" t="s">
        <v>40</v>
      </c>
      <c r="P4" s="565"/>
      <c r="Q4" s="566"/>
    </row>
    <row r="5" spans="2:17" x14ac:dyDescent="0.15">
      <c r="B5" s="531"/>
      <c r="C5" s="532"/>
      <c r="D5" s="541"/>
      <c r="E5" s="542"/>
      <c r="F5" s="542"/>
      <c r="G5" s="542"/>
      <c r="H5" s="543"/>
      <c r="I5" s="541"/>
      <c r="J5" s="542"/>
      <c r="K5" s="542"/>
      <c r="L5" s="543"/>
      <c r="M5" s="551"/>
      <c r="N5" s="548"/>
      <c r="O5" s="567"/>
      <c r="P5" s="568"/>
      <c r="Q5" s="569"/>
    </row>
    <row r="6" spans="2:17" x14ac:dyDescent="0.15">
      <c r="B6" s="531"/>
      <c r="C6" s="532"/>
      <c r="D6" s="544"/>
      <c r="E6" s="545"/>
      <c r="F6" s="545"/>
      <c r="G6" s="545"/>
      <c r="H6" s="546"/>
      <c r="I6" s="544"/>
      <c r="J6" s="545"/>
      <c r="K6" s="545"/>
      <c r="L6" s="546"/>
      <c r="M6" s="551"/>
      <c r="N6" s="549"/>
      <c r="O6" s="570"/>
      <c r="P6" s="571"/>
      <c r="Q6" s="572"/>
    </row>
    <row r="7" spans="2:17" ht="14.25" customHeight="1" x14ac:dyDescent="0.15">
      <c r="B7" s="531"/>
      <c r="C7" s="532"/>
      <c r="D7" s="521" t="s">
        <v>134</v>
      </c>
      <c r="E7" s="524" t="s">
        <v>135</v>
      </c>
      <c r="F7" s="524" t="s">
        <v>136</v>
      </c>
      <c r="G7" s="524" t="s">
        <v>41</v>
      </c>
      <c r="H7" s="535" t="s">
        <v>42</v>
      </c>
      <c r="I7" s="521" t="s">
        <v>134</v>
      </c>
      <c r="J7" s="524" t="s">
        <v>135</v>
      </c>
      <c r="K7" s="524" t="s">
        <v>136</v>
      </c>
      <c r="L7" s="535" t="s">
        <v>41</v>
      </c>
      <c r="M7" s="552" t="s">
        <v>134</v>
      </c>
      <c r="N7" s="561" t="s">
        <v>43</v>
      </c>
      <c r="O7" s="521" t="s">
        <v>44</v>
      </c>
      <c r="P7" s="524" t="s">
        <v>45</v>
      </c>
      <c r="Q7" s="535" t="s">
        <v>46</v>
      </c>
    </row>
    <row r="8" spans="2:17" ht="13.5" customHeight="1" x14ac:dyDescent="0.15">
      <c r="B8" s="531"/>
      <c r="C8" s="532"/>
      <c r="D8" s="522"/>
      <c r="E8" s="525"/>
      <c r="F8" s="527"/>
      <c r="G8" s="555"/>
      <c r="H8" s="536"/>
      <c r="I8" s="522"/>
      <c r="J8" s="525"/>
      <c r="K8" s="527"/>
      <c r="L8" s="573"/>
      <c r="M8" s="553"/>
      <c r="N8" s="562"/>
      <c r="O8" s="559"/>
      <c r="P8" s="557"/>
      <c r="Q8" s="536"/>
    </row>
    <row r="9" spans="2:17" ht="14.25" customHeight="1" thickBot="1" x14ac:dyDescent="0.2">
      <c r="B9" s="533"/>
      <c r="C9" s="534"/>
      <c r="D9" s="523"/>
      <c r="E9" s="526"/>
      <c r="F9" s="528"/>
      <c r="G9" s="556"/>
      <c r="H9" s="537"/>
      <c r="I9" s="523"/>
      <c r="J9" s="526"/>
      <c r="K9" s="528"/>
      <c r="L9" s="574"/>
      <c r="M9" s="554"/>
      <c r="N9" s="563"/>
      <c r="O9" s="560"/>
      <c r="P9" s="558"/>
      <c r="Q9" s="537"/>
    </row>
    <row r="10" spans="2:17" x14ac:dyDescent="0.15">
      <c r="B10" s="167" t="s">
        <v>137</v>
      </c>
      <c r="C10" s="168" t="s">
        <v>260</v>
      </c>
      <c r="D10" s="169">
        <f>③入力!D10</f>
        <v>0</v>
      </c>
      <c r="E10" s="170">
        <f>D10*O10</f>
        <v>0</v>
      </c>
      <c r="F10" s="170">
        <f>D10*P10</f>
        <v>0</v>
      </c>
      <c r="G10" s="170">
        <f>D10-E10-F10</f>
        <v>0</v>
      </c>
      <c r="H10" s="171">
        <f>G10*Q10</f>
        <v>0</v>
      </c>
      <c r="I10" s="172">
        <f>③入力!E10</f>
        <v>0</v>
      </c>
      <c r="J10" s="173">
        <f>I10*O10</f>
        <v>0</v>
      </c>
      <c r="K10" s="173">
        <f>I10*P10</f>
        <v>0</v>
      </c>
      <c r="L10" s="174">
        <f>I10-J10-K10</f>
        <v>0</v>
      </c>
      <c r="M10" s="175">
        <f>③入力!F10</f>
        <v>0</v>
      </c>
      <c r="N10" s="175">
        <f>H10+L10+M10</f>
        <v>0</v>
      </c>
      <c r="O10" s="176">
        <v>0.25807909889606379</v>
      </c>
      <c r="P10" s="177">
        <v>4.0250218382778882E-2</v>
      </c>
      <c r="Q10" s="178">
        <v>0.54783627131953172</v>
      </c>
    </row>
    <row r="11" spans="2:17" x14ac:dyDescent="0.15">
      <c r="B11" s="278" t="s">
        <v>138</v>
      </c>
      <c r="C11" s="279" t="s">
        <v>1</v>
      </c>
      <c r="D11" s="280">
        <f>③入力!D11</f>
        <v>0</v>
      </c>
      <c r="E11" s="281">
        <f t="shared" ref="E11:E33" si="0">D11*O11</f>
        <v>0</v>
      </c>
      <c r="F11" s="281">
        <f t="shared" ref="F11:F36" si="1">D11*P11</f>
        <v>0</v>
      </c>
      <c r="G11" s="281">
        <f t="shared" ref="G11:G49" si="2">D11-E11-F11</f>
        <v>0</v>
      </c>
      <c r="H11" s="282">
        <f t="shared" ref="H11:H44" si="3">G11*Q11</f>
        <v>0</v>
      </c>
      <c r="I11" s="283">
        <f>③入力!E11</f>
        <v>0</v>
      </c>
      <c r="J11" s="284">
        <f t="shared" ref="J11:J33" si="4">I11*O11</f>
        <v>0</v>
      </c>
      <c r="K11" s="284">
        <f t="shared" ref="K11:K36" si="5">I11*P11</f>
        <v>0</v>
      </c>
      <c r="L11" s="285">
        <f t="shared" ref="L11:L32" si="6">I11-J11-K11</f>
        <v>0</v>
      </c>
      <c r="M11" s="286">
        <f>③入力!F11</f>
        <v>0</v>
      </c>
      <c r="N11" s="286">
        <f t="shared" ref="N11:N44" si="7">H11+L11+M11</f>
        <v>0</v>
      </c>
      <c r="O11" s="287">
        <v>0.24930029364152415</v>
      </c>
      <c r="P11" s="288">
        <v>3.3308393561263416E-2</v>
      </c>
      <c r="Q11" s="289">
        <v>0.68052471207973975</v>
      </c>
    </row>
    <row r="12" spans="2:17" ht="13.5" customHeight="1" x14ac:dyDescent="0.15">
      <c r="B12" s="179" t="s">
        <v>139</v>
      </c>
      <c r="C12" s="180" t="s">
        <v>261</v>
      </c>
      <c r="D12" s="181">
        <f>③入力!D12</f>
        <v>0</v>
      </c>
      <c r="E12" s="182">
        <f t="shared" si="0"/>
        <v>0</v>
      </c>
      <c r="F12" s="182">
        <f t="shared" si="1"/>
        <v>0</v>
      </c>
      <c r="G12" s="182">
        <f t="shared" si="2"/>
        <v>0</v>
      </c>
      <c r="H12" s="183">
        <f t="shared" si="3"/>
        <v>0</v>
      </c>
      <c r="I12" s="184">
        <f>③入力!E12</f>
        <v>0</v>
      </c>
      <c r="J12" s="185">
        <f t="shared" si="4"/>
        <v>0</v>
      </c>
      <c r="K12" s="185">
        <f t="shared" si="5"/>
        <v>0</v>
      </c>
      <c r="L12" s="186">
        <f t="shared" si="6"/>
        <v>0</v>
      </c>
      <c r="M12" s="187">
        <f>③入力!F12</f>
        <v>0</v>
      </c>
      <c r="N12" s="187">
        <f t="shared" si="7"/>
        <v>0</v>
      </c>
      <c r="O12" s="188">
        <v>2.2528180695691236E-2</v>
      </c>
      <c r="P12" s="189">
        <v>6.6403067077407646E-2</v>
      </c>
      <c r="Q12" s="190">
        <v>2.8098482900488553E-2</v>
      </c>
    </row>
    <row r="13" spans="2:17" x14ac:dyDescent="0.15">
      <c r="B13" s="278" t="s">
        <v>140</v>
      </c>
      <c r="C13" s="279" t="s">
        <v>141</v>
      </c>
      <c r="D13" s="280">
        <f>③入力!D13</f>
        <v>0</v>
      </c>
      <c r="E13" s="281">
        <f t="shared" si="0"/>
        <v>0</v>
      </c>
      <c r="F13" s="281">
        <f t="shared" si="1"/>
        <v>0</v>
      </c>
      <c r="G13" s="281">
        <f t="shared" si="2"/>
        <v>0</v>
      </c>
      <c r="H13" s="282">
        <f t="shared" si="3"/>
        <v>0</v>
      </c>
      <c r="I13" s="283">
        <f>③入力!E13</f>
        <v>0</v>
      </c>
      <c r="J13" s="284">
        <f t="shared" si="4"/>
        <v>0</v>
      </c>
      <c r="K13" s="284">
        <f t="shared" si="5"/>
        <v>0</v>
      </c>
      <c r="L13" s="285">
        <f t="shared" si="6"/>
        <v>0</v>
      </c>
      <c r="M13" s="286">
        <f>③入力!F13</f>
        <v>0</v>
      </c>
      <c r="N13" s="286">
        <f t="shared" si="7"/>
        <v>0</v>
      </c>
      <c r="O13" s="287">
        <v>0.32257496101304423</v>
      </c>
      <c r="P13" s="288">
        <v>3.2171338179978581E-2</v>
      </c>
      <c r="Q13" s="289">
        <v>0.25191053485793513</v>
      </c>
    </row>
    <row r="14" spans="2:17" x14ac:dyDescent="0.15">
      <c r="B14" s="179" t="s">
        <v>142</v>
      </c>
      <c r="C14" s="180" t="s">
        <v>262</v>
      </c>
      <c r="D14" s="181">
        <f>③入力!D14</f>
        <v>0</v>
      </c>
      <c r="E14" s="182">
        <f t="shared" si="0"/>
        <v>0</v>
      </c>
      <c r="F14" s="182">
        <f t="shared" si="1"/>
        <v>0</v>
      </c>
      <c r="G14" s="182">
        <f t="shared" si="2"/>
        <v>0</v>
      </c>
      <c r="H14" s="183">
        <f t="shared" si="3"/>
        <v>0</v>
      </c>
      <c r="I14" s="191">
        <f>③入力!E14</f>
        <v>0</v>
      </c>
      <c r="J14" s="185">
        <f t="shared" si="4"/>
        <v>0</v>
      </c>
      <c r="K14" s="185">
        <f t="shared" si="5"/>
        <v>0</v>
      </c>
      <c r="L14" s="186">
        <f t="shared" si="6"/>
        <v>0</v>
      </c>
      <c r="M14" s="187">
        <f>③入力!F14</f>
        <v>0</v>
      </c>
      <c r="N14" s="187">
        <f t="shared" si="7"/>
        <v>0</v>
      </c>
      <c r="O14" s="188">
        <v>0.43944914757410253</v>
      </c>
      <c r="P14" s="189">
        <v>2.4548546158944525E-2</v>
      </c>
      <c r="Q14" s="190">
        <v>9.7430377677257596E-2</v>
      </c>
    </row>
    <row r="15" spans="2:17" x14ac:dyDescent="0.15">
      <c r="B15" s="278" t="s">
        <v>143</v>
      </c>
      <c r="C15" s="279" t="s">
        <v>263</v>
      </c>
      <c r="D15" s="290">
        <f>③入力!D15</f>
        <v>0</v>
      </c>
      <c r="E15" s="281">
        <f t="shared" si="0"/>
        <v>0</v>
      </c>
      <c r="F15" s="281">
        <f t="shared" si="1"/>
        <v>0</v>
      </c>
      <c r="G15" s="281">
        <f t="shared" si="2"/>
        <v>0</v>
      </c>
      <c r="H15" s="282">
        <f t="shared" si="3"/>
        <v>0</v>
      </c>
      <c r="I15" s="283">
        <f>③入力!E15</f>
        <v>0</v>
      </c>
      <c r="J15" s="284">
        <f t="shared" si="4"/>
        <v>0</v>
      </c>
      <c r="K15" s="284">
        <f t="shared" si="5"/>
        <v>0</v>
      </c>
      <c r="L15" s="285">
        <f t="shared" si="6"/>
        <v>0</v>
      </c>
      <c r="M15" s="286">
        <f>③入力!F15</f>
        <v>0</v>
      </c>
      <c r="N15" s="286">
        <f t="shared" si="7"/>
        <v>0</v>
      </c>
      <c r="O15" s="287">
        <v>0.23349686800485506</v>
      </c>
      <c r="P15" s="288">
        <v>5.8003940153580597E-2</v>
      </c>
      <c r="Q15" s="289">
        <v>9.1160356129537212E-2</v>
      </c>
    </row>
    <row r="16" spans="2:17" x14ac:dyDescent="0.15">
      <c r="B16" s="179" t="s">
        <v>144</v>
      </c>
      <c r="C16" s="180" t="s">
        <v>264</v>
      </c>
      <c r="D16" s="181">
        <f>③入力!D16</f>
        <v>0</v>
      </c>
      <c r="E16" s="182">
        <f>D16*O16</f>
        <v>0</v>
      </c>
      <c r="F16" s="182">
        <f t="shared" si="1"/>
        <v>0</v>
      </c>
      <c r="G16" s="182">
        <f t="shared" si="2"/>
        <v>0</v>
      </c>
      <c r="H16" s="183">
        <f t="shared" si="3"/>
        <v>0</v>
      </c>
      <c r="I16" s="184">
        <f>③入力!E16</f>
        <v>0</v>
      </c>
      <c r="J16" s="185">
        <f t="shared" si="4"/>
        <v>0</v>
      </c>
      <c r="K16" s="185">
        <f t="shared" si="5"/>
        <v>0</v>
      </c>
      <c r="L16" s="186">
        <f>I16-J16-K16</f>
        <v>0</v>
      </c>
      <c r="M16" s="187">
        <f>③入力!F16</f>
        <v>0</v>
      </c>
      <c r="N16" s="187">
        <f t="shared" si="7"/>
        <v>0</v>
      </c>
      <c r="O16" s="188">
        <v>0.20029497135644653</v>
      </c>
      <c r="P16" s="189">
        <v>2.6939157259421205E-2</v>
      </c>
      <c r="Q16" s="190">
        <v>1.7986090483555484E-2</v>
      </c>
    </row>
    <row r="17" spans="2:17" x14ac:dyDescent="0.15">
      <c r="B17" s="278" t="s">
        <v>145</v>
      </c>
      <c r="C17" s="279" t="s">
        <v>265</v>
      </c>
      <c r="D17" s="280">
        <f>③入力!D17</f>
        <v>0</v>
      </c>
      <c r="E17" s="281">
        <f t="shared" si="0"/>
        <v>0</v>
      </c>
      <c r="F17" s="281">
        <f t="shared" si="1"/>
        <v>0</v>
      </c>
      <c r="G17" s="281">
        <f t="shared" si="2"/>
        <v>0</v>
      </c>
      <c r="H17" s="282">
        <f t="shared" si="3"/>
        <v>0</v>
      </c>
      <c r="I17" s="283">
        <f>③入力!E17</f>
        <v>0</v>
      </c>
      <c r="J17" s="284">
        <f t="shared" si="4"/>
        <v>0</v>
      </c>
      <c r="K17" s="284">
        <f>I17*P17</f>
        <v>0</v>
      </c>
      <c r="L17" s="285">
        <f t="shared" si="6"/>
        <v>0</v>
      </c>
      <c r="M17" s="286">
        <f>③入力!F17</f>
        <v>0</v>
      </c>
      <c r="N17" s="286">
        <f t="shared" si="7"/>
        <v>0</v>
      </c>
      <c r="O17" s="287">
        <v>0.19636393192438267</v>
      </c>
      <c r="P17" s="288">
        <v>2.1219492730162302E-2</v>
      </c>
      <c r="Q17" s="289">
        <v>1.438311004166748E-2</v>
      </c>
    </row>
    <row r="18" spans="2:17" x14ac:dyDescent="0.15">
      <c r="B18" s="179" t="s">
        <v>146</v>
      </c>
      <c r="C18" s="180" t="s">
        <v>266</v>
      </c>
      <c r="D18" s="181">
        <f>③入力!D18</f>
        <v>0</v>
      </c>
      <c r="E18" s="182">
        <f t="shared" si="0"/>
        <v>0</v>
      </c>
      <c r="F18" s="182">
        <f t="shared" si="1"/>
        <v>0</v>
      </c>
      <c r="G18" s="182">
        <f t="shared" si="2"/>
        <v>0</v>
      </c>
      <c r="H18" s="183">
        <f t="shared" si="3"/>
        <v>0</v>
      </c>
      <c r="I18" s="184">
        <f>③入力!E18</f>
        <v>0</v>
      </c>
      <c r="J18" s="185">
        <f t="shared" si="4"/>
        <v>0</v>
      </c>
      <c r="K18" s="185">
        <f t="shared" si="5"/>
        <v>0</v>
      </c>
      <c r="L18" s="186">
        <f t="shared" si="6"/>
        <v>0</v>
      </c>
      <c r="M18" s="187">
        <f>③入力!F18</f>
        <v>0</v>
      </c>
      <c r="N18" s="187">
        <f t="shared" si="7"/>
        <v>0</v>
      </c>
      <c r="O18" s="188">
        <v>0.18202198670756728</v>
      </c>
      <c r="P18" s="189">
        <v>3.0404336512004349E-2</v>
      </c>
      <c r="Q18" s="190">
        <v>0.11278711465748081</v>
      </c>
    </row>
    <row r="19" spans="2:17" x14ac:dyDescent="0.15">
      <c r="B19" s="278" t="s">
        <v>147</v>
      </c>
      <c r="C19" s="279" t="s">
        <v>267</v>
      </c>
      <c r="D19" s="290">
        <f>③入力!D19</f>
        <v>0</v>
      </c>
      <c r="E19" s="281">
        <f t="shared" si="0"/>
        <v>0</v>
      </c>
      <c r="F19" s="281">
        <f t="shared" si="1"/>
        <v>0</v>
      </c>
      <c r="G19" s="281">
        <f t="shared" si="2"/>
        <v>0</v>
      </c>
      <c r="H19" s="282">
        <f t="shared" si="3"/>
        <v>0</v>
      </c>
      <c r="I19" s="291">
        <f>③入力!E19</f>
        <v>0</v>
      </c>
      <c r="J19" s="284">
        <f t="shared" si="4"/>
        <v>0</v>
      </c>
      <c r="K19" s="284">
        <f t="shared" si="5"/>
        <v>0</v>
      </c>
      <c r="L19" s="285">
        <f t="shared" si="6"/>
        <v>0</v>
      </c>
      <c r="M19" s="286">
        <f>③入力!F19</f>
        <v>0</v>
      </c>
      <c r="N19" s="286">
        <f t="shared" si="7"/>
        <v>0</v>
      </c>
      <c r="O19" s="287">
        <v>0.17338318082224383</v>
      </c>
      <c r="P19" s="288">
        <v>5.5096888852860647E-2</v>
      </c>
      <c r="Q19" s="289">
        <v>0.36813138813662971</v>
      </c>
    </row>
    <row r="20" spans="2:17" x14ac:dyDescent="0.15">
      <c r="B20" s="179" t="s">
        <v>148</v>
      </c>
      <c r="C20" s="180" t="s">
        <v>149</v>
      </c>
      <c r="D20" s="181">
        <f>③入力!D20</f>
        <v>0</v>
      </c>
      <c r="E20" s="182">
        <f t="shared" si="0"/>
        <v>0</v>
      </c>
      <c r="F20" s="182">
        <f t="shared" si="1"/>
        <v>0</v>
      </c>
      <c r="G20" s="182">
        <f t="shared" si="2"/>
        <v>0</v>
      </c>
      <c r="H20" s="183">
        <f t="shared" si="3"/>
        <v>0</v>
      </c>
      <c r="I20" s="184">
        <f>③入力!E20</f>
        <v>0</v>
      </c>
      <c r="J20" s="185">
        <f t="shared" si="4"/>
        <v>0</v>
      </c>
      <c r="K20" s="185">
        <f t="shared" si="5"/>
        <v>0</v>
      </c>
      <c r="L20" s="186">
        <f t="shared" si="6"/>
        <v>0</v>
      </c>
      <c r="M20" s="187">
        <f>③入力!F20</f>
        <v>0</v>
      </c>
      <c r="N20" s="187">
        <f t="shared" si="7"/>
        <v>0</v>
      </c>
      <c r="O20" s="188">
        <v>0.18243827307546082</v>
      </c>
      <c r="P20" s="189">
        <v>3.2556072735334354E-2</v>
      </c>
      <c r="Q20" s="190">
        <v>0.33343808925204277</v>
      </c>
    </row>
    <row r="21" spans="2:17" x14ac:dyDescent="0.15">
      <c r="B21" s="278" t="s">
        <v>150</v>
      </c>
      <c r="C21" s="279" t="s">
        <v>268</v>
      </c>
      <c r="D21" s="280">
        <f>③入力!D21</f>
        <v>0</v>
      </c>
      <c r="E21" s="281">
        <f t="shared" si="0"/>
        <v>0</v>
      </c>
      <c r="F21" s="281">
        <f t="shared" si="1"/>
        <v>0</v>
      </c>
      <c r="G21" s="281">
        <f t="shared" si="2"/>
        <v>0</v>
      </c>
      <c r="H21" s="282">
        <f t="shared" si="3"/>
        <v>0</v>
      </c>
      <c r="I21" s="283">
        <f>③入力!E21</f>
        <v>0</v>
      </c>
      <c r="J21" s="284">
        <f t="shared" si="4"/>
        <v>0</v>
      </c>
      <c r="K21" s="284">
        <f t="shared" si="5"/>
        <v>0</v>
      </c>
      <c r="L21" s="285">
        <f t="shared" si="6"/>
        <v>0</v>
      </c>
      <c r="M21" s="286">
        <f>③入力!F21</f>
        <v>0</v>
      </c>
      <c r="N21" s="286">
        <f t="shared" si="7"/>
        <v>0</v>
      </c>
      <c r="O21" s="287">
        <v>5.915135091480242E-2</v>
      </c>
      <c r="P21" s="288">
        <v>2.707816710740028E-2</v>
      </c>
      <c r="Q21" s="289">
        <v>0.10150057097827614</v>
      </c>
    </row>
    <row r="22" spans="2:17" x14ac:dyDescent="0.15">
      <c r="B22" s="179" t="s">
        <v>151</v>
      </c>
      <c r="C22" s="180" t="s">
        <v>269</v>
      </c>
      <c r="D22" s="181">
        <f>③入力!D22</f>
        <v>0</v>
      </c>
      <c r="E22" s="182">
        <f t="shared" si="0"/>
        <v>0</v>
      </c>
      <c r="F22" s="182">
        <f t="shared" si="1"/>
        <v>0</v>
      </c>
      <c r="G22" s="182">
        <f t="shared" si="2"/>
        <v>0</v>
      </c>
      <c r="H22" s="183">
        <f t="shared" si="3"/>
        <v>0</v>
      </c>
      <c r="I22" s="184">
        <f>③入力!E22</f>
        <v>0</v>
      </c>
      <c r="J22" s="185">
        <f t="shared" si="4"/>
        <v>0</v>
      </c>
      <c r="K22" s="185">
        <f t="shared" si="5"/>
        <v>0</v>
      </c>
      <c r="L22" s="186">
        <f t="shared" si="6"/>
        <v>0</v>
      </c>
      <c r="M22" s="187">
        <f>③入力!F22</f>
        <v>0</v>
      </c>
      <c r="N22" s="187">
        <f t="shared" si="7"/>
        <v>0</v>
      </c>
      <c r="O22" s="188">
        <v>0.10162141323543349</v>
      </c>
      <c r="P22" s="189">
        <v>2.9411655995861995E-2</v>
      </c>
      <c r="Q22" s="190">
        <v>8.6617503724001343E-3</v>
      </c>
    </row>
    <row r="23" spans="2:17" x14ac:dyDescent="0.15">
      <c r="B23" s="278" t="s">
        <v>152</v>
      </c>
      <c r="C23" s="279" t="s">
        <v>270</v>
      </c>
      <c r="D23" s="280">
        <f>③入力!D23</f>
        <v>0</v>
      </c>
      <c r="E23" s="281">
        <f t="shared" si="0"/>
        <v>0</v>
      </c>
      <c r="F23" s="281">
        <f t="shared" si="1"/>
        <v>0</v>
      </c>
      <c r="G23" s="281">
        <f t="shared" si="2"/>
        <v>0</v>
      </c>
      <c r="H23" s="282">
        <f t="shared" si="3"/>
        <v>0</v>
      </c>
      <c r="I23" s="283">
        <f>③入力!E23</f>
        <v>0</v>
      </c>
      <c r="J23" s="284">
        <f t="shared" si="4"/>
        <v>0</v>
      </c>
      <c r="K23" s="284">
        <f t="shared" si="5"/>
        <v>0</v>
      </c>
      <c r="L23" s="285">
        <f t="shared" si="6"/>
        <v>0</v>
      </c>
      <c r="M23" s="286">
        <f>③入力!F23</f>
        <v>0</v>
      </c>
      <c r="N23" s="286">
        <f t="shared" si="7"/>
        <v>0</v>
      </c>
      <c r="O23" s="287">
        <v>0.13281570784749258</v>
      </c>
      <c r="P23" s="288">
        <v>4.3831298767209842E-2</v>
      </c>
      <c r="Q23" s="289">
        <v>0.32817947405525993</v>
      </c>
    </row>
    <row r="24" spans="2:17" x14ac:dyDescent="0.15">
      <c r="B24" s="179" t="s">
        <v>153</v>
      </c>
      <c r="C24" s="180" t="s">
        <v>271</v>
      </c>
      <c r="D24" s="181">
        <f>③入力!D24</f>
        <v>0</v>
      </c>
      <c r="E24" s="182">
        <f t="shared" si="0"/>
        <v>0</v>
      </c>
      <c r="F24" s="182">
        <f t="shared" si="1"/>
        <v>0</v>
      </c>
      <c r="G24" s="182">
        <f t="shared" si="2"/>
        <v>0</v>
      </c>
      <c r="H24" s="183">
        <f t="shared" si="3"/>
        <v>0</v>
      </c>
      <c r="I24" s="184">
        <f>③入力!E24</f>
        <v>0</v>
      </c>
      <c r="J24" s="185">
        <f t="shared" si="4"/>
        <v>0</v>
      </c>
      <c r="K24" s="185">
        <f t="shared" si="5"/>
        <v>0</v>
      </c>
      <c r="L24" s="186">
        <f t="shared" si="6"/>
        <v>0</v>
      </c>
      <c r="M24" s="187">
        <f>③入力!F24</f>
        <v>0</v>
      </c>
      <c r="N24" s="187">
        <f t="shared" si="7"/>
        <v>0</v>
      </c>
      <c r="O24" s="188">
        <v>0.1028494212078634</v>
      </c>
      <c r="P24" s="189">
        <v>1.3194883965273208E-2</v>
      </c>
      <c r="Q24" s="190">
        <v>0.33163295297936679</v>
      </c>
    </row>
    <row r="25" spans="2:17" x14ac:dyDescent="0.15">
      <c r="B25" s="278" t="s">
        <v>154</v>
      </c>
      <c r="C25" s="279" t="s">
        <v>272</v>
      </c>
      <c r="D25" s="290">
        <f>③入力!D25</f>
        <v>0</v>
      </c>
      <c r="E25" s="281">
        <f t="shared" si="0"/>
        <v>0</v>
      </c>
      <c r="F25" s="281">
        <f t="shared" si="1"/>
        <v>0</v>
      </c>
      <c r="G25" s="281">
        <f t="shared" si="2"/>
        <v>0</v>
      </c>
      <c r="H25" s="282">
        <f t="shared" si="3"/>
        <v>0</v>
      </c>
      <c r="I25" s="291">
        <f>③入力!E25</f>
        <v>0</v>
      </c>
      <c r="J25" s="284">
        <f t="shared" si="4"/>
        <v>0</v>
      </c>
      <c r="K25" s="284">
        <f t="shared" si="5"/>
        <v>0</v>
      </c>
      <c r="L25" s="285">
        <f t="shared" si="6"/>
        <v>0</v>
      </c>
      <c r="M25" s="286">
        <f>③入力!F25</f>
        <v>0</v>
      </c>
      <c r="N25" s="286">
        <f t="shared" si="7"/>
        <v>0</v>
      </c>
      <c r="O25" s="287">
        <v>0.12245219012281004</v>
      </c>
      <c r="P25" s="288">
        <v>1.1635144444581075E-2</v>
      </c>
      <c r="Q25" s="289">
        <v>3.1326704663643512E-2</v>
      </c>
    </row>
    <row r="26" spans="2:17" x14ac:dyDescent="0.15">
      <c r="B26" s="179" t="s">
        <v>155</v>
      </c>
      <c r="C26" s="180" t="s">
        <v>273</v>
      </c>
      <c r="D26" s="181">
        <f>③入力!D26</f>
        <v>0</v>
      </c>
      <c r="E26" s="182">
        <f t="shared" si="0"/>
        <v>0</v>
      </c>
      <c r="F26" s="182">
        <f t="shared" si="1"/>
        <v>0</v>
      </c>
      <c r="G26" s="182">
        <f t="shared" si="2"/>
        <v>0</v>
      </c>
      <c r="H26" s="183">
        <f t="shared" si="3"/>
        <v>0</v>
      </c>
      <c r="I26" s="184">
        <f>③入力!E26</f>
        <v>0</v>
      </c>
      <c r="J26" s="185">
        <f t="shared" si="4"/>
        <v>0</v>
      </c>
      <c r="K26" s="185">
        <f t="shared" si="5"/>
        <v>0</v>
      </c>
      <c r="L26" s="186">
        <f t="shared" si="6"/>
        <v>0</v>
      </c>
      <c r="M26" s="187">
        <f>③入力!F26</f>
        <v>0</v>
      </c>
      <c r="N26" s="187">
        <f t="shared" si="7"/>
        <v>0</v>
      </c>
      <c r="O26" s="188">
        <v>0.17571592604245978</v>
      </c>
      <c r="P26" s="189">
        <v>1.3860496878000344E-2</v>
      </c>
      <c r="Q26" s="190">
        <v>0.30716327259735621</v>
      </c>
    </row>
    <row r="27" spans="2:17" x14ac:dyDescent="0.15">
      <c r="B27" s="278" t="s">
        <v>156</v>
      </c>
      <c r="C27" s="279" t="s">
        <v>274</v>
      </c>
      <c r="D27" s="280">
        <f>③入力!D27</f>
        <v>0</v>
      </c>
      <c r="E27" s="281">
        <f t="shared" si="0"/>
        <v>0</v>
      </c>
      <c r="F27" s="281">
        <f t="shared" si="1"/>
        <v>0</v>
      </c>
      <c r="G27" s="281">
        <f t="shared" si="2"/>
        <v>0</v>
      </c>
      <c r="H27" s="282">
        <f t="shared" si="3"/>
        <v>0</v>
      </c>
      <c r="I27" s="283">
        <f>③入力!E27</f>
        <v>0</v>
      </c>
      <c r="J27" s="284">
        <f t="shared" si="4"/>
        <v>0</v>
      </c>
      <c r="K27" s="284">
        <f t="shared" si="5"/>
        <v>0</v>
      </c>
      <c r="L27" s="285">
        <f t="shared" si="6"/>
        <v>0</v>
      </c>
      <c r="M27" s="286">
        <f>③入力!F27</f>
        <v>0</v>
      </c>
      <c r="N27" s="286">
        <f t="shared" si="7"/>
        <v>0</v>
      </c>
      <c r="O27" s="287">
        <v>5.8936764006462181E-2</v>
      </c>
      <c r="P27" s="288">
        <v>9.511640978592693E-3</v>
      </c>
      <c r="Q27" s="289">
        <v>0.42592249211941402</v>
      </c>
    </row>
    <row r="28" spans="2:17" x14ac:dyDescent="0.15">
      <c r="B28" s="179" t="s">
        <v>157</v>
      </c>
      <c r="C28" s="180" t="s">
        <v>275</v>
      </c>
      <c r="D28" s="181">
        <f>③入力!D28</f>
        <v>0</v>
      </c>
      <c r="E28" s="182">
        <f t="shared" si="0"/>
        <v>0</v>
      </c>
      <c r="F28" s="182">
        <f t="shared" si="1"/>
        <v>0</v>
      </c>
      <c r="G28" s="182">
        <f t="shared" si="2"/>
        <v>0</v>
      </c>
      <c r="H28" s="183">
        <f t="shared" si="3"/>
        <v>0</v>
      </c>
      <c r="I28" s="184">
        <f>③入力!E28</f>
        <v>0</v>
      </c>
      <c r="J28" s="185">
        <f t="shared" si="4"/>
        <v>0</v>
      </c>
      <c r="K28" s="185">
        <f t="shared" si="5"/>
        <v>0</v>
      </c>
      <c r="L28" s="186">
        <f t="shared" si="6"/>
        <v>0</v>
      </c>
      <c r="M28" s="187">
        <f>③入力!F28</f>
        <v>0</v>
      </c>
      <c r="N28" s="187">
        <f t="shared" si="7"/>
        <v>0</v>
      </c>
      <c r="O28" s="188">
        <v>0.17344672221905641</v>
      </c>
      <c r="P28" s="189">
        <v>9.1142445996991728E-3</v>
      </c>
      <c r="Q28" s="190">
        <v>4.7730986138196374E-2</v>
      </c>
    </row>
    <row r="29" spans="2:17" x14ac:dyDescent="0.15">
      <c r="B29" s="278" t="s">
        <v>158</v>
      </c>
      <c r="C29" s="279" t="s">
        <v>276</v>
      </c>
      <c r="D29" s="280">
        <f>③入力!D29</f>
        <v>0</v>
      </c>
      <c r="E29" s="281">
        <f t="shared" si="0"/>
        <v>0</v>
      </c>
      <c r="F29" s="281">
        <f t="shared" si="1"/>
        <v>0</v>
      </c>
      <c r="G29" s="281">
        <f t="shared" si="2"/>
        <v>0</v>
      </c>
      <c r="H29" s="282">
        <f t="shared" si="3"/>
        <v>0</v>
      </c>
      <c r="I29" s="283">
        <f>③入力!E29</f>
        <v>0</v>
      </c>
      <c r="J29" s="284">
        <f t="shared" si="4"/>
        <v>0</v>
      </c>
      <c r="K29" s="284">
        <f t="shared" si="5"/>
        <v>0</v>
      </c>
      <c r="L29" s="285">
        <f t="shared" si="6"/>
        <v>0</v>
      </c>
      <c r="M29" s="286">
        <f>③入力!F29</f>
        <v>0</v>
      </c>
      <c r="N29" s="286">
        <f t="shared" si="7"/>
        <v>0</v>
      </c>
      <c r="O29" s="287">
        <v>0.17793432092939027</v>
      </c>
      <c r="P29" s="288">
        <v>7.9091600037316089E-3</v>
      </c>
      <c r="Q29" s="289">
        <v>6.2297915456021924E-2</v>
      </c>
    </row>
    <row r="30" spans="2:17" x14ac:dyDescent="0.15">
      <c r="B30" s="179" t="s">
        <v>159</v>
      </c>
      <c r="C30" s="180" t="s">
        <v>277</v>
      </c>
      <c r="D30" s="192">
        <f>③入力!D30</f>
        <v>0</v>
      </c>
      <c r="E30" s="182">
        <f t="shared" si="0"/>
        <v>0</v>
      </c>
      <c r="F30" s="182">
        <f t="shared" si="1"/>
        <v>0</v>
      </c>
      <c r="G30" s="182">
        <f t="shared" si="2"/>
        <v>0</v>
      </c>
      <c r="H30" s="183">
        <f t="shared" si="3"/>
        <v>0</v>
      </c>
      <c r="I30" s="191">
        <f>③入力!E30</f>
        <v>0</v>
      </c>
      <c r="J30" s="185">
        <f t="shared" si="4"/>
        <v>0</v>
      </c>
      <c r="K30" s="185">
        <f t="shared" si="5"/>
        <v>0</v>
      </c>
      <c r="L30" s="186">
        <f t="shared" si="6"/>
        <v>0</v>
      </c>
      <c r="M30" s="187">
        <f>③入力!F30</f>
        <v>0</v>
      </c>
      <c r="N30" s="187">
        <f t="shared" si="7"/>
        <v>0</v>
      </c>
      <c r="O30" s="188">
        <v>8.7206838674010134E-2</v>
      </c>
      <c r="P30" s="189">
        <v>1.6326912347952298E-2</v>
      </c>
      <c r="Q30" s="190">
        <v>1.5895123772327824E-2</v>
      </c>
    </row>
    <row r="31" spans="2:17" x14ac:dyDescent="0.15">
      <c r="B31" s="278" t="s">
        <v>160</v>
      </c>
      <c r="C31" s="279" t="s">
        <v>278</v>
      </c>
      <c r="D31" s="280">
        <f>③入力!D31</f>
        <v>0</v>
      </c>
      <c r="E31" s="281">
        <f t="shared" si="0"/>
        <v>0</v>
      </c>
      <c r="F31" s="281">
        <f t="shared" si="1"/>
        <v>0</v>
      </c>
      <c r="G31" s="281">
        <f t="shared" si="2"/>
        <v>0</v>
      </c>
      <c r="H31" s="282">
        <f t="shared" si="3"/>
        <v>0</v>
      </c>
      <c r="I31" s="283">
        <f>③入力!E31</f>
        <v>0</v>
      </c>
      <c r="J31" s="284">
        <f t="shared" si="4"/>
        <v>0</v>
      </c>
      <c r="K31" s="284">
        <f t="shared" si="5"/>
        <v>0</v>
      </c>
      <c r="L31" s="285">
        <f t="shared" si="6"/>
        <v>0</v>
      </c>
      <c r="M31" s="286">
        <f>③入力!F31</f>
        <v>0</v>
      </c>
      <c r="N31" s="286">
        <f t="shared" si="7"/>
        <v>0</v>
      </c>
      <c r="O31" s="287">
        <v>7.4733369826751314E-2</v>
      </c>
      <c r="P31" s="288">
        <v>3.4180252507485737E-3</v>
      </c>
      <c r="Q31" s="289">
        <v>0.50484337433360049</v>
      </c>
    </row>
    <row r="32" spans="2:17" x14ac:dyDescent="0.15">
      <c r="B32" s="179" t="s">
        <v>161</v>
      </c>
      <c r="C32" s="180" t="s">
        <v>162</v>
      </c>
      <c r="D32" s="181">
        <f>③入力!D32</f>
        <v>0</v>
      </c>
      <c r="E32" s="182">
        <f t="shared" si="0"/>
        <v>0</v>
      </c>
      <c r="F32" s="182">
        <f t="shared" si="1"/>
        <v>0</v>
      </c>
      <c r="G32" s="182">
        <f t="shared" si="2"/>
        <v>0</v>
      </c>
      <c r="H32" s="183">
        <f t="shared" si="3"/>
        <v>0</v>
      </c>
      <c r="I32" s="184">
        <f>③入力!E32</f>
        <v>0</v>
      </c>
      <c r="J32" s="185">
        <f t="shared" si="4"/>
        <v>0</v>
      </c>
      <c r="K32" s="185">
        <f t="shared" si="5"/>
        <v>0</v>
      </c>
      <c r="L32" s="186">
        <f t="shared" si="6"/>
        <v>0</v>
      </c>
      <c r="M32" s="187">
        <f>③入力!F32</f>
        <v>0</v>
      </c>
      <c r="N32" s="187">
        <f t="shared" si="7"/>
        <v>0</v>
      </c>
      <c r="O32" s="188">
        <v>0.31630659187034799</v>
      </c>
      <c r="P32" s="189">
        <v>3.5669638098325747E-2</v>
      </c>
      <c r="Q32" s="190">
        <v>0.1689861551773868</v>
      </c>
    </row>
    <row r="33" spans="2:17" x14ac:dyDescent="0.15">
      <c r="B33" s="278" t="s">
        <v>163</v>
      </c>
      <c r="C33" s="279" t="s">
        <v>279</v>
      </c>
      <c r="D33" s="280">
        <f>③入力!D33</f>
        <v>0</v>
      </c>
      <c r="E33" s="281">
        <f t="shared" si="0"/>
        <v>0</v>
      </c>
      <c r="F33" s="281">
        <f t="shared" si="1"/>
        <v>0</v>
      </c>
      <c r="G33" s="281">
        <f t="shared" si="2"/>
        <v>0</v>
      </c>
      <c r="H33" s="282">
        <f t="shared" si="3"/>
        <v>0</v>
      </c>
      <c r="I33" s="283">
        <f>③入力!E33</f>
        <v>0</v>
      </c>
      <c r="J33" s="284">
        <f t="shared" si="4"/>
        <v>0</v>
      </c>
      <c r="K33" s="284">
        <f t="shared" si="5"/>
        <v>0</v>
      </c>
      <c r="L33" s="285">
        <f>I33+J33-K33</f>
        <v>0</v>
      </c>
      <c r="M33" s="286">
        <f>③入力!F33</f>
        <v>0</v>
      </c>
      <c r="N33" s="286">
        <f t="shared" si="7"/>
        <v>0</v>
      </c>
      <c r="O33" s="287">
        <v>0</v>
      </c>
      <c r="P33" s="288">
        <v>0</v>
      </c>
      <c r="Q33" s="289">
        <v>1</v>
      </c>
    </row>
    <row r="34" spans="2:17" x14ac:dyDescent="0.15">
      <c r="B34" s="179" t="s">
        <v>164</v>
      </c>
      <c r="C34" s="180" t="s">
        <v>280</v>
      </c>
      <c r="D34" s="181">
        <f>③入力!D34</f>
        <v>0</v>
      </c>
      <c r="E34" s="182">
        <f t="shared" ref="E34:E44" si="8">D34*O34</f>
        <v>0</v>
      </c>
      <c r="F34" s="182">
        <f t="shared" si="1"/>
        <v>0</v>
      </c>
      <c r="G34" s="182">
        <f t="shared" si="2"/>
        <v>0</v>
      </c>
      <c r="H34" s="183">
        <f t="shared" si="3"/>
        <v>0</v>
      </c>
      <c r="I34" s="184">
        <f>③入力!E34</f>
        <v>0</v>
      </c>
      <c r="J34" s="185">
        <f t="shared" ref="J34:J44" si="9">I34*O34</f>
        <v>0</v>
      </c>
      <c r="K34" s="185">
        <f t="shared" si="5"/>
        <v>0</v>
      </c>
      <c r="L34" s="186">
        <f>I34-J34-K34</f>
        <v>0</v>
      </c>
      <c r="M34" s="187">
        <f>③入力!F34</f>
        <v>0</v>
      </c>
      <c r="N34" s="187">
        <f t="shared" si="7"/>
        <v>0</v>
      </c>
      <c r="O34" s="188">
        <v>0</v>
      </c>
      <c r="P34" s="189">
        <v>0</v>
      </c>
      <c r="Q34" s="190">
        <v>0.94831183305776745</v>
      </c>
    </row>
    <row r="35" spans="2:17" x14ac:dyDescent="0.15">
      <c r="B35" s="278" t="s">
        <v>165</v>
      </c>
      <c r="C35" s="279" t="s">
        <v>166</v>
      </c>
      <c r="D35" s="290">
        <f>③入力!D35</f>
        <v>0</v>
      </c>
      <c r="E35" s="281">
        <f t="shared" si="8"/>
        <v>0</v>
      </c>
      <c r="F35" s="281">
        <f t="shared" si="1"/>
        <v>0</v>
      </c>
      <c r="G35" s="281">
        <f t="shared" si="2"/>
        <v>0</v>
      </c>
      <c r="H35" s="282">
        <f t="shared" si="3"/>
        <v>0</v>
      </c>
      <c r="I35" s="291">
        <f>③入力!E35</f>
        <v>0</v>
      </c>
      <c r="J35" s="284">
        <f t="shared" si="9"/>
        <v>0</v>
      </c>
      <c r="K35" s="284">
        <f t="shared" si="5"/>
        <v>0</v>
      </c>
      <c r="L35" s="285">
        <f>I35-J35-K35</f>
        <v>0</v>
      </c>
      <c r="M35" s="286">
        <f>③入力!F35</f>
        <v>0</v>
      </c>
      <c r="N35" s="286">
        <f t="shared" si="7"/>
        <v>0</v>
      </c>
      <c r="O35" s="287">
        <v>0</v>
      </c>
      <c r="P35" s="288">
        <v>0</v>
      </c>
      <c r="Q35" s="289">
        <v>0.99985487791604688</v>
      </c>
    </row>
    <row r="36" spans="2:17" x14ac:dyDescent="0.15">
      <c r="B36" s="179" t="s">
        <v>167</v>
      </c>
      <c r="C36" s="180" t="s">
        <v>168</v>
      </c>
      <c r="D36" s="181">
        <f>③入力!D36</f>
        <v>0</v>
      </c>
      <c r="E36" s="182">
        <f t="shared" si="8"/>
        <v>0</v>
      </c>
      <c r="F36" s="182">
        <f t="shared" si="1"/>
        <v>0</v>
      </c>
      <c r="G36" s="182">
        <f t="shared" si="2"/>
        <v>0</v>
      </c>
      <c r="H36" s="183">
        <f t="shared" si="3"/>
        <v>0</v>
      </c>
      <c r="I36" s="184">
        <f>③入力!E36</f>
        <v>0</v>
      </c>
      <c r="J36" s="185">
        <f t="shared" si="9"/>
        <v>0</v>
      </c>
      <c r="K36" s="185">
        <f t="shared" si="5"/>
        <v>0</v>
      </c>
      <c r="L36" s="186">
        <f>I36-J36+K36</f>
        <v>0</v>
      </c>
      <c r="M36" s="187">
        <f>③入力!F36</f>
        <v>0</v>
      </c>
      <c r="N36" s="187">
        <f t="shared" si="7"/>
        <v>0</v>
      </c>
      <c r="O36" s="188">
        <v>0</v>
      </c>
      <c r="P36" s="189">
        <v>0</v>
      </c>
      <c r="Q36" s="190">
        <v>0.91687355993355601</v>
      </c>
    </row>
    <row r="37" spans="2:17" x14ac:dyDescent="0.15">
      <c r="B37" s="278" t="s">
        <v>169</v>
      </c>
      <c r="C37" s="279" t="s">
        <v>281</v>
      </c>
      <c r="D37" s="280">
        <f>③入力!D37</f>
        <v>0</v>
      </c>
      <c r="E37" s="281">
        <f>E50</f>
        <v>0</v>
      </c>
      <c r="F37" s="281">
        <f t="shared" ref="F37:F44" si="10">D37*P37</f>
        <v>0</v>
      </c>
      <c r="G37" s="281">
        <f>D37+E37-F37</f>
        <v>0</v>
      </c>
      <c r="H37" s="282">
        <f t="shared" si="3"/>
        <v>0</v>
      </c>
      <c r="I37" s="283">
        <f>③入力!E37</f>
        <v>0</v>
      </c>
      <c r="J37" s="284">
        <f>J50</f>
        <v>0</v>
      </c>
      <c r="K37" s="284">
        <f t="shared" ref="K37:K44" si="11">I37*P37</f>
        <v>0</v>
      </c>
      <c r="L37" s="281">
        <f>I37+J37-K37</f>
        <v>0</v>
      </c>
      <c r="M37" s="286">
        <f>③入力!F37</f>
        <v>0</v>
      </c>
      <c r="N37" s="286">
        <f t="shared" si="7"/>
        <v>0</v>
      </c>
      <c r="O37" s="287">
        <v>0</v>
      </c>
      <c r="P37" s="288">
        <v>0</v>
      </c>
      <c r="Q37" s="289">
        <v>0.96051379089053901</v>
      </c>
    </row>
    <row r="38" spans="2:17" x14ac:dyDescent="0.15">
      <c r="B38" s="179" t="s">
        <v>170</v>
      </c>
      <c r="C38" s="180" t="s">
        <v>282</v>
      </c>
      <c r="D38" s="181">
        <f>③入力!D38</f>
        <v>0</v>
      </c>
      <c r="E38" s="182">
        <f t="shared" si="8"/>
        <v>0</v>
      </c>
      <c r="F38" s="182">
        <f t="shared" si="10"/>
        <v>0</v>
      </c>
      <c r="G38" s="182">
        <f t="shared" si="2"/>
        <v>0</v>
      </c>
      <c r="H38" s="183">
        <f t="shared" si="3"/>
        <v>0</v>
      </c>
      <c r="I38" s="184">
        <f>③入力!E38</f>
        <v>0</v>
      </c>
      <c r="J38" s="185">
        <f t="shared" si="9"/>
        <v>0</v>
      </c>
      <c r="K38" s="185">
        <f t="shared" si="11"/>
        <v>0</v>
      </c>
      <c r="L38" s="186">
        <f t="shared" ref="L38:L44" si="12">I38-J38-K38</f>
        <v>0</v>
      </c>
      <c r="M38" s="187">
        <f>③入力!F38</f>
        <v>0</v>
      </c>
      <c r="N38" s="187">
        <f t="shared" si="7"/>
        <v>0</v>
      </c>
      <c r="O38" s="188">
        <v>0</v>
      </c>
      <c r="P38" s="189">
        <v>0</v>
      </c>
      <c r="Q38" s="190">
        <v>0.81705622888054452</v>
      </c>
    </row>
    <row r="39" spans="2:17" x14ac:dyDescent="0.15">
      <c r="B39" s="278" t="s">
        <v>171</v>
      </c>
      <c r="C39" s="279" t="s">
        <v>172</v>
      </c>
      <c r="D39" s="280">
        <f>③入力!D39</f>
        <v>0</v>
      </c>
      <c r="E39" s="281">
        <f t="shared" si="8"/>
        <v>0</v>
      </c>
      <c r="F39" s="281">
        <f t="shared" si="10"/>
        <v>0</v>
      </c>
      <c r="G39" s="281">
        <f t="shared" si="2"/>
        <v>0</v>
      </c>
      <c r="H39" s="282">
        <f t="shared" si="3"/>
        <v>0</v>
      </c>
      <c r="I39" s="291">
        <f>③入力!E39</f>
        <v>0</v>
      </c>
      <c r="J39" s="284">
        <f t="shared" si="9"/>
        <v>0</v>
      </c>
      <c r="K39" s="284">
        <f t="shared" si="11"/>
        <v>0</v>
      </c>
      <c r="L39" s="285">
        <f t="shared" si="12"/>
        <v>0</v>
      </c>
      <c r="M39" s="286">
        <f>③入力!F39</f>
        <v>0</v>
      </c>
      <c r="N39" s="286">
        <f t="shared" si="7"/>
        <v>0</v>
      </c>
      <c r="O39" s="287">
        <v>0</v>
      </c>
      <c r="P39" s="288">
        <v>0</v>
      </c>
      <c r="Q39" s="289">
        <v>0.92653067024776359</v>
      </c>
    </row>
    <row r="40" spans="2:17" x14ac:dyDescent="0.15">
      <c r="B40" s="179" t="s">
        <v>173</v>
      </c>
      <c r="C40" s="180" t="s">
        <v>283</v>
      </c>
      <c r="D40" s="192">
        <f>③入力!D40</f>
        <v>0</v>
      </c>
      <c r="E40" s="182">
        <f t="shared" si="8"/>
        <v>0</v>
      </c>
      <c r="F40" s="182">
        <f>F50</f>
        <v>0</v>
      </c>
      <c r="G40" s="182">
        <f>D40-E40+F40</f>
        <v>0</v>
      </c>
      <c r="H40" s="183">
        <f t="shared" si="3"/>
        <v>0</v>
      </c>
      <c r="I40" s="184">
        <f>③入力!E40</f>
        <v>0</v>
      </c>
      <c r="J40" s="185">
        <f t="shared" si="9"/>
        <v>0</v>
      </c>
      <c r="K40" s="185">
        <f>K50</f>
        <v>0</v>
      </c>
      <c r="L40" s="182">
        <f>I40-J40+K40</f>
        <v>0</v>
      </c>
      <c r="M40" s="187">
        <f>③入力!F40</f>
        <v>0</v>
      </c>
      <c r="N40" s="187">
        <f t="shared" si="7"/>
        <v>0</v>
      </c>
      <c r="O40" s="188">
        <v>0</v>
      </c>
      <c r="P40" s="189">
        <v>0</v>
      </c>
      <c r="Q40" s="190">
        <v>0.75714985850473493</v>
      </c>
    </row>
    <row r="41" spans="2:17" x14ac:dyDescent="0.15">
      <c r="B41" s="278" t="s">
        <v>174</v>
      </c>
      <c r="C41" s="279" t="s">
        <v>284</v>
      </c>
      <c r="D41" s="280">
        <f>③入力!D41</f>
        <v>0</v>
      </c>
      <c r="E41" s="281">
        <f t="shared" si="8"/>
        <v>0</v>
      </c>
      <c r="F41" s="281">
        <f t="shared" si="10"/>
        <v>0</v>
      </c>
      <c r="G41" s="281">
        <f t="shared" si="2"/>
        <v>0</v>
      </c>
      <c r="H41" s="282">
        <f t="shared" si="3"/>
        <v>0</v>
      </c>
      <c r="I41" s="283">
        <f>③入力!E41</f>
        <v>0</v>
      </c>
      <c r="J41" s="284">
        <f t="shared" si="9"/>
        <v>0</v>
      </c>
      <c r="K41" s="284">
        <f t="shared" si="11"/>
        <v>0</v>
      </c>
      <c r="L41" s="285">
        <f t="shared" si="12"/>
        <v>0</v>
      </c>
      <c r="M41" s="286">
        <f>③入力!F41</f>
        <v>0</v>
      </c>
      <c r="N41" s="286">
        <f t="shared" si="7"/>
        <v>0</v>
      </c>
      <c r="O41" s="287">
        <v>4.1768910156901172E-2</v>
      </c>
      <c r="P41" s="288">
        <v>4.1083551813920855E-3</v>
      </c>
      <c r="Q41" s="289">
        <v>0.58940113441498476</v>
      </c>
    </row>
    <row r="42" spans="2:17" x14ac:dyDescent="0.15">
      <c r="B42" s="179" t="s">
        <v>175</v>
      </c>
      <c r="C42" s="180" t="s">
        <v>285</v>
      </c>
      <c r="D42" s="181">
        <f>③入力!D42</f>
        <v>0</v>
      </c>
      <c r="E42" s="182">
        <f t="shared" si="8"/>
        <v>0</v>
      </c>
      <c r="F42" s="182">
        <f t="shared" si="10"/>
        <v>0</v>
      </c>
      <c r="G42" s="182">
        <f t="shared" si="2"/>
        <v>0</v>
      </c>
      <c r="H42" s="183">
        <f t="shared" si="3"/>
        <v>0</v>
      </c>
      <c r="I42" s="184">
        <f>③入力!E42</f>
        <v>0</v>
      </c>
      <c r="J42" s="185">
        <f t="shared" si="9"/>
        <v>0</v>
      </c>
      <c r="K42" s="185">
        <f t="shared" si="11"/>
        <v>0</v>
      </c>
      <c r="L42" s="186">
        <f t="shared" si="12"/>
        <v>0</v>
      </c>
      <c r="M42" s="187">
        <f>③入力!F42</f>
        <v>0</v>
      </c>
      <c r="N42" s="187">
        <f t="shared" si="7"/>
        <v>0</v>
      </c>
      <c r="O42" s="188">
        <v>0</v>
      </c>
      <c r="P42" s="189">
        <v>0</v>
      </c>
      <c r="Q42" s="190">
        <v>1</v>
      </c>
    </row>
    <row r="43" spans="2:17" x14ac:dyDescent="0.15">
      <c r="B43" s="278" t="s">
        <v>176</v>
      </c>
      <c r="C43" s="279" t="s">
        <v>286</v>
      </c>
      <c r="D43" s="280">
        <f>③入力!D43</f>
        <v>0</v>
      </c>
      <c r="E43" s="281">
        <f t="shared" si="8"/>
        <v>0</v>
      </c>
      <c r="F43" s="281">
        <f t="shared" si="10"/>
        <v>0</v>
      </c>
      <c r="G43" s="281">
        <f t="shared" si="2"/>
        <v>0</v>
      </c>
      <c r="H43" s="282">
        <f t="shared" si="3"/>
        <v>0</v>
      </c>
      <c r="I43" s="283">
        <f>③入力!E43</f>
        <v>0</v>
      </c>
      <c r="J43" s="284">
        <f t="shared" si="9"/>
        <v>0</v>
      </c>
      <c r="K43" s="284">
        <f t="shared" si="11"/>
        <v>0</v>
      </c>
      <c r="L43" s="285">
        <f t="shared" si="12"/>
        <v>0</v>
      </c>
      <c r="M43" s="286">
        <f>③入力!F43</f>
        <v>0</v>
      </c>
      <c r="N43" s="286">
        <f t="shared" si="7"/>
        <v>0</v>
      </c>
      <c r="O43" s="287">
        <v>0</v>
      </c>
      <c r="P43" s="288">
        <v>1.3798717042961616E-5</v>
      </c>
      <c r="Q43" s="289">
        <v>0.91278266847558265</v>
      </c>
    </row>
    <row r="44" spans="2:17" x14ac:dyDescent="0.15">
      <c r="B44" s="179" t="s">
        <v>177</v>
      </c>
      <c r="C44" s="180" t="s">
        <v>287</v>
      </c>
      <c r="D44" s="192">
        <f>③入力!D44</f>
        <v>0</v>
      </c>
      <c r="E44" s="182">
        <f t="shared" si="8"/>
        <v>0</v>
      </c>
      <c r="F44" s="182">
        <f t="shared" si="10"/>
        <v>0</v>
      </c>
      <c r="G44" s="182">
        <f t="shared" si="2"/>
        <v>0</v>
      </c>
      <c r="H44" s="183">
        <f t="shared" si="3"/>
        <v>0</v>
      </c>
      <c r="I44" s="191">
        <f>③入力!E44</f>
        <v>0</v>
      </c>
      <c r="J44" s="185">
        <f t="shared" si="9"/>
        <v>0</v>
      </c>
      <c r="K44" s="185">
        <f t="shared" si="11"/>
        <v>0</v>
      </c>
      <c r="L44" s="186">
        <f t="shared" si="12"/>
        <v>0</v>
      </c>
      <c r="M44" s="187">
        <f>③入力!F44</f>
        <v>0</v>
      </c>
      <c r="N44" s="187">
        <f t="shared" si="7"/>
        <v>0</v>
      </c>
      <c r="O44" s="188">
        <v>0</v>
      </c>
      <c r="P44" s="189">
        <v>0</v>
      </c>
      <c r="Q44" s="190">
        <v>0.99309857895525278</v>
      </c>
    </row>
    <row r="45" spans="2:17" x14ac:dyDescent="0.15">
      <c r="B45" s="278" t="s">
        <v>178</v>
      </c>
      <c r="C45" s="345" t="s">
        <v>288</v>
      </c>
      <c r="D45" s="280">
        <f>③入力!D45</f>
        <v>0</v>
      </c>
      <c r="E45" s="281">
        <f>D45*O45</f>
        <v>0</v>
      </c>
      <c r="F45" s="281">
        <f>D45*P45</f>
        <v>0</v>
      </c>
      <c r="G45" s="281">
        <f t="shared" si="2"/>
        <v>0</v>
      </c>
      <c r="H45" s="282">
        <f>G45*Q45</f>
        <v>0</v>
      </c>
      <c r="I45" s="283">
        <f>③入力!E45</f>
        <v>0</v>
      </c>
      <c r="J45" s="284">
        <f>I45*O45</f>
        <v>0</v>
      </c>
      <c r="K45" s="284">
        <f>I45*P45</f>
        <v>0</v>
      </c>
      <c r="L45" s="285">
        <f>I45-J45-K45</f>
        <v>0</v>
      </c>
      <c r="M45" s="286">
        <f>③入力!F45</f>
        <v>0</v>
      </c>
      <c r="N45" s="286">
        <f>H45+L45+M45</f>
        <v>0</v>
      </c>
      <c r="O45" s="287">
        <v>0</v>
      </c>
      <c r="P45" s="288">
        <v>0</v>
      </c>
      <c r="Q45" s="289">
        <v>0.99878363358010191</v>
      </c>
    </row>
    <row r="46" spans="2:17" x14ac:dyDescent="0.15">
      <c r="B46" s="193" t="s">
        <v>179</v>
      </c>
      <c r="C46" s="194" t="s">
        <v>289</v>
      </c>
      <c r="D46" s="195">
        <f>③入力!D46</f>
        <v>0</v>
      </c>
      <c r="E46" s="196">
        <f>D46*O46</f>
        <v>0</v>
      </c>
      <c r="F46" s="196">
        <f>D46*P46</f>
        <v>0</v>
      </c>
      <c r="G46" s="196">
        <f t="shared" si="2"/>
        <v>0</v>
      </c>
      <c r="H46" s="197">
        <f>G46*Q46</f>
        <v>0</v>
      </c>
      <c r="I46" s="198">
        <f>③入力!E46</f>
        <v>0</v>
      </c>
      <c r="J46" s="199">
        <f>I46*O46</f>
        <v>0</v>
      </c>
      <c r="K46" s="199">
        <f>I46*P46</f>
        <v>0</v>
      </c>
      <c r="L46" s="200">
        <f>I46-J46-K46</f>
        <v>0</v>
      </c>
      <c r="M46" s="201">
        <f>③入力!F46</f>
        <v>0</v>
      </c>
      <c r="N46" s="201">
        <f>H46+L46+M46</f>
        <v>0</v>
      </c>
      <c r="O46" s="188">
        <v>0</v>
      </c>
      <c r="P46" s="189">
        <v>0</v>
      </c>
      <c r="Q46" s="202">
        <v>0.66518172933102226</v>
      </c>
    </row>
    <row r="47" spans="2:17" x14ac:dyDescent="0.15">
      <c r="B47" s="278" t="s">
        <v>180</v>
      </c>
      <c r="C47" s="279" t="s">
        <v>290</v>
      </c>
      <c r="D47" s="280">
        <f>③入力!D47</f>
        <v>0</v>
      </c>
      <c r="E47" s="281">
        <f>D47*O47</f>
        <v>0</v>
      </c>
      <c r="F47" s="281">
        <f>D47*P47</f>
        <v>0</v>
      </c>
      <c r="G47" s="281">
        <f t="shared" si="2"/>
        <v>0</v>
      </c>
      <c r="H47" s="282">
        <f>G47*Q47</f>
        <v>0</v>
      </c>
      <c r="I47" s="283">
        <f>③入力!E47</f>
        <v>0</v>
      </c>
      <c r="J47" s="284">
        <f>I47*O47</f>
        <v>0</v>
      </c>
      <c r="K47" s="284">
        <f>I47*P47</f>
        <v>0</v>
      </c>
      <c r="L47" s="285">
        <f>I47-J47-K47</f>
        <v>0</v>
      </c>
      <c r="M47" s="286">
        <f>③入力!F47</f>
        <v>0</v>
      </c>
      <c r="N47" s="286">
        <f>H47+L47+M47</f>
        <v>0</v>
      </c>
      <c r="O47" s="287">
        <v>1.7652529534375841E-5</v>
      </c>
      <c r="P47" s="288">
        <v>6.2586241076423432E-6</v>
      </c>
      <c r="Q47" s="289">
        <v>0.87568293429909683</v>
      </c>
    </row>
    <row r="48" spans="2:17" x14ac:dyDescent="0.15">
      <c r="B48" s="193" t="s">
        <v>181</v>
      </c>
      <c r="C48" s="194" t="s">
        <v>291</v>
      </c>
      <c r="D48" s="195">
        <f>③入力!D48</f>
        <v>0</v>
      </c>
      <c r="E48" s="196">
        <f>D48*O48</f>
        <v>0</v>
      </c>
      <c r="F48" s="196">
        <f>D48*P48</f>
        <v>0</v>
      </c>
      <c r="G48" s="196">
        <f t="shared" si="2"/>
        <v>0</v>
      </c>
      <c r="H48" s="197">
        <f>G48*Q48</f>
        <v>0</v>
      </c>
      <c r="I48" s="198">
        <f>③入力!E48</f>
        <v>0</v>
      </c>
      <c r="J48" s="199">
        <f>I48*O48</f>
        <v>0</v>
      </c>
      <c r="K48" s="199">
        <f>I48*P48</f>
        <v>0</v>
      </c>
      <c r="L48" s="200">
        <f>I48-J48-K48</f>
        <v>0</v>
      </c>
      <c r="M48" s="201">
        <f>③入力!F48</f>
        <v>0</v>
      </c>
      <c r="N48" s="201">
        <f>H48+L48+M48</f>
        <v>0</v>
      </c>
      <c r="O48" s="188">
        <v>0</v>
      </c>
      <c r="P48" s="189">
        <v>0</v>
      </c>
      <c r="Q48" s="202">
        <v>1</v>
      </c>
    </row>
    <row r="49" spans="2:17" ht="14.25" thickBot="1" x14ac:dyDescent="0.2">
      <c r="B49" s="292" t="s">
        <v>182</v>
      </c>
      <c r="C49" s="293" t="s">
        <v>292</v>
      </c>
      <c r="D49" s="294">
        <f>③入力!D49</f>
        <v>0</v>
      </c>
      <c r="E49" s="295">
        <f>D49*O49</f>
        <v>0</v>
      </c>
      <c r="F49" s="295">
        <f>D49*P49</f>
        <v>0</v>
      </c>
      <c r="G49" s="295">
        <f t="shared" si="2"/>
        <v>0</v>
      </c>
      <c r="H49" s="296">
        <f>G49*Q49</f>
        <v>0</v>
      </c>
      <c r="I49" s="297">
        <f>③入力!E49</f>
        <v>0</v>
      </c>
      <c r="J49" s="298">
        <f>I49*O49</f>
        <v>0</v>
      </c>
      <c r="K49" s="298">
        <f>I49*P49</f>
        <v>0</v>
      </c>
      <c r="L49" s="299">
        <f>I49-J49-K49</f>
        <v>0</v>
      </c>
      <c r="M49" s="300">
        <f>③入力!F49</f>
        <v>0</v>
      </c>
      <c r="N49" s="300">
        <f>H49+L49+M49</f>
        <v>0</v>
      </c>
      <c r="O49" s="301">
        <v>2.3505125679551809E-2</v>
      </c>
      <c r="P49" s="302">
        <v>3.0097892967934352E-2</v>
      </c>
      <c r="Q49" s="303">
        <v>0.82003592709428674</v>
      </c>
    </row>
    <row r="50" spans="2:17" ht="18" customHeight="1" thickBot="1" x14ac:dyDescent="0.2">
      <c r="B50" s="519" t="s">
        <v>47</v>
      </c>
      <c r="C50" s="520"/>
      <c r="D50" s="101">
        <f>SUM(D10:D49)</f>
        <v>0</v>
      </c>
      <c r="E50" s="102">
        <f>SUM(E10:E36)+SUM(E38:E49)</f>
        <v>0</v>
      </c>
      <c r="F50" s="102">
        <f>SUM(F10:F39)+SUM(F41:F49)</f>
        <v>0</v>
      </c>
      <c r="G50" s="102">
        <f>SUM(G10:G49)</f>
        <v>0</v>
      </c>
      <c r="H50" s="103">
        <f>SUM(H10:H49)</f>
        <v>0</v>
      </c>
      <c r="I50" s="101">
        <f>SUM(I10:I49)</f>
        <v>0</v>
      </c>
      <c r="J50" s="102">
        <f>SUM(J10:J36)+SUM(J38:J49)</f>
        <v>0</v>
      </c>
      <c r="K50" s="102">
        <f>SUM(K10:K39)+SUM(K41:K49)</f>
        <v>0</v>
      </c>
      <c r="L50" s="103">
        <f>SUM(L10:L49)</f>
        <v>0</v>
      </c>
      <c r="M50" s="104">
        <f>SUM(M10:M49)</f>
        <v>0</v>
      </c>
      <c r="N50" s="104">
        <f>SUM(N10:N49)</f>
        <v>0</v>
      </c>
    </row>
    <row r="51" spans="2:17" x14ac:dyDescent="0.15">
      <c r="D51" s="105"/>
    </row>
    <row r="52" spans="2:17" x14ac:dyDescent="0.15">
      <c r="C52" s="98" t="s">
        <v>339</v>
      </c>
      <c r="D52" s="105"/>
    </row>
    <row r="53" spans="2:17" x14ac:dyDescent="0.15">
      <c r="D53" s="105"/>
    </row>
    <row r="54" spans="2:17" x14ac:dyDescent="0.15">
      <c r="D54" s="105"/>
    </row>
    <row r="55" spans="2:17" x14ac:dyDescent="0.15">
      <c r="D55" s="105"/>
    </row>
    <row r="56" spans="2:17" x14ac:dyDescent="0.15">
      <c r="D56" s="105"/>
    </row>
    <row r="57" spans="2:17" x14ac:dyDescent="0.15">
      <c r="D57" s="105"/>
    </row>
    <row r="58" spans="2:17" x14ac:dyDescent="0.15">
      <c r="D58" s="105"/>
    </row>
    <row r="59" spans="2:17" x14ac:dyDescent="0.15">
      <c r="D59" s="105"/>
      <c r="E59" s="105"/>
    </row>
  </sheetData>
  <sheetProtection sheet="1" objects="1" scenarios="1"/>
  <mergeCells count="21">
    <mergeCell ref="Q7:Q9"/>
    <mergeCell ref="P7:P9"/>
    <mergeCell ref="O7:O9"/>
    <mergeCell ref="I4:L6"/>
    <mergeCell ref="N7:N9"/>
    <mergeCell ref="J7:J9"/>
    <mergeCell ref="O4:Q6"/>
    <mergeCell ref="L7:L9"/>
    <mergeCell ref="I7:I9"/>
    <mergeCell ref="H7:H9"/>
    <mergeCell ref="D4:H6"/>
    <mergeCell ref="N4:N6"/>
    <mergeCell ref="K7:K9"/>
    <mergeCell ref="M4:M6"/>
    <mergeCell ref="M7:M9"/>
    <mergeCell ref="G7:G9"/>
    <mergeCell ref="B50:C50"/>
    <mergeCell ref="D7:D9"/>
    <mergeCell ref="E7:E9"/>
    <mergeCell ref="F7:F9"/>
    <mergeCell ref="B4:C9"/>
  </mergeCells>
  <phoneticPr fontId="4"/>
  <pageMargins left="0.39370078740157483" right="0.19685039370078741" top="0.59055118110236227" bottom="0.39370078740157483" header="0.51181102362204722" footer="0.51181102362204722"/>
  <pageSetup paperSize="9" scale="84" orientation="landscape" cellComments="asDisplayed" horizontalDpi="300" r:id="rId1"/>
  <headerFooter alignWithMargins="0"/>
  <ignoredErrors>
    <ignoredError sqref="B10:B49" numberStoredAsText="1"/>
    <ignoredError sqref="L33 L36 E37:L40" 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FFFF"/>
  </sheetPr>
  <dimension ref="B2:V102"/>
  <sheetViews>
    <sheetView zoomScaleNormal="100" workbookViewId="0"/>
  </sheetViews>
  <sheetFormatPr defaultColWidth="10" defaultRowHeight="13.5" x14ac:dyDescent="0.15"/>
  <cols>
    <col min="1" max="1" width="2.625" style="7" customWidth="1"/>
    <col min="2" max="2" width="3.625" style="7" customWidth="1"/>
    <col min="3" max="3" width="24.25" style="7" bestFit="1" customWidth="1"/>
    <col min="4" max="21" width="11" style="7" customWidth="1"/>
    <col min="22" max="16384" width="10" style="7"/>
  </cols>
  <sheetData>
    <row r="2" spans="2:22" ht="14.25" x14ac:dyDescent="0.15">
      <c r="B2" s="47" t="s">
        <v>48</v>
      </c>
      <c r="V2" s="242"/>
    </row>
    <row r="3" spans="2:22" ht="14.25" thickBot="1" x14ac:dyDescent="0.2">
      <c r="D3" s="242"/>
      <c r="E3" s="242"/>
      <c r="F3" s="242"/>
      <c r="G3" s="242"/>
      <c r="H3" s="242"/>
      <c r="I3" s="242"/>
      <c r="J3" s="242"/>
      <c r="K3" s="242"/>
      <c r="L3" s="242"/>
      <c r="M3" s="242"/>
      <c r="N3" s="242"/>
      <c r="O3" s="242"/>
      <c r="P3" s="242"/>
      <c r="Q3" s="242"/>
      <c r="R3" s="242"/>
      <c r="S3" s="242"/>
      <c r="T3" s="242"/>
      <c r="U3" s="106" t="str">
        <f>"（単位："&amp;③入力!D64&amp;"）"</f>
        <v>（単位：千円）</v>
      </c>
    </row>
    <row r="4" spans="2:22" s="366" customFormat="1" ht="15" customHeight="1" x14ac:dyDescent="0.15">
      <c r="B4" s="587" t="s">
        <v>183</v>
      </c>
      <c r="C4" s="588"/>
      <c r="D4" s="577" t="s">
        <v>14</v>
      </c>
      <c r="E4" s="578"/>
      <c r="F4" s="579"/>
      <c r="G4" s="585" t="s">
        <v>348</v>
      </c>
      <c r="H4" s="580" t="s">
        <v>49</v>
      </c>
      <c r="I4" s="577" t="s">
        <v>116</v>
      </c>
      <c r="J4" s="578"/>
      <c r="K4" s="579"/>
      <c r="L4" s="585" t="s">
        <v>50</v>
      </c>
      <c r="M4" s="575" t="s">
        <v>51</v>
      </c>
      <c r="N4" s="575" t="s">
        <v>97</v>
      </c>
      <c r="O4" s="580" t="s">
        <v>100</v>
      </c>
      <c r="P4" s="577" t="s">
        <v>117</v>
      </c>
      <c r="Q4" s="578"/>
      <c r="R4" s="579"/>
      <c r="S4" s="577" t="s">
        <v>34</v>
      </c>
      <c r="T4" s="578"/>
      <c r="U4" s="579"/>
    </row>
    <row r="5" spans="2:22" s="366" customFormat="1" ht="13.5" customHeight="1" x14ac:dyDescent="0.15">
      <c r="B5" s="589"/>
      <c r="C5" s="590"/>
      <c r="D5" s="597" t="s">
        <v>49</v>
      </c>
      <c r="E5" s="369"/>
      <c r="F5" s="370"/>
      <c r="G5" s="559"/>
      <c r="H5" s="581"/>
      <c r="I5" s="597" t="s">
        <v>16</v>
      </c>
      <c r="J5" s="371"/>
      <c r="K5" s="372"/>
      <c r="L5" s="559"/>
      <c r="M5" s="557"/>
      <c r="N5" s="557"/>
      <c r="O5" s="581"/>
      <c r="P5" s="597" t="s">
        <v>16</v>
      </c>
      <c r="Q5" s="371"/>
      <c r="R5" s="372"/>
      <c r="S5" s="597" t="s">
        <v>16</v>
      </c>
      <c r="T5" s="371"/>
      <c r="U5" s="372"/>
    </row>
    <row r="6" spans="2:22" s="366" customFormat="1" ht="13.5" customHeight="1" x14ac:dyDescent="0.15">
      <c r="B6" s="591"/>
      <c r="C6" s="590"/>
      <c r="D6" s="598"/>
      <c r="E6" s="594" t="s">
        <v>79</v>
      </c>
      <c r="F6" s="373"/>
      <c r="G6" s="559"/>
      <c r="H6" s="581"/>
      <c r="I6" s="598"/>
      <c r="J6" s="594" t="s">
        <v>347</v>
      </c>
      <c r="K6" s="373"/>
      <c r="L6" s="559"/>
      <c r="M6" s="557"/>
      <c r="N6" s="557"/>
      <c r="O6" s="581"/>
      <c r="P6" s="598"/>
      <c r="Q6" s="594" t="s">
        <v>79</v>
      </c>
      <c r="R6" s="373"/>
      <c r="S6" s="598"/>
      <c r="T6" s="594" t="s">
        <v>79</v>
      </c>
      <c r="U6" s="373"/>
    </row>
    <row r="7" spans="2:22" s="366" customFormat="1" ht="27" customHeight="1" x14ac:dyDescent="0.15">
      <c r="B7" s="591"/>
      <c r="C7" s="590"/>
      <c r="D7" s="598"/>
      <c r="E7" s="595"/>
      <c r="F7" s="580" t="s">
        <v>346</v>
      </c>
      <c r="G7" s="559"/>
      <c r="H7" s="581"/>
      <c r="I7" s="598"/>
      <c r="J7" s="595"/>
      <c r="K7" s="580" t="s">
        <v>80</v>
      </c>
      <c r="L7" s="559"/>
      <c r="M7" s="557"/>
      <c r="N7" s="557"/>
      <c r="O7" s="581"/>
      <c r="P7" s="598"/>
      <c r="Q7" s="595"/>
      <c r="R7" s="580" t="s">
        <v>346</v>
      </c>
      <c r="S7" s="598"/>
      <c r="T7" s="595"/>
      <c r="U7" s="580" t="s">
        <v>346</v>
      </c>
    </row>
    <row r="8" spans="2:22" s="366" customFormat="1" ht="17.25" customHeight="1" x14ac:dyDescent="0.15">
      <c r="B8" s="592"/>
      <c r="C8" s="593"/>
      <c r="D8" s="599"/>
      <c r="E8" s="596"/>
      <c r="F8" s="582"/>
      <c r="G8" s="586"/>
      <c r="H8" s="582"/>
      <c r="I8" s="599"/>
      <c r="J8" s="596"/>
      <c r="K8" s="582"/>
      <c r="L8" s="586"/>
      <c r="M8" s="576"/>
      <c r="N8" s="576"/>
      <c r="O8" s="582"/>
      <c r="P8" s="599"/>
      <c r="Q8" s="596"/>
      <c r="R8" s="582"/>
      <c r="S8" s="599"/>
      <c r="T8" s="596"/>
      <c r="U8" s="582"/>
    </row>
    <row r="9" spans="2:22" x14ac:dyDescent="0.15">
      <c r="B9" s="203" t="s">
        <v>137</v>
      </c>
      <c r="C9" s="204" t="s">
        <v>260</v>
      </c>
      <c r="D9" s="205">
        <f>⑧計算域Ⅰ!N10</f>
        <v>0</v>
      </c>
      <c r="E9" s="364">
        <f>D9*⑩各種係数!F7</f>
        <v>0</v>
      </c>
      <c r="F9" s="365">
        <f>D9*⑩各種係数!G7</f>
        <v>0</v>
      </c>
      <c r="G9" s="205">
        <f t="array" ref="G9:G48">MMULT(⑪投入係数表!D6:AQ45,D9:D48)</f>
        <v>0</v>
      </c>
      <c r="H9" s="207">
        <f>G9*⑩各種係数!E7</f>
        <v>0</v>
      </c>
      <c r="I9" s="205">
        <f t="array" ref="I9:I48">MMULT(⑫逆行列係数表!D6:AQ45,H9:H48)</f>
        <v>0</v>
      </c>
      <c r="J9" s="206">
        <f>I9*⑩各種係数!F7</f>
        <v>0</v>
      </c>
      <c r="K9" s="207">
        <f>I9*⑩各種係数!G7</f>
        <v>0</v>
      </c>
      <c r="L9" s="205">
        <f>F9+K9</f>
        <v>0</v>
      </c>
      <c r="M9" s="206"/>
      <c r="N9" s="206">
        <f>$M$49*⑩各種係数!H7</f>
        <v>0</v>
      </c>
      <c r="O9" s="207">
        <f>N9*⑩各種係数!E7</f>
        <v>0</v>
      </c>
      <c r="P9" s="205">
        <f t="array" ref="P9:P48">MMULT(⑫逆行列係数表!D6:AQ45,O9:O48)</f>
        <v>0</v>
      </c>
      <c r="Q9" s="206">
        <f>P9*⑩各種係数!F7</f>
        <v>0</v>
      </c>
      <c r="R9" s="207">
        <f>P9*⑩各種係数!G7</f>
        <v>0</v>
      </c>
      <c r="S9" s="205">
        <f>D9+I9+P9</f>
        <v>0</v>
      </c>
      <c r="T9" s="206">
        <f>E9+J9+Q9</f>
        <v>0</v>
      </c>
      <c r="U9" s="207">
        <f>F9+K9+R9</f>
        <v>0</v>
      </c>
    </row>
    <row r="10" spans="2:22" x14ac:dyDescent="0.15">
      <c r="B10" s="278" t="s">
        <v>138</v>
      </c>
      <c r="C10" s="279" t="s">
        <v>1</v>
      </c>
      <c r="D10" s="304">
        <f>⑧計算域Ⅰ!N11</f>
        <v>0</v>
      </c>
      <c r="E10" s="305">
        <f>D10*⑩各種係数!F8</f>
        <v>0</v>
      </c>
      <c r="F10" s="306">
        <f>D10*⑩各種係数!G8</f>
        <v>0</v>
      </c>
      <c r="G10" s="304">
        <v>0</v>
      </c>
      <c r="H10" s="306">
        <f>G10*⑩各種係数!E8</f>
        <v>0</v>
      </c>
      <c r="I10" s="304">
        <v>0</v>
      </c>
      <c r="J10" s="305">
        <f>I10*⑩各種係数!F8</f>
        <v>0</v>
      </c>
      <c r="K10" s="306">
        <f>I10*⑩各種係数!G8</f>
        <v>0</v>
      </c>
      <c r="L10" s="304">
        <f t="shared" ref="L10:L48" si="0">F10+K10</f>
        <v>0</v>
      </c>
      <c r="M10" s="305"/>
      <c r="N10" s="305">
        <f>$M$49*⑩各種係数!H8</f>
        <v>0</v>
      </c>
      <c r="O10" s="306">
        <f>N10*⑩各種係数!E8</f>
        <v>0</v>
      </c>
      <c r="P10" s="304">
        <v>0</v>
      </c>
      <c r="Q10" s="305">
        <f>P10*⑩各種係数!F8</f>
        <v>0</v>
      </c>
      <c r="R10" s="306">
        <f>P10*⑩各種係数!G8</f>
        <v>0</v>
      </c>
      <c r="S10" s="304">
        <f t="shared" ref="S10:S48" si="1">D10+I10+P10</f>
        <v>0</v>
      </c>
      <c r="T10" s="305">
        <f t="shared" ref="T10:T44" si="2">E10+J10+Q10</f>
        <v>0</v>
      </c>
      <c r="U10" s="306">
        <f t="shared" ref="U10:U44" si="3">F10+K10+R10</f>
        <v>0</v>
      </c>
    </row>
    <row r="11" spans="2:22" x14ac:dyDescent="0.15">
      <c r="B11" s="179" t="s">
        <v>139</v>
      </c>
      <c r="C11" s="180" t="s">
        <v>261</v>
      </c>
      <c r="D11" s="208">
        <f>⑧計算域Ⅰ!N12</f>
        <v>0</v>
      </c>
      <c r="E11" s="209">
        <f>D11*⑩各種係数!F9</f>
        <v>0</v>
      </c>
      <c r="F11" s="210">
        <f>D11*⑩各種係数!G9</f>
        <v>0</v>
      </c>
      <c r="G11" s="208">
        <v>0</v>
      </c>
      <c r="H11" s="210">
        <f>G11*⑩各種係数!E9</f>
        <v>0</v>
      </c>
      <c r="I11" s="208">
        <v>0</v>
      </c>
      <c r="J11" s="209">
        <f>I11*⑩各種係数!F9</f>
        <v>0</v>
      </c>
      <c r="K11" s="210">
        <f>I11*⑩各種係数!G9</f>
        <v>0</v>
      </c>
      <c r="L11" s="208">
        <f t="shared" si="0"/>
        <v>0</v>
      </c>
      <c r="M11" s="209"/>
      <c r="N11" s="209">
        <f>$M$49*⑩各種係数!H9</f>
        <v>0</v>
      </c>
      <c r="O11" s="210">
        <f>N11*⑩各種係数!E9</f>
        <v>0</v>
      </c>
      <c r="P11" s="208">
        <v>0</v>
      </c>
      <c r="Q11" s="209">
        <f>P11*⑩各種係数!F9</f>
        <v>0</v>
      </c>
      <c r="R11" s="210">
        <f>P11*⑩各種係数!G9</f>
        <v>0</v>
      </c>
      <c r="S11" s="208">
        <f t="shared" si="1"/>
        <v>0</v>
      </c>
      <c r="T11" s="209">
        <f t="shared" si="2"/>
        <v>0</v>
      </c>
      <c r="U11" s="210">
        <f t="shared" si="3"/>
        <v>0</v>
      </c>
    </row>
    <row r="12" spans="2:22" x14ac:dyDescent="0.15">
      <c r="B12" s="278" t="s">
        <v>140</v>
      </c>
      <c r="C12" s="279" t="s">
        <v>141</v>
      </c>
      <c r="D12" s="304">
        <f>⑧計算域Ⅰ!N13</f>
        <v>0</v>
      </c>
      <c r="E12" s="305">
        <f>D12*⑩各種係数!F10</f>
        <v>0</v>
      </c>
      <c r="F12" s="306">
        <f>D12*⑩各種係数!G10</f>
        <v>0</v>
      </c>
      <c r="G12" s="304">
        <v>0</v>
      </c>
      <c r="H12" s="306">
        <f>G12*⑩各種係数!E10</f>
        <v>0</v>
      </c>
      <c r="I12" s="304">
        <v>0</v>
      </c>
      <c r="J12" s="305">
        <f>I12*⑩各種係数!F10</f>
        <v>0</v>
      </c>
      <c r="K12" s="306">
        <f>I12*⑩各種係数!G10</f>
        <v>0</v>
      </c>
      <c r="L12" s="304">
        <f t="shared" si="0"/>
        <v>0</v>
      </c>
      <c r="M12" s="305"/>
      <c r="N12" s="305">
        <f>$M$49*⑩各種係数!H10</f>
        <v>0</v>
      </c>
      <c r="O12" s="306">
        <f>N12*⑩各種係数!E10</f>
        <v>0</v>
      </c>
      <c r="P12" s="304">
        <v>0</v>
      </c>
      <c r="Q12" s="305">
        <f>P12*⑩各種係数!F10</f>
        <v>0</v>
      </c>
      <c r="R12" s="306">
        <f>P12*⑩各種係数!G10</f>
        <v>0</v>
      </c>
      <c r="S12" s="304">
        <f t="shared" si="1"/>
        <v>0</v>
      </c>
      <c r="T12" s="305">
        <f t="shared" si="2"/>
        <v>0</v>
      </c>
      <c r="U12" s="306">
        <f t="shared" si="3"/>
        <v>0</v>
      </c>
    </row>
    <row r="13" spans="2:22" x14ac:dyDescent="0.15">
      <c r="B13" s="179" t="s">
        <v>142</v>
      </c>
      <c r="C13" s="180" t="s">
        <v>262</v>
      </c>
      <c r="D13" s="208">
        <f>⑧計算域Ⅰ!N14</f>
        <v>0</v>
      </c>
      <c r="E13" s="209">
        <f>D13*⑩各種係数!F11</f>
        <v>0</v>
      </c>
      <c r="F13" s="210">
        <f>D13*⑩各種係数!G11</f>
        <v>0</v>
      </c>
      <c r="G13" s="208">
        <v>0</v>
      </c>
      <c r="H13" s="210">
        <f>G13*⑩各種係数!E11</f>
        <v>0</v>
      </c>
      <c r="I13" s="208">
        <v>0</v>
      </c>
      <c r="J13" s="209">
        <f>I13*⑩各種係数!F11</f>
        <v>0</v>
      </c>
      <c r="K13" s="210">
        <f>I13*⑩各種係数!G11</f>
        <v>0</v>
      </c>
      <c r="L13" s="208">
        <f t="shared" si="0"/>
        <v>0</v>
      </c>
      <c r="M13" s="209"/>
      <c r="N13" s="209">
        <f>$M$49*⑩各種係数!H11</f>
        <v>0</v>
      </c>
      <c r="O13" s="210">
        <f>N13*⑩各種係数!E11</f>
        <v>0</v>
      </c>
      <c r="P13" s="208">
        <v>0</v>
      </c>
      <c r="Q13" s="209">
        <f>P13*⑩各種係数!F11</f>
        <v>0</v>
      </c>
      <c r="R13" s="210">
        <f>P13*⑩各種係数!G11</f>
        <v>0</v>
      </c>
      <c r="S13" s="208">
        <f t="shared" si="1"/>
        <v>0</v>
      </c>
      <c r="T13" s="209">
        <f t="shared" si="2"/>
        <v>0</v>
      </c>
      <c r="U13" s="210">
        <f t="shared" si="3"/>
        <v>0</v>
      </c>
    </row>
    <row r="14" spans="2:22" x14ac:dyDescent="0.15">
      <c r="B14" s="278" t="s">
        <v>143</v>
      </c>
      <c r="C14" s="279" t="s">
        <v>263</v>
      </c>
      <c r="D14" s="304">
        <f>⑧計算域Ⅰ!N15</f>
        <v>0</v>
      </c>
      <c r="E14" s="305">
        <f>D14*⑩各種係数!F12</f>
        <v>0</v>
      </c>
      <c r="F14" s="306">
        <f>D14*⑩各種係数!G12</f>
        <v>0</v>
      </c>
      <c r="G14" s="304">
        <v>0</v>
      </c>
      <c r="H14" s="306">
        <f>G14*⑩各種係数!E12</f>
        <v>0</v>
      </c>
      <c r="I14" s="304">
        <v>0</v>
      </c>
      <c r="J14" s="305">
        <f>I14*⑩各種係数!F12</f>
        <v>0</v>
      </c>
      <c r="K14" s="306">
        <f>I14*⑩各種係数!G12</f>
        <v>0</v>
      </c>
      <c r="L14" s="304">
        <f t="shared" si="0"/>
        <v>0</v>
      </c>
      <c r="M14" s="305"/>
      <c r="N14" s="305">
        <f>$M$49*⑩各種係数!H12</f>
        <v>0</v>
      </c>
      <c r="O14" s="306">
        <f>N14*⑩各種係数!E12</f>
        <v>0</v>
      </c>
      <c r="P14" s="304">
        <v>0</v>
      </c>
      <c r="Q14" s="305">
        <f>P14*⑩各種係数!F12</f>
        <v>0</v>
      </c>
      <c r="R14" s="306">
        <f>P14*⑩各種係数!G12</f>
        <v>0</v>
      </c>
      <c r="S14" s="304">
        <f t="shared" si="1"/>
        <v>0</v>
      </c>
      <c r="T14" s="305">
        <f t="shared" si="2"/>
        <v>0</v>
      </c>
      <c r="U14" s="306">
        <f t="shared" si="3"/>
        <v>0</v>
      </c>
    </row>
    <row r="15" spans="2:22" x14ac:dyDescent="0.15">
      <c r="B15" s="179" t="s">
        <v>144</v>
      </c>
      <c r="C15" s="180" t="s">
        <v>264</v>
      </c>
      <c r="D15" s="208">
        <f>⑧計算域Ⅰ!N16</f>
        <v>0</v>
      </c>
      <c r="E15" s="209">
        <f>D15*⑩各種係数!F13</f>
        <v>0</v>
      </c>
      <c r="F15" s="210">
        <f>D15*⑩各種係数!G13</f>
        <v>0</v>
      </c>
      <c r="G15" s="208">
        <v>0</v>
      </c>
      <c r="H15" s="210">
        <f>G15*⑩各種係数!E13</f>
        <v>0</v>
      </c>
      <c r="I15" s="208">
        <v>0</v>
      </c>
      <c r="J15" s="209">
        <f>I15*⑩各種係数!F13</f>
        <v>0</v>
      </c>
      <c r="K15" s="210">
        <f>I15*⑩各種係数!G13</f>
        <v>0</v>
      </c>
      <c r="L15" s="208">
        <f t="shared" si="0"/>
        <v>0</v>
      </c>
      <c r="M15" s="209"/>
      <c r="N15" s="209">
        <f>$M$49*⑩各種係数!H13</f>
        <v>0</v>
      </c>
      <c r="O15" s="210">
        <f>N15*⑩各種係数!E13</f>
        <v>0</v>
      </c>
      <c r="P15" s="208">
        <v>0</v>
      </c>
      <c r="Q15" s="209">
        <f>P15*⑩各種係数!F13</f>
        <v>0</v>
      </c>
      <c r="R15" s="210">
        <f>P15*⑩各種係数!G13</f>
        <v>0</v>
      </c>
      <c r="S15" s="208">
        <f t="shared" si="1"/>
        <v>0</v>
      </c>
      <c r="T15" s="209">
        <f t="shared" si="2"/>
        <v>0</v>
      </c>
      <c r="U15" s="210">
        <f t="shared" si="3"/>
        <v>0</v>
      </c>
    </row>
    <row r="16" spans="2:22" x14ac:dyDescent="0.15">
      <c r="B16" s="278" t="s">
        <v>145</v>
      </c>
      <c r="C16" s="279" t="s">
        <v>265</v>
      </c>
      <c r="D16" s="304">
        <f>⑧計算域Ⅰ!N17</f>
        <v>0</v>
      </c>
      <c r="E16" s="305">
        <f>D16*⑩各種係数!F14</f>
        <v>0</v>
      </c>
      <c r="F16" s="306">
        <f>D16*⑩各種係数!G14</f>
        <v>0</v>
      </c>
      <c r="G16" s="304">
        <v>0</v>
      </c>
      <c r="H16" s="306">
        <f>G16*⑩各種係数!E14</f>
        <v>0</v>
      </c>
      <c r="I16" s="304">
        <v>0</v>
      </c>
      <c r="J16" s="305">
        <f>I16*⑩各種係数!F14</f>
        <v>0</v>
      </c>
      <c r="K16" s="306">
        <f>I16*⑩各種係数!G14</f>
        <v>0</v>
      </c>
      <c r="L16" s="304">
        <f t="shared" si="0"/>
        <v>0</v>
      </c>
      <c r="M16" s="305"/>
      <c r="N16" s="305">
        <f>$M$49*⑩各種係数!H14</f>
        <v>0</v>
      </c>
      <c r="O16" s="306">
        <f>N16*⑩各種係数!E14</f>
        <v>0</v>
      </c>
      <c r="P16" s="304">
        <v>0</v>
      </c>
      <c r="Q16" s="305">
        <f>P16*⑩各種係数!F14</f>
        <v>0</v>
      </c>
      <c r="R16" s="306">
        <f>P16*⑩各種係数!G14</f>
        <v>0</v>
      </c>
      <c r="S16" s="304">
        <f t="shared" si="1"/>
        <v>0</v>
      </c>
      <c r="T16" s="305">
        <f t="shared" si="2"/>
        <v>0</v>
      </c>
      <c r="U16" s="306">
        <f t="shared" si="3"/>
        <v>0</v>
      </c>
    </row>
    <row r="17" spans="2:21" x14ac:dyDescent="0.15">
      <c r="B17" s="179" t="s">
        <v>146</v>
      </c>
      <c r="C17" s="180" t="s">
        <v>266</v>
      </c>
      <c r="D17" s="208">
        <f>⑧計算域Ⅰ!N18</f>
        <v>0</v>
      </c>
      <c r="E17" s="209">
        <f>D17*⑩各種係数!F15</f>
        <v>0</v>
      </c>
      <c r="F17" s="210">
        <f>D17*⑩各種係数!G15</f>
        <v>0</v>
      </c>
      <c r="G17" s="208">
        <v>0</v>
      </c>
      <c r="H17" s="210">
        <f>G17*⑩各種係数!E15</f>
        <v>0</v>
      </c>
      <c r="I17" s="208">
        <v>0</v>
      </c>
      <c r="J17" s="209">
        <f>I17*⑩各種係数!F15</f>
        <v>0</v>
      </c>
      <c r="K17" s="210">
        <f>I17*⑩各種係数!G15</f>
        <v>0</v>
      </c>
      <c r="L17" s="208">
        <f t="shared" si="0"/>
        <v>0</v>
      </c>
      <c r="M17" s="209"/>
      <c r="N17" s="209">
        <f>$M$49*⑩各種係数!H15</f>
        <v>0</v>
      </c>
      <c r="O17" s="210">
        <f>N17*⑩各種係数!E15</f>
        <v>0</v>
      </c>
      <c r="P17" s="208">
        <v>0</v>
      </c>
      <c r="Q17" s="209">
        <f>P17*⑩各種係数!F15</f>
        <v>0</v>
      </c>
      <c r="R17" s="210">
        <f>P17*⑩各種係数!G15</f>
        <v>0</v>
      </c>
      <c r="S17" s="208">
        <f t="shared" si="1"/>
        <v>0</v>
      </c>
      <c r="T17" s="209">
        <f t="shared" si="2"/>
        <v>0</v>
      </c>
      <c r="U17" s="210">
        <f t="shared" si="3"/>
        <v>0</v>
      </c>
    </row>
    <row r="18" spans="2:21" x14ac:dyDescent="0.15">
      <c r="B18" s="278" t="s">
        <v>147</v>
      </c>
      <c r="C18" s="279" t="s">
        <v>267</v>
      </c>
      <c r="D18" s="304">
        <f>⑧計算域Ⅰ!N19</f>
        <v>0</v>
      </c>
      <c r="E18" s="305">
        <f>D18*⑩各種係数!F16</f>
        <v>0</v>
      </c>
      <c r="F18" s="306">
        <f>D18*⑩各種係数!G16</f>
        <v>0</v>
      </c>
      <c r="G18" s="304">
        <v>0</v>
      </c>
      <c r="H18" s="306">
        <f>G18*⑩各種係数!E16</f>
        <v>0</v>
      </c>
      <c r="I18" s="304">
        <v>0</v>
      </c>
      <c r="J18" s="305">
        <f>I18*⑩各種係数!F16</f>
        <v>0</v>
      </c>
      <c r="K18" s="306">
        <f>I18*⑩各種係数!G16</f>
        <v>0</v>
      </c>
      <c r="L18" s="304">
        <f t="shared" si="0"/>
        <v>0</v>
      </c>
      <c r="M18" s="305"/>
      <c r="N18" s="305">
        <f>$M$49*⑩各種係数!H16</f>
        <v>0</v>
      </c>
      <c r="O18" s="306">
        <f>N18*⑩各種係数!E16</f>
        <v>0</v>
      </c>
      <c r="P18" s="304">
        <v>0</v>
      </c>
      <c r="Q18" s="305">
        <f>P18*⑩各種係数!F16</f>
        <v>0</v>
      </c>
      <c r="R18" s="306">
        <f>P18*⑩各種係数!G16</f>
        <v>0</v>
      </c>
      <c r="S18" s="304">
        <f t="shared" si="1"/>
        <v>0</v>
      </c>
      <c r="T18" s="305">
        <f t="shared" si="2"/>
        <v>0</v>
      </c>
      <c r="U18" s="306">
        <f t="shared" si="3"/>
        <v>0</v>
      </c>
    </row>
    <row r="19" spans="2:21" x14ac:dyDescent="0.15">
      <c r="B19" s="179" t="s">
        <v>148</v>
      </c>
      <c r="C19" s="180" t="s">
        <v>149</v>
      </c>
      <c r="D19" s="208">
        <f>⑧計算域Ⅰ!N20</f>
        <v>0</v>
      </c>
      <c r="E19" s="209">
        <f>D19*⑩各種係数!F17</f>
        <v>0</v>
      </c>
      <c r="F19" s="210">
        <f>D19*⑩各種係数!G17</f>
        <v>0</v>
      </c>
      <c r="G19" s="208">
        <v>0</v>
      </c>
      <c r="H19" s="210">
        <f>G19*⑩各種係数!E17</f>
        <v>0</v>
      </c>
      <c r="I19" s="208">
        <v>0</v>
      </c>
      <c r="J19" s="209">
        <f>I19*⑩各種係数!F17</f>
        <v>0</v>
      </c>
      <c r="K19" s="210">
        <f>I19*⑩各種係数!G17</f>
        <v>0</v>
      </c>
      <c r="L19" s="208">
        <f t="shared" si="0"/>
        <v>0</v>
      </c>
      <c r="M19" s="209"/>
      <c r="N19" s="209">
        <f>$M$49*⑩各種係数!H17</f>
        <v>0</v>
      </c>
      <c r="O19" s="210">
        <f>N19*⑩各種係数!E17</f>
        <v>0</v>
      </c>
      <c r="P19" s="208">
        <v>0</v>
      </c>
      <c r="Q19" s="209">
        <f>P19*⑩各種係数!F17</f>
        <v>0</v>
      </c>
      <c r="R19" s="210">
        <f>P19*⑩各種係数!G17</f>
        <v>0</v>
      </c>
      <c r="S19" s="208">
        <f t="shared" si="1"/>
        <v>0</v>
      </c>
      <c r="T19" s="209">
        <f t="shared" si="2"/>
        <v>0</v>
      </c>
      <c r="U19" s="210">
        <f t="shared" si="3"/>
        <v>0</v>
      </c>
    </row>
    <row r="20" spans="2:21" x14ac:dyDescent="0.15">
      <c r="B20" s="278" t="s">
        <v>150</v>
      </c>
      <c r="C20" s="279" t="s">
        <v>268</v>
      </c>
      <c r="D20" s="304">
        <f>⑧計算域Ⅰ!N21</f>
        <v>0</v>
      </c>
      <c r="E20" s="305">
        <f>D20*⑩各種係数!F18</f>
        <v>0</v>
      </c>
      <c r="F20" s="306">
        <f>D20*⑩各種係数!G18</f>
        <v>0</v>
      </c>
      <c r="G20" s="304">
        <v>0</v>
      </c>
      <c r="H20" s="306">
        <f>G20*⑩各種係数!E18</f>
        <v>0</v>
      </c>
      <c r="I20" s="304">
        <v>0</v>
      </c>
      <c r="J20" s="305">
        <f>I20*⑩各種係数!F18</f>
        <v>0</v>
      </c>
      <c r="K20" s="306">
        <f>I20*⑩各種係数!G18</f>
        <v>0</v>
      </c>
      <c r="L20" s="304">
        <f t="shared" si="0"/>
        <v>0</v>
      </c>
      <c r="M20" s="305"/>
      <c r="N20" s="305">
        <f>$M$49*⑩各種係数!H18</f>
        <v>0</v>
      </c>
      <c r="O20" s="306">
        <f>N20*⑩各種係数!E18</f>
        <v>0</v>
      </c>
      <c r="P20" s="304">
        <v>0</v>
      </c>
      <c r="Q20" s="305">
        <f>P20*⑩各種係数!F18</f>
        <v>0</v>
      </c>
      <c r="R20" s="306">
        <f>P20*⑩各種係数!G18</f>
        <v>0</v>
      </c>
      <c r="S20" s="304">
        <f t="shared" si="1"/>
        <v>0</v>
      </c>
      <c r="T20" s="305">
        <f t="shared" si="2"/>
        <v>0</v>
      </c>
      <c r="U20" s="306">
        <f t="shared" si="3"/>
        <v>0</v>
      </c>
    </row>
    <row r="21" spans="2:21" x14ac:dyDescent="0.15">
      <c r="B21" s="179" t="s">
        <v>151</v>
      </c>
      <c r="C21" s="180" t="s">
        <v>269</v>
      </c>
      <c r="D21" s="208">
        <f>⑧計算域Ⅰ!N22</f>
        <v>0</v>
      </c>
      <c r="E21" s="209">
        <f>D21*⑩各種係数!F19</f>
        <v>0</v>
      </c>
      <c r="F21" s="210">
        <f>D21*⑩各種係数!G19</f>
        <v>0</v>
      </c>
      <c r="G21" s="208">
        <v>0</v>
      </c>
      <c r="H21" s="210">
        <f>G21*⑩各種係数!E19</f>
        <v>0</v>
      </c>
      <c r="I21" s="208">
        <v>0</v>
      </c>
      <c r="J21" s="209">
        <f>I21*⑩各種係数!F19</f>
        <v>0</v>
      </c>
      <c r="K21" s="210">
        <f>I21*⑩各種係数!G19</f>
        <v>0</v>
      </c>
      <c r="L21" s="208">
        <f t="shared" si="0"/>
        <v>0</v>
      </c>
      <c r="M21" s="209"/>
      <c r="N21" s="209">
        <f>$M$49*⑩各種係数!H19</f>
        <v>0</v>
      </c>
      <c r="O21" s="210">
        <f>N21*⑩各種係数!E19</f>
        <v>0</v>
      </c>
      <c r="P21" s="208">
        <v>0</v>
      </c>
      <c r="Q21" s="209">
        <f>P21*⑩各種係数!F19</f>
        <v>0</v>
      </c>
      <c r="R21" s="210">
        <f>P21*⑩各種係数!G19</f>
        <v>0</v>
      </c>
      <c r="S21" s="208">
        <f t="shared" si="1"/>
        <v>0</v>
      </c>
      <c r="T21" s="209">
        <f t="shared" si="2"/>
        <v>0</v>
      </c>
      <c r="U21" s="210">
        <f t="shared" si="3"/>
        <v>0</v>
      </c>
    </row>
    <row r="22" spans="2:21" x14ac:dyDescent="0.15">
      <c r="B22" s="278" t="s">
        <v>152</v>
      </c>
      <c r="C22" s="279" t="s">
        <v>270</v>
      </c>
      <c r="D22" s="304">
        <f>⑧計算域Ⅰ!N23</f>
        <v>0</v>
      </c>
      <c r="E22" s="305">
        <f>D22*⑩各種係数!F20</f>
        <v>0</v>
      </c>
      <c r="F22" s="306">
        <f>D22*⑩各種係数!G20</f>
        <v>0</v>
      </c>
      <c r="G22" s="304">
        <v>0</v>
      </c>
      <c r="H22" s="306">
        <f>G22*⑩各種係数!E20</f>
        <v>0</v>
      </c>
      <c r="I22" s="304">
        <v>0</v>
      </c>
      <c r="J22" s="305">
        <f>I22*⑩各種係数!F20</f>
        <v>0</v>
      </c>
      <c r="K22" s="306">
        <f>I22*⑩各種係数!G20</f>
        <v>0</v>
      </c>
      <c r="L22" s="304">
        <f t="shared" si="0"/>
        <v>0</v>
      </c>
      <c r="M22" s="305"/>
      <c r="N22" s="305">
        <f>$M$49*⑩各種係数!H20</f>
        <v>0</v>
      </c>
      <c r="O22" s="306">
        <f>N22*⑩各種係数!E20</f>
        <v>0</v>
      </c>
      <c r="P22" s="304">
        <v>0</v>
      </c>
      <c r="Q22" s="305">
        <f>P22*⑩各種係数!F20</f>
        <v>0</v>
      </c>
      <c r="R22" s="306">
        <f>P22*⑩各種係数!G20</f>
        <v>0</v>
      </c>
      <c r="S22" s="304">
        <f t="shared" si="1"/>
        <v>0</v>
      </c>
      <c r="T22" s="305">
        <f t="shared" si="2"/>
        <v>0</v>
      </c>
      <c r="U22" s="306">
        <f t="shared" si="3"/>
        <v>0</v>
      </c>
    </row>
    <row r="23" spans="2:21" x14ac:dyDescent="0.15">
      <c r="B23" s="179" t="s">
        <v>153</v>
      </c>
      <c r="C23" s="180" t="s">
        <v>271</v>
      </c>
      <c r="D23" s="208">
        <f>⑧計算域Ⅰ!N24</f>
        <v>0</v>
      </c>
      <c r="E23" s="209">
        <f>D23*⑩各種係数!F21</f>
        <v>0</v>
      </c>
      <c r="F23" s="210">
        <f>D23*⑩各種係数!G21</f>
        <v>0</v>
      </c>
      <c r="G23" s="208">
        <v>0</v>
      </c>
      <c r="H23" s="210">
        <f>G23*⑩各種係数!E21</f>
        <v>0</v>
      </c>
      <c r="I23" s="208">
        <v>0</v>
      </c>
      <c r="J23" s="209">
        <f>I23*⑩各種係数!F21</f>
        <v>0</v>
      </c>
      <c r="K23" s="210">
        <f>I23*⑩各種係数!G21</f>
        <v>0</v>
      </c>
      <c r="L23" s="208">
        <f t="shared" si="0"/>
        <v>0</v>
      </c>
      <c r="M23" s="209"/>
      <c r="N23" s="209">
        <f>$M$49*⑩各種係数!H21</f>
        <v>0</v>
      </c>
      <c r="O23" s="210">
        <f>N23*⑩各種係数!E21</f>
        <v>0</v>
      </c>
      <c r="P23" s="208">
        <v>0</v>
      </c>
      <c r="Q23" s="209">
        <f>P23*⑩各種係数!F21</f>
        <v>0</v>
      </c>
      <c r="R23" s="210">
        <f>P23*⑩各種係数!G21</f>
        <v>0</v>
      </c>
      <c r="S23" s="208">
        <f t="shared" si="1"/>
        <v>0</v>
      </c>
      <c r="T23" s="209">
        <f t="shared" si="2"/>
        <v>0</v>
      </c>
      <c r="U23" s="210">
        <f t="shared" si="3"/>
        <v>0</v>
      </c>
    </row>
    <row r="24" spans="2:21" x14ac:dyDescent="0.15">
      <c r="B24" s="278" t="s">
        <v>154</v>
      </c>
      <c r="C24" s="279" t="s">
        <v>272</v>
      </c>
      <c r="D24" s="304">
        <f>⑧計算域Ⅰ!N25</f>
        <v>0</v>
      </c>
      <c r="E24" s="305">
        <f>D24*⑩各種係数!F22</f>
        <v>0</v>
      </c>
      <c r="F24" s="306">
        <f>D24*⑩各種係数!G22</f>
        <v>0</v>
      </c>
      <c r="G24" s="304">
        <v>0</v>
      </c>
      <c r="H24" s="306">
        <f>G24*⑩各種係数!E22</f>
        <v>0</v>
      </c>
      <c r="I24" s="304">
        <v>0</v>
      </c>
      <c r="J24" s="305">
        <f>I24*⑩各種係数!F22</f>
        <v>0</v>
      </c>
      <c r="K24" s="306">
        <f>I24*⑩各種係数!G22</f>
        <v>0</v>
      </c>
      <c r="L24" s="304">
        <f t="shared" si="0"/>
        <v>0</v>
      </c>
      <c r="M24" s="305"/>
      <c r="N24" s="305">
        <f>$M$49*⑩各種係数!H22</f>
        <v>0</v>
      </c>
      <c r="O24" s="306">
        <f>N24*⑩各種係数!E22</f>
        <v>0</v>
      </c>
      <c r="P24" s="304">
        <v>0</v>
      </c>
      <c r="Q24" s="305">
        <f>P24*⑩各種係数!F22</f>
        <v>0</v>
      </c>
      <c r="R24" s="306">
        <f>P24*⑩各種係数!G22</f>
        <v>0</v>
      </c>
      <c r="S24" s="304">
        <f t="shared" si="1"/>
        <v>0</v>
      </c>
      <c r="T24" s="305">
        <f t="shared" si="2"/>
        <v>0</v>
      </c>
      <c r="U24" s="306">
        <f t="shared" si="3"/>
        <v>0</v>
      </c>
    </row>
    <row r="25" spans="2:21" x14ac:dyDescent="0.15">
      <c r="B25" s="179" t="s">
        <v>155</v>
      </c>
      <c r="C25" s="180" t="s">
        <v>273</v>
      </c>
      <c r="D25" s="208">
        <f>⑧計算域Ⅰ!N26</f>
        <v>0</v>
      </c>
      <c r="E25" s="209">
        <f>D25*⑩各種係数!F23</f>
        <v>0</v>
      </c>
      <c r="F25" s="210">
        <f>D25*⑩各種係数!G23</f>
        <v>0</v>
      </c>
      <c r="G25" s="208">
        <v>0</v>
      </c>
      <c r="H25" s="210">
        <f>G25*⑩各種係数!E23</f>
        <v>0</v>
      </c>
      <c r="I25" s="208">
        <v>0</v>
      </c>
      <c r="J25" s="209">
        <f>I25*⑩各種係数!F23</f>
        <v>0</v>
      </c>
      <c r="K25" s="210">
        <f>I25*⑩各種係数!G23</f>
        <v>0</v>
      </c>
      <c r="L25" s="208">
        <f t="shared" si="0"/>
        <v>0</v>
      </c>
      <c r="M25" s="209"/>
      <c r="N25" s="209">
        <f>$M$49*⑩各種係数!H23</f>
        <v>0</v>
      </c>
      <c r="O25" s="210">
        <f>N25*⑩各種係数!E23</f>
        <v>0</v>
      </c>
      <c r="P25" s="208">
        <v>0</v>
      </c>
      <c r="Q25" s="209">
        <f>P25*⑩各種係数!F23</f>
        <v>0</v>
      </c>
      <c r="R25" s="210">
        <f>P25*⑩各種係数!G23</f>
        <v>0</v>
      </c>
      <c r="S25" s="208">
        <f t="shared" si="1"/>
        <v>0</v>
      </c>
      <c r="T25" s="209">
        <f t="shared" si="2"/>
        <v>0</v>
      </c>
      <c r="U25" s="210">
        <f t="shared" si="3"/>
        <v>0</v>
      </c>
    </row>
    <row r="26" spans="2:21" x14ac:dyDescent="0.15">
      <c r="B26" s="278" t="s">
        <v>156</v>
      </c>
      <c r="C26" s="279" t="s">
        <v>274</v>
      </c>
      <c r="D26" s="304">
        <f>⑧計算域Ⅰ!N27</f>
        <v>0</v>
      </c>
      <c r="E26" s="305">
        <f>D26*⑩各種係数!F24</f>
        <v>0</v>
      </c>
      <c r="F26" s="306">
        <f>D26*⑩各種係数!G24</f>
        <v>0</v>
      </c>
      <c r="G26" s="304">
        <v>0</v>
      </c>
      <c r="H26" s="306">
        <f>G26*⑩各種係数!E24</f>
        <v>0</v>
      </c>
      <c r="I26" s="304">
        <v>0</v>
      </c>
      <c r="J26" s="305">
        <f>I26*⑩各種係数!F24</f>
        <v>0</v>
      </c>
      <c r="K26" s="306">
        <f>I26*⑩各種係数!G24</f>
        <v>0</v>
      </c>
      <c r="L26" s="304">
        <f t="shared" si="0"/>
        <v>0</v>
      </c>
      <c r="M26" s="305"/>
      <c r="N26" s="305">
        <f>$M$49*⑩各種係数!H24</f>
        <v>0</v>
      </c>
      <c r="O26" s="306">
        <f>N26*⑩各種係数!E24</f>
        <v>0</v>
      </c>
      <c r="P26" s="304">
        <v>0</v>
      </c>
      <c r="Q26" s="305">
        <f>P26*⑩各種係数!F24</f>
        <v>0</v>
      </c>
      <c r="R26" s="306">
        <f>P26*⑩各種係数!G24</f>
        <v>0</v>
      </c>
      <c r="S26" s="304">
        <f t="shared" si="1"/>
        <v>0</v>
      </c>
      <c r="T26" s="305">
        <f t="shared" si="2"/>
        <v>0</v>
      </c>
      <c r="U26" s="306">
        <f t="shared" si="3"/>
        <v>0</v>
      </c>
    </row>
    <row r="27" spans="2:21" x14ac:dyDescent="0.15">
      <c r="B27" s="179" t="s">
        <v>157</v>
      </c>
      <c r="C27" s="180" t="s">
        <v>275</v>
      </c>
      <c r="D27" s="208">
        <f>⑧計算域Ⅰ!N28</f>
        <v>0</v>
      </c>
      <c r="E27" s="209">
        <f>D27*⑩各種係数!F25</f>
        <v>0</v>
      </c>
      <c r="F27" s="210">
        <f>D27*⑩各種係数!G25</f>
        <v>0</v>
      </c>
      <c r="G27" s="208">
        <v>0</v>
      </c>
      <c r="H27" s="210">
        <f>G27*⑩各種係数!E25</f>
        <v>0</v>
      </c>
      <c r="I27" s="208">
        <v>0</v>
      </c>
      <c r="J27" s="209">
        <f>I27*⑩各種係数!F25</f>
        <v>0</v>
      </c>
      <c r="K27" s="210">
        <f>I27*⑩各種係数!G25</f>
        <v>0</v>
      </c>
      <c r="L27" s="208">
        <f t="shared" si="0"/>
        <v>0</v>
      </c>
      <c r="M27" s="209"/>
      <c r="N27" s="209">
        <f>$M$49*⑩各種係数!H25</f>
        <v>0</v>
      </c>
      <c r="O27" s="210">
        <f>N27*⑩各種係数!E25</f>
        <v>0</v>
      </c>
      <c r="P27" s="208">
        <v>0</v>
      </c>
      <c r="Q27" s="209">
        <f>P27*⑩各種係数!F25</f>
        <v>0</v>
      </c>
      <c r="R27" s="210">
        <f>P27*⑩各種係数!G25</f>
        <v>0</v>
      </c>
      <c r="S27" s="208">
        <f t="shared" si="1"/>
        <v>0</v>
      </c>
      <c r="T27" s="209">
        <f t="shared" si="2"/>
        <v>0</v>
      </c>
      <c r="U27" s="210">
        <f t="shared" si="3"/>
        <v>0</v>
      </c>
    </row>
    <row r="28" spans="2:21" x14ac:dyDescent="0.15">
      <c r="B28" s="278" t="s">
        <v>158</v>
      </c>
      <c r="C28" s="279" t="s">
        <v>276</v>
      </c>
      <c r="D28" s="304">
        <f>⑧計算域Ⅰ!N29</f>
        <v>0</v>
      </c>
      <c r="E28" s="305">
        <f>D28*⑩各種係数!F26</f>
        <v>0</v>
      </c>
      <c r="F28" s="306">
        <f>D28*⑩各種係数!G26</f>
        <v>0</v>
      </c>
      <c r="G28" s="304">
        <v>0</v>
      </c>
      <c r="H28" s="306">
        <f>G28*⑩各種係数!E26</f>
        <v>0</v>
      </c>
      <c r="I28" s="304">
        <v>0</v>
      </c>
      <c r="J28" s="305">
        <f>I28*⑩各種係数!F26</f>
        <v>0</v>
      </c>
      <c r="K28" s="306">
        <f>I28*⑩各種係数!G26</f>
        <v>0</v>
      </c>
      <c r="L28" s="304">
        <f t="shared" si="0"/>
        <v>0</v>
      </c>
      <c r="M28" s="305"/>
      <c r="N28" s="305">
        <f>$M$49*⑩各種係数!H26</f>
        <v>0</v>
      </c>
      <c r="O28" s="306">
        <f>N28*⑩各種係数!E26</f>
        <v>0</v>
      </c>
      <c r="P28" s="304">
        <v>0</v>
      </c>
      <c r="Q28" s="305">
        <f>P28*⑩各種係数!F26</f>
        <v>0</v>
      </c>
      <c r="R28" s="306">
        <f>P28*⑩各種係数!G26</f>
        <v>0</v>
      </c>
      <c r="S28" s="304">
        <f t="shared" si="1"/>
        <v>0</v>
      </c>
      <c r="T28" s="305">
        <f t="shared" si="2"/>
        <v>0</v>
      </c>
      <c r="U28" s="306">
        <f t="shared" si="3"/>
        <v>0</v>
      </c>
    </row>
    <row r="29" spans="2:21" x14ac:dyDescent="0.15">
      <c r="B29" s="179" t="s">
        <v>159</v>
      </c>
      <c r="C29" s="180" t="s">
        <v>277</v>
      </c>
      <c r="D29" s="208">
        <f>⑧計算域Ⅰ!N30</f>
        <v>0</v>
      </c>
      <c r="E29" s="209">
        <f>D29*⑩各種係数!F27</f>
        <v>0</v>
      </c>
      <c r="F29" s="210">
        <f>D29*⑩各種係数!G27</f>
        <v>0</v>
      </c>
      <c r="G29" s="208">
        <v>0</v>
      </c>
      <c r="H29" s="210">
        <f>G29*⑩各種係数!E27</f>
        <v>0</v>
      </c>
      <c r="I29" s="208">
        <v>0</v>
      </c>
      <c r="J29" s="209">
        <f>I29*⑩各種係数!F27</f>
        <v>0</v>
      </c>
      <c r="K29" s="210">
        <f>I29*⑩各種係数!G27</f>
        <v>0</v>
      </c>
      <c r="L29" s="208">
        <f t="shared" si="0"/>
        <v>0</v>
      </c>
      <c r="M29" s="209"/>
      <c r="N29" s="209">
        <f>$M$49*⑩各種係数!H27</f>
        <v>0</v>
      </c>
      <c r="O29" s="210">
        <f>N29*⑩各種係数!E27</f>
        <v>0</v>
      </c>
      <c r="P29" s="208">
        <v>0</v>
      </c>
      <c r="Q29" s="209">
        <f>P29*⑩各種係数!F27</f>
        <v>0</v>
      </c>
      <c r="R29" s="210">
        <f>P29*⑩各種係数!G27</f>
        <v>0</v>
      </c>
      <c r="S29" s="208">
        <f t="shared" si="1"/>
        <v>0</v>
      </c>
      <c r="T29" s="209">
        <f t="shared" si="2"/>
        <v>0</v>
      </c>
      <c r="U29" s="210">
        <f t="shared" si="3"/>
        <v>0</v>
      </c>
    </row>
    <row r="30" spans="2:21" x14ac:dyDescent="0.15">
      <c r="B30" s="278" t="s">
        <v>160</v>
      </c>
      <c r="C30" s="279" t="s">
        <v>278</v>
      </c>
      <c r="D30" s="304">
        <f>⑧計算域Ⅰ!N31</f>
        <v>0</v>
      </c>
      <c r="E30" s="305">
        <f>D30*⑩各種係数!F28</f>
        <v>0</v>
      </c>
      <c r="F30" s="306">
        <f>D30*⑩各種係数!G28</f>
        <v>0</v>
      </c>
      <c r="G30" s="304">
        <v>0</v>
      </c>
      <c r="H30" s="306">
        <f>G30*⑩各種係数!E28</f>
        <v>0</v>
      </c>
      <c r="I30" s="304">
        <v>0</v>
      </c>
      <c r="J30" s="305">
        <f>I30*⑩各種係数!F28</f>
        <v>0</v>
      </c>
      <c r="K30" s="306">
        <f>I30*⑩各種係数!G28</f>
        <v>0</v>
      </c>
      <c r="L30" s="304">
        <f t="shared" si="0"/>
        <v>0</v>
      </c>
      <c r="M30" s="305"/>
      <c r="N30" s="305">
        <f>$M$49*⑩各種係数!H28</f>
        <v>0</v>
      </c>
      <c r="O30" s="306">
        <f>N30*⑩各種係数!E28</f>
        <v>0</v>
      </c>
      <c r="P30" s="304">
        <v>0</v>
      </c>
      <c r="Q30" s="305">
        <f>P30*⑩各種係数!F28</f>
        <v>0</v>
      </c>
      <c r="R30" s="306">
        <f>P30*⑩各種係数!G28</f>
        <v>0</v>
      </c>
      <c r="S30" s="304">
        <f t="shared" si="1"/>
        <v>0</v>
      </c>
      <c r="T30" s="305">
        <f t="shared" si="2"/>
        <v>0</v>
      </c>
      <c r="U30" s="306">
        <f t="shared" si="3"/>
        <v>0</v>
      </c>
    </row>
    <row r="31" spans="2:21" x14ac:dyDescent="0.15">
      <c r="B31" s="179" t="s">
        <v>161</v>
      </c>
      <c r="C31" s="180" t="s">
        <v>162</v>
      </c>
      <c r="D31" s="208">
        <f>⑧計算域Ⅰ!N32</f>
        <v>0</v>
      </c>
      <c r="E31" s="209">
        <f>D31*⑩各種係数!F29</f>
        <v>0</v>
      </c>
      <c r="F31" s="210">
        <f>D31*⑩各種係数!G29</f>
        <v>0</v>
      </c>
      <c r="G31" s="208">
        <v>0</v>
      </c>
      <c r="H31" s="210">
        <f>G31*⑩各種係数!E29</f>
        <v>0</v>
      </c>
      <c r="I31" s="208">
        <v>0</v>
      </c>
      <c r="J31" s="209">
        <f>I31*⑩各種係数!F29</f>
        <v>0</v>
      </c>
      <c r="K31" s="210">
        <f>I31*⑩各種係数!G29</f>
        <v>0</v>
      </c>
      <c r="L31" s="208">
        <f t="shared" si="0"/>
        <v>0</v>
      </c>
      <c r="M31" s="209"/>
      <c r="N31" s="209">
        <f>$M$49*⑩各種係数!H29</f>
        <v>0</v>
      </c>
      <c r="O31" s="210">
        <f>N31*⑩各種係数!E29</f>
        <v>0</v>
      </c>
      <c r="P31" s="208">
        <v>0</v>
      </c>
      <c r="Q31" s="209">
        <f>P31*⑩各種係数!F29</f>
        <v>0</v>
      </c>
      <c r="R31" s="210">
        <f>P31*⑩各種係数!G29</f>
        <v>0</v>
      </c>
      <c r="S31" s="208">
        <f t="shared" si="1"/>
        <v>0</v>
      </c>
      <c r="T31" s="209">
        <f t="shared" si="2"/>
        <v>0</v>
      </c>
      <c r="U31" s="210">
        <f t="shared" si="3"/>
        <v>0</v>
      </c>
    </row>
    <row r="32" spans="2:21" x14ac:dyDescent="0.15">
      <c r="B32" s="278" t="s">
        <v>163</v>
      </c>
      <c r="C32" s="279" t="s">
        <v>279</v>
      </c>
      <c r="D32" s="304">
        <f>⑧計算域Ⅰ!N33</f>
        <v>0</v>
      </c>
      <c r="E32" s="305">
        <f>D32*⑩各種係数!F30</f>
        <v>0</v>
      </c>
      <c r="F32" s="306">
        <f>D32*⑩各種係数!G30</f>
        <v>0</v>
      </c>
      <c r="G32" s="304">
        <v>0</v>
      </c>
      <c r="H32" s="306">
        <f>G32*⑩各種係数!E30</f>
        <v>0</v>
      </c>
      <c r="I32" s="304">
        <v>0</v>
      </c>
      <c r="J32" s="305">
        <f>I32*⑩各種係数!F30</f>
        <v>0</v>
      </c>
      <c r="K32" s="306">
        <f>I32*⑩各種係数!G30</f>
        <v>0</v>
      </c>
      <c r="L32" s="304">
        <f t="shared" si="0"/>
        <v>0</v>
      </c>
      <c r="M32" s="305"/>
      <c r="N32" s="305">
        <f>$M$49*⑩各種係数!H30</f>
        <v>0</v>
      </c>
      <c r="O32" s="306">
        <f>N32*⑩各種係数!E30</f>
        <v>0</v>
      </c>
      <c r="P32" s="304">
        <v>0</v>
      </c>
      <c r="Q32" s="305">
        <f>P32*⑩各種係数!F30</f>
        <v>0</v>
      </c>
      <c r="R32" s="306">
        <f>P32*⑩各種係数!G30</f>
        <v>0</v>
      </c>
      <c r="S32" s="304">
        <f t="shared" si="1"/>
        <v>0</v>
      </c>
      <c r="T32" s="305">
        <f t="shared" si="2"/>
        <v>0</v>
      </c>
      <c r="U32" s="306">
        <f t="shared" si="3"/>
        <v>0</v>
      </c>
    </row>
    <row r="33" spans="2:21" x14ac:dyDescent="0.15">
      <c r="B33" s="179" t="s">
        <v>164</v>
      </c>
      <c r="C33" s="180" t="s">
        <v>280</v>
      </c>
      <c r="D33" s="208">
        <f>⑧計算域Ⅰ!N34</f>
        <v>0</v>
      </c>
      <c r="E33" s="209">
        <f>D33*⑩各種係数!F31</f>
        <v>0</v>
      </c>
      <c r="F33" s="210">
        <f>D33*⑩各種係数!G31</f>
        <v>0</v>
      </c>
      <c r="G33" s="208">
        <v>0</v>
      </c>
      <c r="H33" s="210">
        <f>G33*⑩各種係数!E31</f>
        <v>0</v>
      </c>
      <c r="I33" s="208">
        <v>0</v>
      </c>
      <c r="J33" s="209">
        <f>I33*⑩各種係数!F31</f>
        <v>0</v>
      </c>
      <c r="K33" s="210">
        <f>I33*⑩各種係数!G31</f>
        <v>0</v>
      </c>
      <c r="L33" s="208">
        <f t="shared" si="0"/>
        <v>0</v>
      </c>
      <c r="M33" s="209"/>
      <c r="N33" s="209">
        <f>$M$49*⑩各種係数!H31</f>
        <v>0</v>
      </c>
      <c r="O33" s="210">
        <f>N33*⑩各種係数!E31</f>
        <v>0</v>
      </c>
      <c r="P33" s="208">
        <v>0</v>
      </c>
      <c r="Q33" s="209">
        <f>P33*⑩各種係数!F31</f>
        <v>0</v>
      </c>
      <c r="R33" s="210">
        <f>P33*⑩各種係数!G31</f>
        <v>0</v>
      </c>
      <c r="S33" s="208">
        <f t="shared" si="1"/>
        <v>0</v>
      </c>
      <c r="T33" s="209">
        <f t="shared" si="2"/>
        <v>0</v>
      </c>
      <c r="U33" s="210">
        <f t="shared" si="3"/>
        <v>0</v>
      </c>
    </row>
    <row r="34" spans="2:21" x14ac:dyDescent="0.15">
      <c r="B34" s="278" t="s">
        <v>165</v>
      </c>
      <c r="C34" s="279" t="s">
        <v>166</v>
      </c>
      <c r="D34" s="304">
        <f>⑧計算域Ⅰ!N35</f>
        <v>0</v>
      </c>
      <c r="E34" s="305">
        <f>D34*⑩各種係数!F32</f>
        <v>0</v>
      </c>
      <c r="F34" s="306">
        <f>D34*⑩各種係数!G32</f>
        <v>0</v>
      </c>
      <c r="G34" s="304">
        <v>0</v>
      </c>
      <c r="H34" s="306">
        <f>G34*⑩各種係数!E32</f>
        <v>0</v>
      </c>
      <c r="I34" s="304">
        <v>0</v>
      </c>
      <c r="J34" s="305">
        <f>I34*⑩各種係数!F32</f>
        <v>0</v>
      </c>
      <c r="K34" s="306">
        <f>I34*⑩各種係数!G32</f>
        <v>0</v>
      </c>
      <c r="L34" s="304">
        <f t="shared" si="0"/>
        <v>0</v>
      </c>
      <c r="M34" s="305"/>
      <c r="N34" s="305">
        <f>$M$49*⑩各種係数!H32</f>
        <v>0</v>
      </c>
      <c r="O34" s="306">
        <f>N34*⑩各種係数!E32</f>
        <v>0</v>
      </c>
      <c r="P34" s="304">
        <v>0</v>
      </c>
      <c r="Q34" s="305">
        <f>P34*⑩各種係数!F32</f>
        <v>0</v>
      </c>
      <c r="R34" s="306">
        <f>P34*⑩各種係数!G32</f>
        <v>0</v>
      </c>
      <c r="S34" s="304">
        <f t="shared" si="1"/>
        <v>0</v>
      </c>
      <c r="T34" s="305">
        <f t="shared" si="2"/>
        <v>0</v>
      </c>
      <c r="U34" s="306">
        <f t="shared" si="3"/>
        <v>0</v>
      </c>
    </row>
    <row r="35" spans="2:21" x14ac:dyDescent="0.15">
      <c r="B35" s="179" t="s">
        <v>167</v>
      </c>
      <c r="C35" s="180" t="s">
        <v>168</v>
      </c>
      <c r="D35" s="208">
        <f>⑧計算域Ⅰ!N36</f>
        <v>0</v>
      </c>
      <c r="E35" s="209">
        <f>D35*⑩各種係数!F33</f>
        <v>0</v>
      </c>
      <c r="F35" s="210">
        <f>D35*⑩各種係数!G33</f>
        <v>0</v>
      </c>
      <c r="G35" s="208">
        <v>0</v>
      </c>
      <c r="H35" s="210">
        <f>G35*⑩各種係数!E33</f>
        <v>0</v>
      </c>
      <c r="I35" s="208">
        <v>0</v>
      </c>
      <c r="J35" s="209">
        <f>I35*⑩各種係数!F33</f>
        <v>0</v>
      </c>
      <c r="K35" s="210">
        <f>I35*⑩各種係数!G33</f>
        <v>0</v>
      </c>
      <c r="L35" s="208">
        <f t="shared" si="0"/>
        <v>0</v>
      </c>
      <c r="M35" s="209"/>
      <c r="N35" s="209">
        <f>$M$49*⑩各種係数!H33</f>
        <v>0</v>
      </c>
      <c r="O35" s="210">
        <f>N35*⑩各種係数!E33</f>
        <v>0</v>
      </c>
      <c r="P35" s="208">
        <v>0</v>
      </c>
      <c r="Q35" s="209">
        <f>P35*⑩各種係数!F33</f>
        <v>0</v>
      </c>
      <c r="R35" s="210">
        <f>P35*⑩各種係数!G33</f>
        <v>0</v>
      </c>
      <c r="S35" s="208">
        <f t="shared" si="1"/>
        <v>0</v>
      </c>
      <c r="T35" s="209">
        <f t="shared" si="2"/>
        <v>0</v>
      </c>
      <c r="U35" s="210">
        <f t="shared" si="3"/>
        <v>0</v>
      </c>
    </row>
    <row r="36" spans="2:21" x14ac:dyDescent="0.15">
      <c r="B36" s="278" t="s">
        <v>169</v>
      </c>
      <c r="C36" s="279" t="s">
        <v>281</v>
      </c>
      <c r="D36" s="304">
        <f>⑧計算域Ⅰ!N37</f>
        <v>0</v>
      </c>
      <c r="E36" s="305">
        <f>D36*⑩各種係数!F34</f>
        <v>0</v>
      </c>
      <c r="F36" s="306">
        <f>D36*⑩各種係数!G34</f>
        <v>0</v>
      </c>
      <c r="G36" s="304">
        <v>0</v>
      </c>
      <c r="H36" s="306">
        <f>G36*⑩各種係数!E34</f>
        <v>0</v>
      </c>
      <c r="I36" s="304">
        <v>0</v>
      </c>
      <c r="J36" s="305">
        <f>I36*⑩各種係数!F34</f>
        <v>0</v>
      </c>
      <c r="K36" s="306">
        <f>I36*⑩各種係数!G34</f>
        <v>0</v>
      </c>
      <c r="L36" s="304">
        <f t="shared" si="0"/>
        <v>0</v>
      </c>
      <c r="M36" s="305"/>
      <c r="N36" s="305">
        <f>$M$49*⑩各種係数!H34</f>
        <v>0</v>
      </c>
      <c r="O36" s="306">
        <f>N36*⑩各種係数!E34</f>
        <v>0</v>
      </c>
      <c r="P36" s="304">
        <v>0</v>
      </c>
      <c r="Q36" s="305">
        <f>P36*⑩各種係数!F34</f>
        <v>0</v>
      </c>
      <c r="R36" s="306">
        <f>P36*⑩各種係数!G34</f>
        <v>0</v>
      </c>
      <c r="S36" s="304">
        <f t="shared" si="1"/>
        <v>0</v>
      </c>
      <c r="T36" s="305">
        <f t="shared" si="2"/>
        <v>0</v>
      </c>
      <c r="U36" s="306">
        <f t="shared" si="3"/>
        <v>0</v>
      </c>
    </row>
    <row r="37" spans="2:21" x14ac:dyDescent="0.15">
      <c r="B37" s="179" t="s">
        <v>170</v>
      </c>
      <c r="C37" s="180" t="s">
        <v>282</v>
      </c>
      <c r="D37" s="208">
        <f>⑧計算域Ⅰ!N38</f>
        <v>0</v>
      </c>
      <c r="E37" s="209">
        <f>D37*⑩各種係数!F35</f>
        <v>0</v>
      </c>
      <c r="F37" s="210">
        <f>D37*⑩各種係数!G35</f>
        <v>0</v>
      </c>
      <c r="G37" s="208">
        <v>0</v>
      </c>
      <c r="H37" s="210">
        <f>G37*⑩各種係数!E35</f>
        <v>0</v>
      </c>
      <c r="I37" s="208">
        <v>0</v>
      </c>
      <c r="J37" s="209">
        <f>I37*⑩各種係数!F35</f>
        <v>0</v>
      </c>
      <c r="K37" s="210">
        <f>I37*⑩各種係数!G35</f>
        <v>0</v>
      </c>
      <c r="L37" s="208">
        <f t="shared" si="0"/>
        <v>0</v>
      </c>
      <c r="M37" s="209"/>
      <c r="N37" s="209">
        <f>$M$49*⑩各種係数!H35</f>
        <v>0</v>
      </c>
      <c r="O37" s="210">
        <f>N37*⑩各種係数!E35</f>
        <v>0</v>
      </c>
      <c r="P37" s="208">
        <v>0</v>
      </c>
      <c r="Q37" s="209">
        <f>P37*⑩各種係数!F35</f>
        <v>0</v>
      </c>
      <c r="R37" s="210">
        <f>P37*⑩各種係数!G35</f>
        <v>0</v>
      </c>
      <c r="S37" s="208">
        <f t="shared" si="1"/>
        <v>0</v>
      </c>
      <c r="T37" s="209">
        <f t="shared" si="2"/>
        <v>0</v>
      </c>
      <c r="U37" s="210">
        <f t="shared" si="3"/>
        <v>0</v>
      </c>
    </row>
    <row r="38" spans="2:21" x14ac:dyDescent="0.15">
      <c r="B38" s="278" t="s">
        <v>171</v>
      </c>
      <c r="C38" s="279" t="s">
        <v>172</v>
      </c>
      <c r="D38" s="304">
        <f>⑧計算域Ⅰ!N39</f>
        <v>0</v>
      </c>
      <c r="E38" s="305">
        <f>D38*⑩各種係数!F36</f>
        <v>0</v>
      </c>
      <c r="F38" s="306">
        <f>D38*⑩各種係数!G36</f>
        <v>0</v>
      </c>
      <c r="G38" s="304">
        <v>0</v>
      </c>
      <c r="H38" s="306">
        <f>G38*⑩各種係数!E36</f>
        <v>0</v>
      </c>
      <c r="I38" s="304">
        <v>0</v>
      </c>
      <c r="J38" s="305">
        <f>I38*⑩各種係数!F36</f>
        <v>0</v>
      </c>
      <c r="K38" s="306">
        <f>I38*⑩各種係数!G36</f>
        <v>0</v>
      </c>
      <c r="L38" s="304">
        <f t="shared" si="0"/>
        <v>0</v>
      </c>
      <c r="M38" s="305"/>
      <c r="N38" s="305">
        <f>$M$49*⑩各種係数!H36</f>
        <v>0</v>
      </c>
      <c r="O38" s="306">
        <f>N38*⑩各種係数!E36</f>
        <v>0</v>
      </c>
      <c r="P38" s="304">
        <v>0</v>
      </c>
      <c r="Q38" s="305">
        <f>P38*⑩各種係数!F36</f>
        <v>0</v>
      </c>
      <c r="R38" s="306">
        <f>P38*⑩各種係数!G36</f>
        <v>0</v>
      </c>
      <c r="S38" s="304">
        <f t="shared" si="1"/>
        <v>0</v>
      </c>
      <c r="T38" s="305">
        <f t="shared" si="2"/>
        <v>0</v>
      </c>
      <c r="U38" s="306">
        <f t="shared" si="3"/>
        <v>0</v>
      </c>
    </row>
    <row r="39" spans="2:21" x14ac:dyDescent="0.15">
      <c r="B39" s="179" t="s">
        <v>173</v>
      </c>
      <c r="C39" s="180" t="s">
        <v>283</v>
      </c>
      <c r="D39" s="208">
        <f>⑧計算域Ⅰ!N40</f>
        <v>0</v>
      </c>
      <c r="E39" s="209">
        <f>D39*⑩各種係数!F37</f>
        <v>0</v>
      </c>
      <c r="F39" s="210">
        <f>D39*⑩各種係数!G37</f>
        <v>0</v>
      </c>
      <c r="G39" s="208">
        <v>0</v>
      </c>
      <c r="H39" s="210">
        <f>G39*⑩各種係数!E37</f>
        <v>0</v>
      </c>
      <c r="I39" s="208">
        <v>0</v>
      </c>
      <c r="J39" s="209">
        <f>I39*⑩各種係数!F37</f>
        <v>0</v>
      </c>
      <c r="K39" s="210">
        <f>I39*⑩各種係数!G37</f>
        <v>0</v>
      </c>
      <c r="L39" s="208">
        <f t="shared" si="0"/>
        <v>0</v>
      </c>
      <c r="M39" s="209"/>
      <c r="N39" s="209">
        <f>$M$49*⑩各種係数!H37</f>
        <v>0</v>
      </c>
      <c r="O39" s="210">
        <f>N39*⑩各種係数!E37</f>
        <v>0</v>
      </c>
      <c r="P39" s="208">
        <v>0</v>
      </c>
      <c r="Q39" s="209">
        <f>P39*⑩各種係数!F37</f>
        <v>0</v>
      </c>
      <c r="R39" s="210">
        <f>P39*⑩各種係数!G37</f>
        <v>0</v>
      </c>
      <c r="S39" s="208">
        <f t="shared" si="1"/>
        <v>0</v>
      </c>
      <c r="T39" s="209">
        <f t="shared" si="2"/>
        <v>0</v>
      </c>
      <c r="U39" s="210">
        <f t="shared" si="3"/>
        <v>0</v>
      </c>
    </row>
    <row r="40" spans="2:21" x14ac:dyDescent="0.15">
      <c r="B40" s="278" t="s">
        <v>174</v>
      </c>
      <c r="C40" s="279" t="s">
        <v>284</v>
      </c>
      <c r="D40" s="304">
        <f>⑧計算域Ⅰ!N41</f>
        <v>0</v>
      </c>
      <c r="E40" s="305">
        <f>D40*⑩各種係数!F38</f>
        <v>0</v>
      </c>
      <c r="F40" s="306">
        <f>D40*⑩各種係数!G38</f>
        <v>0</v>
      </c>
      <c r="G40" s="304">
        <v>0</v>
      </c>
      <c r="H40" s="306">
        <f>G40*⑩各種係数!E38</f>
        <v>0</v>
      </c>
      <c r="I40" s="304">
        <v>0</v>
      </c>
      <c r="J40" s="305">
        <f>I40*⑩各種係数!F38</f>
        <v>0</v>
      </c>
      <c r="K40" s="306">
        <f>I40*⑩各種係数!G38</f>
        <v>0</v>
      </c>
      <c r="L40" s="304">
        <f t="shared" si="0"/>
        <v>0</v>
      </c>
      <c r="M40" s="305"/>
      <c r="N40" s="305">
        <f>$M$49*⑩各種係数!H38</f>
        <v>0</v>
      </c>
      <c r="O40" s="306">
        <f>N40*⑩各種係数!E38</f>
        <v>0</v>
      </c>
      <c r="P40" s="304">
        <v>0</v>
      </c>
      <c r="Q40" s="305">
        <f>P40*⑩各種係数!F38</f>
        <v>0</v>
      </c>
      <c r="R40" s="306">
        <f>P40*⑩各種係数!G38</f>
        <v>0</v>
      </c>
      <c r="S40" s="304">
        <f t="shared" si="1"/>
        <v>0</v>
      </c>
      <c r="T40" s="305">
        <f t="shared" si="2"/>
        <v>0</v>
      </c>
      <c r="U40" s="306">
        <f t="shared" si="3"/>
        <v>0</v>
      </c>
    </row>
    <row r="41" spans="2:21" x14ac:dyDescent="0.15">
      <c r="B41" s="179" t="s">
        <v>175</v>
      </c>
      <c r="C41" s="180" t="s">
        <v>285</v>
      </c>
      <c r="D41" s="208">
        <f>⑧計算域Ⅰ!N42</f>
        <v>0</v>
      </c>
      <c r="E41" s="209">
        <f>D41*⑩各種係数!F39</f>
        <v>0</v>
      </c>
      <c r="F41" s="210">
        <f>D41*⑩各種係数!G39</f>
        <v>0</v>
      </c>
      <c r="G41" s="208">
        <v>0</v>
      </c>
      <c r="H41" s="210">
        <f>G41*⑩各種係数!E39</f>
        <v>0</v>
      </c>
      <c r="I41" s="208">
        <v>0</v>
      </c>
      <c r="J41" s="209">
        <f>I41*⑩各種係数!F39</f>
        <v>0</v>
      </c>
      <c r="K41" s="210">
        <f>I41*⑩各種係数!G39</f>
        <v>0</v>
      </c>
      <c r="L41" s="208">
        <f t="shared" si="0"/>
        <v>0</v>
      </c>
      <c r="M41" s="209"/>
      <c r="N41" s="209">
        <f>$M$49*⑩各種係数!H39</f>
        <v>0</v>
      </c>
      <c r="O41" s="210">
        <f>N41*⑩各種係数!E39</f>
        <v>0</v>
      </c>
      <c r="P41" s="208">
        <v>0</v>
      </c>
      <c r="Q41" s="209">
        <f>P41*⑩各種係数!F39</f>
        <v>0</v>
      </c>
      <c r="R41" s="210">
        <f>P41*⑩各種係数!G39</f>
        <v>0</v>
      </c>
      <c r="S41" s="208">
        <f t="shared" si="1"/>
        <v>0</v>
      </c>
      <c r="T41" s="209">
        <f t="shared" si="2"/>
        <v>0</v>
      </c>
      <c r="U41" s="210">
        <f t="shared" si="3"/>
        <v>0</v>
      </c>
    </row>
    <row r="42" spans="2:21" x14ac:dyDescent="0.15">
      <c r="B42" s="278" t="s">
        <v>176</v>
      </c>
      <c r="C42" s="279" t="s">
        <v>286</v>
      </c>
      <c r="D42" s="304">
        <f>⑧計算域Ⅰ!N43</f>
        <v>0</v>
      </c>
      <c r="E42" s="305">
        <f>D42*⑩各種係数!F40</f>
        <v>0</v>
      </c>
      <c r="F42" s="306">
        <f>D42*⑩各種係数!G40</f>
        <v>0</v>
      </c>
      <c r="G42" s="304">
        <v>0</v>
      </c>
      <c r="H42" s="306">
        <f>G42*⑩各種係数!E40</f>
        <v>0</v>
      </c>
      <c r="I42" s="304">
        <v>0</v>
      </c>
      <c r="J42" s="305">
        <f>I42*⑩各種係数!F40</f>
        <v>0</v>
      </c>
      <c r="K42" s="306">
        <f>I42*⑩各種係数!G40</f>
        <v>0</v>
      </c>
      <c r="L42" s="304">
        <f t="shared" si="0"/>
        <v>0</v>
      </c>
      <c r="M42" s="305"/>
      <c r="N42" s="305">
        <f>$M$49*⑩各種係数!H40</f>
        <v>0</v>
      </c>
      <c r="O42" s="306">
        <f>N42*⑩各種係数!E40</f>
        <v>0</v>
      </c>
      <c r="P42" s="304">
        <v>0</v>
      </c>
      <c r="Q42" s="305">
        <f>P42*⑩各種係数!F40</f>
        <v>0</v>
      </c>
      <c r="R42" s="306">
        <f>P42*⑩各種係数!G40</f>
        <v>0</v>
      </c>
      <c r="S42" s="304">
        <f t="shared" si="1"/>
        <v>0</v>
      </c>
      <c r="T42" s="305">
        <f t="shared" si="2"/>
        <v>0</v>
      </c>
      <c r="U42" s="306">
        <f t="shared" si="3"/>
        <v>0</v>
      </c>
    </row>
    <row r="43" spans="2:21" x14ac:dyDescent="0.15">
      <c r="B43" s="179" t="s">
        <v>177</v>
      </c>
      <c r="C43" s="180" t="s">
        <v>287</v>
      </c>
      <c r="D43" s="208">
        <f>⑧計算域Ⅰ!N44</f>
        <v>0</v>
      </c>
      <c r="E43" s="209">
        <f>D43*⑩各種係数!F41</f>
        <v>0</v>
      </c>
      <c r="F43" s="210">
        <f>D43*⑩各種係数!G41</f>
        <v>0</v>
      </c>
      <c r="G43" s="208">
        <v>0</v>
      </c>
      <c r="H43" s="210">
        <f>G43*⑩各種係数!E41</f>
        <v>0</v>
      </c>
      <c r="I43" s="208">
        <v>0</v>
      </c>
      <c r="J43" s="209">
        <f>I43*⑩各種係数!F41</f>
        <v>0</v>
      </c>
      <c r="K43" s="210">
        <f>I43*⑩各種係数!G41</f>
        <v>0</v>
      </c>
      <c r="L43" s="208">
        <f t="shared" si="0"/>
        <v>0</v>
      </c>
      <c r="M43" s="209"/>
      <c r="N43" s="209">
        <f>$M$49*⑩各種係数!H41</f>
        <v>0</v>
      </c>
      <c r="O43" s="210">
        <f>N43*⑩各種係数!E41</f>
        <v>0</v>
      </c>
      <c r="P43" s="208">
        <v>0</v>
      </c>
      <c r="Q43" s="209">
        <f>P43*⑩各種係数!F41</f>
        <v>0</v>
      </c>
      <c r="R43" s="210">
        <f>P43*⑩各種係数!G41</f>
        <v>0</v>
      </c>
      <c r="S43" s="208">
        <f t="shared" si="1"/>
        <v>0</v>
      </c>
      <c r="T43" s="209">
        <f t="shared" si="2"/>
        <v>0</v>
      </c>
      <c r="U43" s="210">
        <f t="shared" si="3"/>
        <v>0</v>
      </c>
    </row>
    <row r="44" spans="2:21" x14ac:dyDescent="0.15">
      <c r="B44" s="278" t="s">
        <v>178</v>
      </c>
      <c r="C44" s="279" t="s">
        <v>288</v>
      </c>
      <c r="D44" s="304">
        <f>⑧計算域Ⅰ!N45</f>
        <v>0</v>
      </c>
      <c r="E44" s="305">
        <f>D44*⑩各種係数!F42</f>
        <v>0</v>
      </c>
      <c r="F44" s="306">
        <f>D44*⑩各種係数!G42</f>
        <v>0</v>
      </c>
      <c r="G44" s="304">
        <v>0</v>
      </c>
      <c r="H44" s="306">
        <f>G44*⑩各種係数!E42</f>
        <v>0</v>
      </c>
      <c r="I44" s="304">
        <v>0</v>
      </c>
      <c r="J44" s="305">
        <f>I44*⑩各種係数!F42</f>
        <v>0</v>
      </c>
      <c r="K44" s="306">
        <f>I44*⑩各種係数!G42</f>
        <v>0</v>
      </c>
      <c r="L44" s="304">
        <f t="shared" si="0"/>
        <v>0</v>
      </c>
      <c r="M44" s="305"/>
      <c r="N44" s="305">
        <f>$M$49*⑩各種係数!H42</f>
        <v>0</v>
      </c>
      <c r="O44" s="306">
        <f>N44*⑩各種係数!E42</f>
        <v>0</v>
      </c>
      <c r="P44" s="304">
        <v>0</v>
      </c>
      <c r="Q44" s="305">
        <f>P44*⑩各種係数!F42</f>
        <v>0</v>
      </c>
      <c r="R44" s="306">
        <f>P44*⑩各種係数!G42</f>
        <v>0</v>
      </c>
      <c r="S44" s="304">
        <f t="shared" si="1"/>
        <v>0</v>
      </c>
      <c r="T44" s="305">
        <f t="shared" si="2"/>
        <v>0</v>
      </c>
      <c r="U44" s="306">
        <f t="shared" si="3"/>
        <v>0</v>
      </c>
    </row>
    <row r="45" spans="2:21" x14ac:dyDescent="0.15">
      <c r="B45" s="211" t="s">
        <v>179</v>
      </c>
      <c r="C45" s="180" t="s">
        <v>289</v>
      </c>
      <c r="D45" s="208">
        <f>⑧計算域Ⅰ!N46</f>
        <v>0</v>
      </c>
      <c r="E45" s="209">
        <f>D45*⑩各種係数!F43</f>
        <v>0</v>
      </c>
      <c r="F45" s="210">
        <f>D45*⑩各種係数!G43</f>
        <v>0</v>
      </c>
      <c r="G45" s="208">
        <v>0</v>
      </c>
      <c r="H45" s="210">
        <f>G45*⑩各種係数!E43</f>
        <v>0</v>
      </c>
      <c r="I45" s="208">
        <v>0</v>
      </c>
      <c r="J45" s="209">
        <f>I45*⑩各種係数!F43</f>
        <v>0</v>
      </c>
      <c r="K45" s="210">
        <f>I45*⑩各種係数!G43</f>
        <v>0</v>
      </c>
      <c r="L45" s="208">
        <f t="shared" si="0"/>
        <v>0</v>
      </c>
      <c r="M45" s="209"/>
      <c r="N45" s="209">
        <f>$M$49*⑩各種係数!H43</f>
        <v>0</v>
      </c>
      <c r="O45" s="210">
        <f>N45*⑩各種係数!E43</f>
        <v>0</v>
      </c>
      <c r="P45" s="208">
        <v>0</v>
      </c>
      <c r="Q45" s="209">
        <f>P45*⑩各種係数!F43</f>
        <v>0</v>
      </c>
      <c r="R45" s="210">
        <f>P45*⑩各種係数!G43</f>
        <v>0</v>
      </c>
      <c r="S45" s="208">
        <f t="shared" si="1"/>
        <v>0</v>
      </c>
      <c r="T45" s="209">
        <f t="shared" ref="T45:U48" si="4">E45+J45+Q45</f>
        <v>0</v>
      </c>
      <c r="U45" s="210">
        <f t="shared" si="4"/>
        <v>0</v>
      </c>
    </row>
    <row r="46" spans="2:21" x14ac:dyDescent="0.15">
      <c r="B46" s="307" t="s">
        <v>180</v>
      </c>
      <c r="C46" s="279" t="s">
        <v>290</v>
      </c>
      <c r="D46" s="304">
        <f>⑧計算域Ⅰ!N47</f>
        <v>0</v>
      </c>
      <c r="E46" s="305">
        <f>D46*⑩各種係数!F44</f>
        <v>0</v>
      </c>
      <c r="F46" s="306">
        <f>D46*⑩各種係数!G44</f>
        <v>0</v>
      </c>
      <c r="G46" s="304">
        <v>0</v>
      </c>
      <c r="H46" s="306">
        <f>G46*⑩各種係数!E44</f>
        <v>0</v>
      </c>
      <c r="I46" s="304">
        <v>0</v>
      </c>
      <c r="J46" s="305">
        <f>I46*⑩各種係数!F44</f>
        <v>0</v>
      </c>
      <c r="K46" s="306">
        <f>I46*⑩各種係数!G44</f>
        <v>0</v>
      </c>
      <c r="L46" s="304">
        <f t="shared" si="0"/>
        <v>0</v>
      </c>
      <c r="M46" s="305"/>
      <c r="N46" s="305">
        <f>$M$49*⑩各種係数!H44</f>
        <v>0</v>
      </c>
      <c r="O46" s="306">
        <f>N46*⑩各種係数!E44</f>
        <v>0</v>
      </c>
      <c r="P46" s="304">
        <v>0</v>
      </c>
      <c r="Q46" s="305">
        <f>P46*⑩各種係数!F44</f>
        <v>0</v>
      </c>
      <c r="R46" s="306">
        <f>P46*⑩各種係数!G44</f>
        <v>0</v>
      </c>
      <c r="S46" s="304">
        <f t="shared" si="1"/>
        <v>0</v>
      </c>
      <c r="T46" s="305">
        <f t="shared" si="4"/>
        <v>0</v>
      </c>
      <c r="U46" s="306">
        <f t="shared" si="4"/>
        <v>0</v>
      </c>
    </row>
    <row r="47" spans="2:21" x14ac:dyDescent="0.15">
      <c r="B47" s="211" t="s">
        <v>181</v>
      </c>
      <c r="C47" s="180" t="s">
        <v>291</v>
      </c>
      <c r="D47" s="208">
        <f>⑧計算域Ⅰ!N48</f>
        <v>0</v>
      </c>
      <c r="E47" s="209">
        <f>D47*⑩各種係数!F45</f>
        <v>0</v>
      </c>
      <c r="F47" s="210">
        <f>D47*⑩各種係数!G45</f>
        <v>0</v>
      </c>
      <c r="G47" s="208">
        <v>0</v>
      </c>
      <c r="H47" s="210">
        <f>G47*⑩各種係数!E45</f>
        <v>0</v>
      </c>
      <c r="I47" s="208">
        <v>0</v>
      </c>
      <c r="J47" s="209">
        <f>I47*⑩各種係数!F45</f>
        <v>0</v>
      </c>
      <c r="K47" s="210">
        <f>I47*⑩各種係数!G45</f>
        <v>0</v>
      </c>
      <c r="L47" s="208">
        <f t="shared" si="0"/>
        <v>0</v>
      </c>
      <c r="M47" s="209"/>
      <c r="N47" s="209">
        <f>$M$49*⑩各種係数!H45</f>
        <v>0</v>
      </c>
      <c r="O47" s="210">
        <f>N47*⑩各種係数!E45</f>
        <v>0</v>
      </c>
      <c r="P47" s="208">
        <v>0</v>
      </c>
      <c r="Q47" s="209">
        <f>P47*⑩各種係数!F45</f>
        <v>0</v>
      </c>
      <c r="R47" s="210">
        <f>P47*⑩各種係数!G45</f>
        <v>0</v>
      </c>
      <c r="S47" s="208">
        <f t="shared" si="1"/>
        <v>0</v>
      </c>
      <c r="T47" s="209">
        <f t="shared" si="4"/>
        <v>0</v>
      </c>
      <c r="U47" s="210">
        <f t="shared" si="4"/>
        <v>0</v>
      </c>
    </row>
    <row r="48" spans="2:21" x14ac:dyDescent="0.15">
      <c r="B48" s="308" t="s">
        <v>182</v>
      </c>
      <c r="C48" s="309" t="s">
        <v>292</v>
      </c>
      <c r="D48" s="304">
        <f>⑧計算域Ⅰ!N49</f>
        <v>0</v>
      </c>
      <c r="E48" s="310">
        <f>D48*⑩各種係数!F46</f>
        <v>0</v>
      </c>
      <c r="F48" s="311">
        <f>D48*⑩各種係数!G46</f>
        <v>0</v>
      </c>
      <c r="G48" s="312">
        <v>0</v>
      </c>
      <c r="H48" s="311">
        <f>G48*⑩各種係数!E46</f>
        <v>0</v>
      </c>
      <c r="I48" s="312">
        <v>0</v>
      </c>
      <c r="J48" s="310">
        <f>I48*⑩各種係数!F46</f>
        <v>0</v>
      </c>
      <c r="K48" s="311">
        <f>I48*⑩各種係数!G46</f>
        <v>0</v>
      </c>
      <c r="L48" s="312">
        <f t="shared" si="0"/>
        <v>0</v>
      </c>
      <c r="M48" s="310"/>
      <c r="N48" s="310">
        <f>$M$49*⑩各種係数!H46</f>
        <v>0</v>
      </c>
      <c r="O48" s="311">
        <f>N48*⑩各種係数!E46</f>
        <v>0</v>
      </c>
      <c r="P48" s="312">
        <v>0</v>
      </c>
      <c r="Q48" s="310">
        <f>P48*⑩各種係数!F46</f>
        <v>0</v>
      </c>
      <c r="R48" s="311">
        <f>P48*⑩各種係数!G46</f>
        <v>0</v>
      </c>
      <c r="S48" s="312">
        <f t="shared" si="1"/>
        <v>0</v>
      </c>
      <c r="T48" s="310">
        <f t="shared" si="4"/>
        <v>0</v>
      </c>
      <c r="U48" s="311">
        <f t="shared" si="4"/>
        <v>0</v>
      </c>
    </row>
    <row r="49" spans="2:22" ht="18" customHeight="1" thickBot="1" x14ac:dyDescent="0.2">
      <c r="B49" s="583" t="s">
        <v>47</v>
      </c>
      <c r="C49" s="584"/>
      <c r="D49" s="107">
        <f>SUM(D9:D48)</f>
        <v>0</v>
      </c>
      <c r="E49" s="108">
        <f t="shared" ref="E49:K49" si="5">SUM(E9:E48)</f>
        <v>0</v>
      </c>
      <c r="F49" s="109">
        <f t="shared" si="5"/>
        <v>0</v>
      </c>
      <c r="G49" s="110">
        <f t="shared" si="5"/>
        <v>0</v>
      </c>
      <c r="H49" s="111">
        <f t="shared" si="5"/>
        <v>0</v>
      </c>
      <c r="I49" s="107">
        <f>SUM(I9:I48)</f>
        <v>0</v>
      </c>
      <c r="J49" s="108">
        <f t="shared" si="5"/>
        <v>0</v>
      </c>
      <c r="K49" s="109">
        <f t="shared" si="5"/>
        <v>0</v>
      </c>
      <c r="L49" s="110">
        <f>SUM(L9:L48)</f>
        <v>0</v>
      </c>
      <c r="M49" s="112">
        <f>L49*③入力!D53</f>
        <v>0</v>
      </c>
      <c r="N49" s="112">
        <f t="shared" ref="N49:T49" si="6">SUM(N9:N48)</f>
        <v>0</v>
      </c>
      <c r="O49" s="111">
        <f t="shared" si="6"/>
        <v>0</v>
      </c>
      <c r="P49" s="107">
        <f t="shared" si="6"/>
        <v>0</v>
      </c>
      <c r="Q49" s="108">
        <f t="shared" si="6"/>
        <v>0</v>
      </c>
      <c r="R49" s="109">
        <f t="shared" si="6"/>
        <v>0</v>
      </c>
      <c r="S49" s="107">
        <f t="shared" si="6"/>
        <v>0</v>
      </c>
      <c r="T49" s="108">
        <f t="shared" si="6"/>
        <v>0</v>
      </c>
      <c r="U49" s="109">
        <f>SUM(U9:U48)</f>
        <v>0</v>
      </c>
    </row>
    <row r="50" spans="2:22" x14ac:dyDescent="0.15">
      <c r="B50" s="63"/>
      <c r="C50" s="113"/>
      <c r="D50" s="114"/>
      <c r="E50" s="114"/>
      <c r="F50" s="114"/>
      <c r="G50" s="114"/>
      <c r="H50" s="114"/>
      <c r="I50" s="114"/>
      <c r="J50" s="114"/>
      <c r="K50" s="114"/>
      <c r="L50" s="114"/>
      <c r="M50" s="114"/>
      <c r="N50" s="114"/>
      <c r="O50" s="114"/>
      <c r="P50" s="114"/>
      <c r="Q50" s="114"/>
      <c r="R50" s="114"/>
      <c r="S50" s="114"/>
      <c r="T50" s="114"/>
      <c r="U50" s="114"/>
      <c r="V50" s="114"/>
    </row>
    <row r="51" spans="2:22" x14ac:dyDescent="0.15">
      <c r="B51" s="63"/>
      <c r="C51" s="113"/>
      <c r="D51" s="114"/>
      <c r="E51" s="114"/>
      <c r="F51" s="114"/>
      <c r="G51" s="114"/>
      <c r="H51" s="114"/>
      <c r="I51" s="114"/>
      <c r="J51" s="114"/>
      <c r="K51" s="114"/>
      <c r="L51" s="114"/>
      <c r="M51" s="114"/>
      <c r="N51" s="114"/>
      <c r="O51" s="114"/>
      <c r="P51" s="114"/>
      <c r="Q51" s="114"/>
      <c r="R51" s="114"/>
      <c r="S51" s="114"/>
      <c r="T51" s="114"/>
      <c r="U51" s="114"/>
      <c r="V51" s="114"/>
    </row>
    <row r="52" spans="2:22" x14ac:dyDescent="0.15">
      <c r="B52" s="63"/>
      <c r="C52" s="113"/>
      <c r="D52" s="114"/>
      <c r="E52" s="114"/>
      <c r="F52" s="114"/>
      <c r="G52" s="114"/>
      <c r="H52" s="114"/>
      <c r="I52" s="114"/>
      <c r="J52" s="114"/>
      <c r="K52" s="114"/>
      <c r="L52" s="114"/>
      <c r="M52" s="114"/>
      <c r="N52" s="114"/>
      <c r="O52" s="114"/>
      <c r="P52" s="114"/>
      <c r="Q52" s="114"/>
      <c r="R52" s="114"/>
      <c r="S52" s="114"/>
      <c r="T52" s="114"/>
      <c r="U52" s="114"/>
      <c r="V52" s="114"/>
    </row>
    <row r="53" spans="2:22" x14ac:dyDescent="0.15">
      <c r="B53" s="63"/>
      <c r="C53" s="113"/>
      <c r="D53" s="114"/>
      <c r="E53" s="114"/>
      <c r="F53" s="114"/>
      <c r="G53" s="114"/>
      <c r="H53" s="114"/>
      <c r="I53" s="114"/>
      <c r="J53" s="114"/>
      <c r="K53" s="114"/>
      <c r="L53" s="114"/>
      <c r="M53" s="114"/>
      <c r="N53" s="114"/>
      <c r="O53" s="114"/>
      <c r="P53" s="114"/>
      <c r="Q53" s="114"/>
      <c r="R53" s="114"/>
      <c r="S53" s="114"/>
      <c r="T53" s="114"/>
      <c r="U53" s="114"/>
      <c r="V53" s="114"/>
    </row>
    <row r="54" spans="2:22" x14ac:dyDescent="0.15">
      <c r="B54" s="63"/>
      <c r="C54" s="113"/>
      <c r="D54" s="114"/>
      <c r="E54" s="114"/>
      <c r="F54" s="114"/>
      <c r="G54" s="114"/>
      <c r="H54" s="114"/>
      <c r="I54" s="114"/>
      <c r="J54" s="114"/>
      <c r="K54" s="114"/>
      <c r="L54" s="114"/>
      <c r="M54" s="114"/>
      <c r="N54" s="114"/>
      <c r="O54" s="114"/>
      <c r="P54" s="114"/>
      <c r="Q54" s="114"/>
      <c r="R54" s="114"/>
      <c r="S54" s="114"/>
      <c r="T54" s="114"/>
      <c r="U54" s="114"/>
      <c r="V54" s="114"/>
    </row>
    <row r="55" spans="2:22" x14ac:dyDescent="0.15">
      <c r="B55" s="63"/>
      <c r="C55" s="113"/>
      <c r="D55" s="114"/>
      <c r="E55" s="114"/>
      <c r="F55" s="114"/>
      <c r="G55" s="114"/>
      <c r="H55" s="114"/>
      <c r="I55" s="114"/>
      <c r="J55" s="114"/>
      <c r="K55" s="114"/>
      <c r="L55" s="114"/>
      <c r="M55" s="114"/>
      <c r="N55" s="114"/>
      <c r="O55" s="114"/>
      <c r="P55" s="114"/>
      <c r="Q55" s="114"/>
      <c r="R55" s="114"/>
      <c r="S55" s="114"/>
      <c r="T55" s="114"/>
      <c r="U55" s="114"/>
      <c r="V55" s="114"/>
    </row>
    <row r="56" spans="2:22" x14ac:dyDescent="0.15">
      <c r="L56" s="242"/>
    </row>
    <row r="57" spans="2:22" ht="14.25" thickBot="1" x14ac:dyDescent="0.2">
      <c r="D57" s="242"/>
      <c r="E57" s="242"/>
      <c r="F57" s="242"/>
      <c r="G57" s="242"/>
      <c r="H57" s="242"/>
      <c r="I57" s="242"/>
      <c r="J57" s="242"/>
      <c r="K57" s="367" t="s">
        <v>118</v>
      </c>
      <c r="L57" s="106"/>
    </row>
    <row r="58" spans="2:22" x14ac:dyDescent="0.15">
      <c r="B58" s="587" t="s">
        <v>183</v>
      </c>
      <c r="C58" s="588"/>
      <c r="D58" s="600" t="s">
        <v>14</v>
      </c>
      <c r="E58" s="608"/>
      <c r="F58" s="600" t="s">
        <v>116</v>
      </c>
      <c r="G58" s="601"/>
      <c r="H58" s="600" t="s">
        <v>117</v>
      </c>
      <c r="I58" s="601"/>
      <c r="J58" s="600" t="s">
        <v>34</v>
      </c>
      <c r="K58" s="601"/>
    </row>
    <row r="59" spans="2:22" ht="15.75" customHeight="1" x14ac:dyDescent="0.15">
      <c r="B59" s="591"/>
      <c r="C59" s="590"/>
      <c r="D59" s="602" t="s">
        <v>19</v>
      </c>
      <c r="E59" s="605" t="s">
        <v>20</v>
      </c>
      <c r="F59" s="602" t="s">
        <v>19</v>
      </c>
      <c r="G59" s="605" t="s">
        <v>20</v>
      </c>
      <c r="H59" s="602" t="s">
        <v>19</v>
      </c>
      <c r="I59" s="605" t="s">
        <v>20</v>
      </c>
      <c r="J59" s="602" t="s">
        <v>19</v>
      </c>
      <c r="K59" s="605" t="s">
        <v>20</v>
      </c>
    </row>
    <row r="60" spans="2:22" ht="15.75" customHeight="1" x14ac:dyDescent="0.15">
      <c r="B60" s="591"/>
      <c r="C60" s="590"/>
      <c r="D60" s="603"/>
      <c r="E60" s="606"/>
      <c r="F60" s="603"/>
      <c r="G60" s="606"/>
      <c r="H60" s="603"/>
      <c r="I60" s="606"/>
      <c r="J60" s="603"/>
      <c r="K60" s="606"/>
    </row>
    <row r="61" spans="2:22" ht="15.75" customHeight="1" x14ac:dyDescent="0.15">
      <c r="B61" s="592"/>
      <c r="C61" s="593"/>
      <c r="D61" s="604"/>
      <c r="E61" s="607"/>
      <c r="F61" s="604"/>
      <c r="G61" s="607"/>
      <c r="H61" s="604"/>
      <c r="I61" s="607"/>
      <c r="J61" s="604"/>
      <c r="K61" s="607"/>
    </row>
    <row r="62" spans="2:22" x14ac:dyDescent="0.15">
      <c r="B62" s="203" t="s">
        <v>137</v>
      </c>
      <c r="C62" s="204" t="s">
        <v>260</v>
      </c>
      <c r="D62" s="205">
        <f>D9*⑩各種係数!I7*③入力!$C$68</f>
        <v>0</v>
      </c>
      <c r="E62" s="207">
        <f>D9*⑩各種係数!J7*③入力!$C$68</f>
        <v>0</v>
      </c>
      <c r="F62" s="205">
        <f>I9*⑩各種係数!I7*③入力!$C$68</f>
        <v>0</v>
      </c>
      <c r="G62" s="207">
        <f>I9*⑩各種係数!J7*③入力!$C$68</f>
        <v>0</v>
      </c>
      <c r="H62" s="205">
        <f>P9*⑩各種係数!I7*③入力!$C$68</f>
        <v>0</v>
      </c>
      <c r="I62" s="207">
        <f>P9*⑩各種係数!J7*③入力!$C$68</f>
        <v>0</v>
      </c>
      <c r="J62" s="205">
        <f>D62+F62+H62</f>
        <v>0</v>
      </c>
      <c r="K62" s="207">
        <f>E62+G62+I62</f>
        <v>0</v>
      </c>
    </row>
    <row r="63" spans="2:22" x14ac:dyDescent="0.15">
      <c r="B63" s="278" t="s">
        <v>138</v>
      </c>
      <c r="C63" s="279" t="s">
        <v>1</v>
      </c>
      <c r="D63" s="304">
        <f>D10*⑩各種係数!I8*③入力!$C$68</f>
        <v>0</v>
      </c>
      <c r="E63" s="306">
        <f>D10*⑩各種係数!J8*③入力!$C$68</f>
        <v>0</v>
      </c>
      <c r="F63" s="304">
        <f>I10*⑩各種係数!I8*③入力!$C$68</f>
        <v>0</v>
      </c>
      <c r="G63" s="306">
        <f>I10*⑩各種係数!J8*③入力!$C$68</f>
        <v>0</v>
      </c>
      <c r="H63" s="304">
        <f>P10*⑩各種係数!I8*③入力!$C$68</f>
        <v>0</v>
      </c>
      <c r="I63" s="306">
        <f>P10*⑩各種係数!J8*③入力!$C$68</f>
        <v>0</v>
      </c>
      <c r="J63" s="304">
        <f t="shared" ref="J63:J101" si="7">D63+F63+H63</f>
        <v>0</v>
      </c>
      <c r="K63" s="306">
        <f t="shared" ref="K63:K97" si="8">E63+G63+I63</f>
        <v>0</v>
      </c>
    </row>
    <row r="64" spans="2:22" x14ac:dyDescent="0.15">
      <c r="B64" s="179" t="s">
        <v>139</v>
      </c>
      <c r="C64" s="180" t="s">
        <v>261</v>
      </c>
      <c r="D64" s="208">
        <f>D11*⑩各種係数!I9*③入力!$C$68</f>
        <v>0</v>
      </c>
      <c r="E64" s="210">
        <f>D11*⑩各種係数!J9*③入力!$C$68</f>
        <v>0</v>
      </c>
      <c r="F64" s="208">
        <f>I11*⑩各種係数!I9*③入力!$C$68</f>
        <v>0</v>
      </c>
      <c r="G64" s="210">
        <f>I11*⑩各種係数!J9*③入力!$C$68</f>
        <v>0</v>
      </c>
      <c r="H64" s="208">
        <f>P11*⑩各種係数!I9*③入力!$C$68</f>
        <v>0</v>
      </c>
      <c r="I64" s="210">
        <f>P11*⑩各種係数!J9*③入力!$C$68</f>
        <v>0</v>
      </c>
      <c r="J64" s="208">
        <f t="shared" si="7"/>
        <v>0</v>
      </c>
      <c r="K64" s="210">
        <f t="shared" si="8"/>
        <v>0</v>
      </c>
    </row>
    <row r="65" spans="2:11" x14ac:dyDescent="0.15">
      <c r="B65" s="278" t="s">
        <v>140</v>
      </c>
      <c r="C65" s="279" t="s">
        <v>141</v>
      </c>
      <c r="D65" s="304">
        <f>D12*⑩各種係数!I10*③入力!$C$68</f>
        <v>0</v>
      </c>
      <c r="E65" s="306">
        <f>D12*⑩各種係数!J10*③入力!$C$68</f>
        <v>0</v>
      </c>
      <c r="F65" s="304">
        <f>I12*⑩各種係数!I10*③入力!$C$68</f>
        <v>0</v>
      </c>
      <c r="G65" s="306">
        <f>I12*⑩各種係数!J10*③入力!$C$68</f>
        <v>0</v>
      </c>
      <c r="H65" s="304">
        <f>P12*⑩各種係数!I10*③入力!$C$68</f>
        <v>0</v>
      </c>
      <c r="I65" s="306">
        <f>P12*⑩各種係数!J10*③入力!$C$68</f>
        <v>0</v>
      </c>
      <c r="J65" s="304">
        <f t="shared" si="7"/>
        <v>0</v>
      </c>
      <c r="K65" s="306">
        <f t="shared" si="8"/>
        <v>0</v>
      </c>
    </row>
    <row r="66" spans="2:11" x14ac:dyDescent="0.15">
      <c r="B66" s="179" t="s">
        <v>142</v>
      </c>
      <c r="C66" s="180" t="s">
        <v>262</v>
      </c>
      <c r="D66" s="208">
        <f>D13*⑩各種係数!I11*③入力!$C$68</f>
        <v>0</v>
      </c>
      <c r="E66" s="210">
        <f>D13*⑩各種係数!J11*③入力!$C$68</f>
        <v>0</v>
      </c>
      <c r="F66" s="208">
        <f>I13*⑩各種係数!I11*③入力!$C$68</f>
        <v>0</v>
      </c>
      <c r="G66" s="210">
        <f>I13*⑩各種係数!J11*③入力!$C$68</f>
        <v>0</v>
      </c>
      <c r="H66" s="208">
        <f>P13*⑩各種係数!I11*③入力!$C$68</f>
        <v>0</v>
      </c>
      <c r="I66" s="210">
        <f>P13*⑩各種係数!J11*③入力!$C$68</f>
        <v>0</v>
      </c>
      <c r="J66" s="208">
        <f t="shared" si="7"/>
        <v>0</v>
      </c>
      <c r="K66" s="210">
        <f t="shared" si="8"/>
        <v>0</v>
      </c>
    </row>
    <row r="67" spans="2:11" x14ac:dyDescent="0.15">
      <c r="B67" s="278" t="s">
        <v>143</v>
      </c>
      <c r="C67" s="279" t="s">
        <v>263</v>
      </c>
      <c r="D67" s="304">
        <f>D14*⑩各種係数!I12*③入力!$C$68</f>
        <v>0</v>
      </c>
      <c r="E67" s="306">
        <f>D14*⑩各種係数!J12*③入力!$C$68</f>
        <v>0</v>
      </c>
      <c r="F67" s="304">
        <f>I14*⑩各種係数!I12*③入力!$C$68</f>
        <v>0</v>
      </c>
      <c r="G67" s="306">
        <f>I14*⑩各種係数!J12*③入力!$C$68</f>
        <v>0</v>
      </c>
      <c r="H67" s="304">
        <f>P14*⑩各種係数!I12*③入力!$C$68</f>
        <v>0</v>
      </c>
      <c r="I67" s="306">
        <f>P14*⑩各種係数!J12*③入力!$C$68</f>
        <v>0</v>
      </c>
      <c r="J67" s="304">
        <f t="shared" si="7"/>
        <v>0</v>
      </c>
      <c r="K67" s="306">
        <f t="shared" si="8"/>
        <v>0</v>
      </c>
    </row>
    <row r="68" spans="2:11" x14ac:dyDescent="0.15">
      <c r="B68" s="179" t="s">
        <v>144</v>
      </c>
      <c r="C68" s="180" t="s">
        <v>264</v>
      </c>
      <c r="D68" s="208">
        <f>D15*⑩各種係数!I13*③入力!$C$68</f>
        <v>0</v>
      </c>
      <c r="E68" s="210">
        <f>D15*⑩各種係数!J13*③入力!$C$68</f>
        <v>0</v>
      </c>
      <c r="F68" s="208">
        <f>I15*⑩各種係数!I13*③入力!$C$68</f>
        <v>0</v>
      </c>
      <c r="G68" s="210">
        <f>I15*⑩各種係数!J13*③入力!$C$68</f>
        <v>0</v>
      </c>
      <c r="H68" s="208">
        <f>P15*⑩各種係数!I13*③入力!$C$68</f>
        <v>0</v>
      </c>
      <c r="I68" s="210">
        <f>P15*⑩各種係数!J13*③入力!$C$68</f>
        <v>0</v>
      </c>
      <c r="J68" s="208">
        <f t="shared" si="7"/>
        <v>0</v>
      </c>
      <c r="K68" s="210">
        <f t="shared" si="8"/>
        <v>0</v>
      </c>
    </row>
    <row r="69" spans="2:11" x14ac:dyDescent="0.15">
      <c r="B69" s="278" t="s">
        <v>145</v>
      </c>
      <c r="C69" s="279" t="s">
        <v>265</v>
      </c>
      <c r="D69" s="304">
        <f>D16*⑩各種係数!I14*③入力!$C$68</f>
        <v>0</v>
      </c>
      <c r="E69" s="306">
        <f>D16*⑩各種係数!J14*③入力!$C$68</f>
        <v>0</v>
      </c>
      <c r="F69" s="304">
        <f>I16*⑩各種係数!I14*③入力!$C$68</f>
        <v>0</v>
      </c>
      <c r="G69" s="306">
        <f>I16*⑩各種係数!J14*③入力!$C$68</f>
        <v>0</v>
      </c>
      <c r="H69" s="304">
        <f>P16*⑩各種係数!I14*③入力!$C$68</f>
        <v>0</v>
      </c>
      <c r="I69" s="306">
        <f>P16*⑩各種係数!J14*③入力!$C$68</f>
        <v>0</v>
      </c>
      <c r="J69" s="304">
        <f t="shared" si="7"/>
        <v>0</v>
      </c>
      <c r="K69" s="306">
        <f t="shared" si="8"/>
        <v>0</v>
      </c>
    </row>
    <row r="70" spans="2:11" x14ac:dyDescent="0.15">
      <c r="B70" s="179" t="s">
        <v>146</v>
      </c>
      <c r="C70" s="180" t="s">
        <v>266</v>
      </c>
      <c r="D70" s="208">
        <f>D17*⑩各種係数!I15*③入力!$C$68</f>
        <v>0</v>
      </c>
      <c r="E70" s="210">
        <f>D17*⑩各種係数!J15*③入力!$C$68</f>
        <v>0</v>
      </c>
      <c r="F70" s="208">
        <f>I17*⑩各種係数!I15*③入力!$C$68</f>
        <v>0</v>
      </c>
      <c r="G70" s="210">
        <f>I17*⑩各種係数!J15*③入力!$C$68</f>
        <v>0</v>
      </c>
      <c r="H70" s="208">
        <f>P17*⑩各種係数!I15*③入力!$C$68</f>
        <v>0</v>
      </c>
      <c r="I70" s="210">
        <f>P17*⑩各種係数!J15*③入力!$C$68</f>
        <v>0</v>
      </c>
      <c r="J70" s="208">
        <f t="shared" si="7"/>
        <v>0</v>
      </c>
      <c r="K70" s="210">
        <f t="shared" si="8"/>
        <v>0</v>
      </c>
    </row>
    <row r="71" spans="2:11" x14ac:dyDescent="0.15">
      <c r="B71" s="278" t="s">
        <v>147</v>
      </c>
      <c r="C71" s="279" t="s">
        <v>267</v>
      </c>
      <c r="D71" s="304">
        <f>D18*⑩各種係数!I16*③入力!$C$68</f>
        <v>0</v>
      </c>
      <c r="E71" s="306">
        <f>D18*⑩各種係数!J16*③入力!$C$68</f>
        <v>0</v>
      </c>
      <c r="F71" s="304">
        <f>I18*⑩各種係数!I16*③入力!$C$68</f>
        <v>0</v>
      </c>
      <c r="G71" s="306">
        <f>I18*⑩各種係数!J16*③入力!$C$68</f>
        <v>0</v>
      </c>
      <c r="H71" s="304">
        <f>P18*⑩各種係数!I16*③入力!$C$68</f>
        <v>0</v>
      </c>
      <c r="I71" s="306">
        <f>P18*⑩各種係数!J16*③入力!$C$68</f>
        <v>0</v>
      </c>
      <c r="J71" s="304">
        <f t="shared" si="7"/>
        <v>0</v>
      </c>
      <c r="K71" s="306">
        <f t="shared" si="8"/>
        <v>0</v>
      </c>
    </row>
    <row r="72" spans="2:11" x14ac:dyDescent="0.15">
      <c r="B72" s="179" t="s">
        <v>148</v>
      </c>
      <c r="C72" s="180" t="s">
        <v>149</v>
      </c>
      <c r="D72" s="208">
        <f>D19*⑩各種係数!I17*③入力!$C$68</f>
        <v>0</v>
      </c>
      <c r="E72" s="210">
        <f>D19*⑩各種係数!J17*③入力!$C$68</f>
        <v>0</v>
      </c>
      <c r="F72" s="208">
        <f>I19*⑩各種係数!I17*③入力!$C$68</f>
        <v>0</v>
      </c>
      <c r="G72" s="210">
        <f>I19*⑩各種係数!J17*③入力!$C$68</f>
        <v>0</v>
      </c>
      <c r="H72" s="208">
        <f>P19*⑩各種係数!I17*③入力!$C$68</f>
        <v>0</v>
      </c>
      <c r="I72" s="210">
        <f>P19*⑩各種係数!J17*③入力!$C$68</f>
        <v>0</v>
      </c>
      <c r="J72" s="208">
        <f t="shared" si="7"/>
        <v>0</v>
      </c>
      <c r="K72" s="210">
        <f t="shared" si="8"/>
        <v>0</v>
      </c>
    </row>
    <row r="73" spans="2:11" x14ac:dyDescent="0.15">
      <c r="B73" s="278" t="s">
        <v>150</v>
      </c>
      <c r="C73" s="279" t="s">
        <v>268</v>
      </c>
      <c r="D73" s="304">
        <f>D20*⑩各種係数!I18*③入力!$C$68</f>
        <v>0</v>
      </c>
      <c r="E73" s="306">
        <f>D20*⑩各種係数!J18*③入力!$C$68</f>
        <v>0</v>
      </c>
      <c r="F73" s="304">
        <f>I20*⑩各種係数!I18*③入力!$C$68</f>
        <v>0</v>
      </c>
      <c r="G73" s="306">
        <f>I20*⑩各種係数!J18*③入力!$C$68</f>
        <v>0</v>
      </c>
      <c r="H73" s="304">
        <f>P20*⑩各種係数!I18*③入力!$C$68</f>
        <v>0</v>
      </c>
      <c r="I73" s="306">
        <f>P20*⑩各種係数!J18*③入力!$C$68</f>
        <v>0</v>
      </c>
      <c r="J73" s="304">
        <f t="shared" si="7"/>
        <v>0</v>
      </c>
      <c r="K73" s="306">
        <f t="shared" si="8"/>
        <v>0</v>
      </c>
    </row>
    <row r="74" spans="2:11" x14ac:dyDescent="0.15">
      <c r="B74" s="179" t="s">
        <v>151</v>
      </c>
      <c r="C74" s="180" t="s">
        <v>269</v>
      </c>
      <c r="D74" s="208">
        <f>D21*⑩各種係数!I19*③入力!$C$68</f>
        <v>0</v>
      </c>
      <c r="E74" s="210">
        <f>D21*⑩各種係数!J19*③入力!$C$68</f>
        <v>0</v>
      </c>
      <c r="F74" s="208">
        <f>I21*⑩各種係数!I19*③入力!$C$68</f>
        <v>0</v>
      </c>
      <c r="G74" s="210">
        <f>I21*⑩各種係数!J19*③入力!$C$68</f>
        <v>0</v>
      </c>
      <c r="H74" s="208">
        <f>P21*⑩各種係数!I19*③入力!$C$68</f>
        <v>0</v>
      </c>
      <c r="I74" s="210">
        <f>P21*⑩各種係数!J19*③入力!$C$68</f>
        <v>0</v>
      </c>
      <c r="J74" s="208">
        <f t="shared" si="7"/>
        <v>0</v>
      </c>
      <c r="K74" s="210">
        <f t="shared" si="8"/>
        <v>0</v>
      </c>
    </row>
    <row r="75" spans="2:11" x14ac:dyDescent="0.15">
      <c r="B75" s="278" t="s">
        <v>152</v>
      </c>
      <c r="C75" s="279" t="s">
        <v>270</v>
      </c>
      <c r="D75" s="304">
        <f>D22*⑩各種係数!I20*③入力!$C$68</f>
        <v>0</v>
      </c>
      <c r="E75" s="306">
        <f>D22*⑩各種係数!J20*③入力!$C$68</f>
        <v>0</v>
      </c>
      <c r="F75" s="304">
        <f>I22*⑩各種係数!I20*③入力!$C$68</f>
        <v>0</v>
      </c>
      <c r="G75" s="306">
        <f>I22*⑩各種係数!J20*③入力!$C$68</f>
        <v>0</v>
      </c>
      <c r="H75" s="304">
        <f>P22*⑩各種係数!I20*③入力!$C$68</f>
        <v>0</v>
      </c>
      <c r="I75" s="306">
        <f>P22*⑩各種係数!J20*③入力!$C$68</f>
        <v>0</v>
      </c>
      <c r="J75" s="304">
        <f t="shared" si="7"/>
        <v>0</v>
      </c>
      <c r="K75" s="306">
        <f t="shared" si="8"/>
        <v>0</v>
      </c>
    </row>
    <row r="76" spans="2:11" x14ac:dyDescent="0.15">
      <c r="B76" s="179" t="s">
        <v>153</v>
      </c>
      <c r="C76" s="180" t="s">
        <v>271</v>
      </c>
      <c r="D76" s="208">
        <f>D23*⑩各種係数!I21*③入力!$C$68</f>
        <v>0</v>
      </c>
      <c r="E76" s="210">
        <f>D23*⑩各種係数!J21*③入力!$C$68</f>
        <v>0</v>
      </c>
      <c r="F76" s="208">
        <f>I23*⑩各種係数!I21*③入力!$C$68</f>
        <v>0</v>
      </c>
      <c r="G76" s="210">
        <f>I23*⑩各種係数!J21*③入力!$C$68</f>
        <v>0</v>
      </c>
      <c r="H76" s="208">
        <f>P23*⑩各種係数!I21*③入力!$C$68</f>
        <v>0</v>
      </c>
      <c r="I76" s="210">
        <f>P23*⑩各種係数!J21*③入力!$C$68</f>
        <v>0</v>
      </c>
      <c r="J76" s="208">
        <f t="shared" si="7"/>
        <v>0</v>
      </c>
      <c r="K76" s="210">
        <f t="shared" si="8"/>
        <v>0</v>
      </c>
    </row>
    <row r="77" spans="2:11" x14ac:dyDescent="0.15">
      <c r="B77" s="278" t="s">
        <v>154</v>
      </c>
      <c r="C77" s="279" t="s">
        <v>272</v>
      </c>
      <c r="D77" s="304">
        <f>D24*⑩各種係数!I22*③入力!$C$68</f>
        <v>0</v>
      </c>
      <c r="E77" s="306">
        <f>D24*⑩各種係数!J22*③入力!$C$68</f>
        <v>0</v>
      </c>
      <c r="F77" s="304">
        <f>I24*⑩各種係数!I22*③入力!$C$68</f>
        <v>0</v>
      </c>
      <c r="G77" s="306">
        <f>I24*⑩各種係数!J22*③入力!$C$68</f>
        <v>0</v>
      </c>
      <c r="H77" s="304">
        <f>P24*⑩各種係数!I22*③入力!$C$68</f>
        <v>0</v>
      </c>
      <c r="I77" s="306">
        <f>P24*⑩各種係数!J22*③入力!$C$68</f>
        <v>0</v>
      </c>
      <c r="J77" s="304">
        <f t="shared" si="7"/>
        <v>0</v>
      </c>
      <c r="K77" s="306">
        <f t="shared" si="8"/>
        <v>0</v>
      </c>
    </row>
    <row r="78" spans="2:11" x14ac:dyDescent="0.15">
      <c r="B78" s="179" t="s">
        <v>155</v>
      </c>
      <c r="C78" s="180" t="s">
        <v>273</v>
      </c>
      <c r="D78" s="208">
        <f>D25*⑩各種係数!I23*③入力!$C$68</f>
        <v>0</v>
      </c>
      <c r="E78" s="210">
        <f>D25*⑩各種係数!J23*③入力!$C$68</f>
        <v>0</v>
      </c>
      <c r="F78" s="208">
        <f>I25*⑩各種係数!I23*③入力!$C$68</f>
        <v>0</v>
      </c>
      <c r="G78" s="210">
        <f>I25*⑩各種係数!J23*③入力!$C$68</f>
        <v>0</v>
      </c>
      <c r="H78" s="208">
        <f>P25*⑩各種係数!I23*③入力!$C$68</f>
        <v>0</v>
      </c>
      <c r="I78" s="210">
        <f>P25*⑩各種係数!J23*③入力!$C$68</f>
        <v>0</v>
      </c>
      <c r="J78" s="208">
        <f t="shared" si="7"/>
        <v>0</v>
      </c>
      <c r="K78" s="210">
        <f t="shared" si="8"/>
        <v>0</v>
      </c>
    </row>
    <row r="79" spans="2:11" x14ac:dyDescent="0.15">
      <c r="B79" s="278" t="s">
        <v>156</v>
      </c>
      <c r="C79" s="279" t="s">
        <v>274</v>
      </c>
      <c r="D79" s="304">
        <f>D26*⑩各種係数!I24*③入力!$C$68</f>
        <v>0</v>
      </c>
      <c r="E79" s="306">
        <f>D26*⑩各種係数!J24*③入力!$C$68</f>
        <v>0</v>
      </c>
      <c r="F79" s="304">
        <f>I26*⑩各種係数!I24*③入力!$C$68</f>
        <v>0</v>
      </c>
      <c r="G79" s="306">
        <f>I26*⑩各種係数!J24*③入力!$C$68</f>
        <v>0</v>
      </c>
      <c r="H79" s="304">
        <f>P26*⑩各種係数!I24*③入力!$C$68</f>
        <v>0</v>
      </c>
      <c r="I79" s="306">
        <f>P26*⑩各種係数!J24*③入力!$C$68</f>
        <v>0</v>
      </c>
      <c r="J79" s="304">
        <f t="shared" si="7"/>
        <v>0</v>
      </c>
      <c r="K79" s="306">
        <f t="shared" si="8"/>
        <v>0</v>
      </c>
    </row>
    <row r="80" spans="2:11" x14ac:dyDescent="0.15">
      <c r="B80" s="179" t="s">
        <v>157</v>
      </c>
      <c r="C80" s="180" t="s">
        <v>275</v>
      </c>
      <c r="D80" s="208">
        <f>D27*⑩各種係数!I25*③入力!$C$68</f>
        <v>0</v>
      </c>
      <c r="E80" s="210">
        <f>D27*⑩各種係数!J25*③入力!$C$68</f>
        <v>0</v>
      </c>
      <c r="F80" s="208">
        <f>I27*⑩各種係数!I25*③入力!$C$68</f>
        <v>0</v>
      </c>
      <c r="G80" s="210">
        <f>I27*⑩各種係数!J25*③入力!$C$68</f>
        <v>0</v>
      </c>
      <c r="H80" s="208">
        <f>P27*⑩各種係数!I25*③入力!$C$68</f>
        <v>0</v>
      </c>
      <c r="I80" s="210">
        <f>P27*⑩各種係数!J25*③入力!$C$68</f>
        <v>0</v>
      </c>
      <c r="J80" s="208">
        <f t="shared" si="7"/>
        <v>0</v>
      </c>
      <c r="K80" s="210">
        <f t="shared" si="8"/>
        <v>0</v>
      </c>
    </row>
    <row r="81" spans="2:11" x14ac:dyDescent="0.15">
      <c r="B81" s="278" t="s">
        <v>158</v>
      </c>
      <c r="C81" s="279" t="s">
        <v>276</v>
      </c>
      <c r="D81" s="304">
        <f>D28*⑩各種係数!I26*③入力!$C$68</f>
        <v>0</v>
      </c>
      <c r="E81" s="306">
        <f>D28*⑩各種係数!J26*③入力!$C$68</f>
        <v>0</v>
      </c>
      <c r="F81" s="304">
        <f>I28*⑩各種係数!I26*③入力!$C$68</f>
        <v>0</v>
      </c>
      <c r="G81" s="306">
        <f>I28*⑩各種係数!J26*③入力!$C$68</f>
        <v>0</v>
      </c>
      <c r="H81" s="304">
        <f>P28*⑩各種係数!I26*③入力!$C$68</f>
        <v>0</v>
      </c>
      <c r="I81" s="306">
        <f>P28*⑩各種係数!J26*③入力!$C$68</f>
        <v>0</v>
      </c>
      <c r="J81" s="304">
        <f t="shared" si="7"/>
        <v>0</v>
      </c>
      <c r="K81" s="306">
        <f t="shared" si="8"/>
        <v>0</v>
      </c>
    </row>
    <row r="82" spans="2:11" x14ac:dyDescent="0.15">
      <c r="B82" s="179" t="s">
        <v>159</v>
      </c>
      <c r="C82" s="180" t="s">
        <v>277</v>
      </c>
      <c r="D82" s="208">
        <f>D29*⑩各種係数!I27*③入力!$C$68</f>
        <v>0</v>
      </c>
      <c r="E82" s="210">
        <f>D29*⑩各種係数!J27*③入力!$C$68</f>
        <v>0</v>
      </c>
      <c r="F82" s="208">
        <f>I29*⑩各種係数!I27*③入力!$C$68</f>
        <v>0</v>
      </c>
      <c r="G82" s="210">
        <f>I29*⑩各種係数!J27*③入力!$C$68</f>
        <v>0</v>
      </c>
      <c r="H82" s="208">
        <f>P29*⑩各種係数!I27*③入力!$C$68</f>
        <v>0</v>
      </c>
      <c r="I82" s="210">
        <f>P29*⑩各種係数!J27*③入力!$C$68</f>
        <v>0</v>
      </c>
      <c r="J82" s="208">
        <f t="shared" si="7"/>
        <v>0</v>
      </c>
      <c r="K82" s="210">
        <f t="shared" si="8"/>
        <v>0</v>
      </c>
    </row>
    <row r="83" spans="2:11" x14ac:dyDescent="0.15">
      <c r="B83" s="278" t="s">
        <v>160</v>
      </c>
      <c r="C83" s="279" t="s">
        <v>278</v>
      </c>
      <c r="D83" s="304">
        <f>D30*⑩各種係数!I28*③入力!$C$68</f>
        <v>0</v>
      </c>
      <c r="E83" s="306">
        <f>D30*⑩各種係数!J28*③入力!$C$68</f>
        <v>0</v>
      </c>
      <c r="F83" s="304">
        <f>I30*⑩各種係数!I28*③入力!$C$68</f>
        <v>0</v>
      </c>
      <c r="G83" s="306">
        <f>I30*⑩各種係数!J28*③入力!$C$68</f>
        <v>0</v>
      </c>
      <c r="H83" s="304">
        <f>P30*⑩各種係数!I28*③入力!$C$68</f>
        <v>0</v>
      </c>
      <c r="I83" s="306">
        <f>P30*⑩各種係数!J28*③入力!$C$68</f>
        <v>0</v>
      </c>
      <c r="J83" s="304">
        <f t="shared" si="7"/>
        <v>0</v>
      </c>
      <c r="K83" s="306">
        <f t="shared" si="8"/>
        <v>0</v>
      </c>
    </row>
    <row r="84" spans="2:11" x14ac:dyDescent="0.15">
      <c r="B84" s="179" t="s">
        <v>161</v>
      </c>
      <c r="C84" s="180" t="s">
        <v>162</v>
      </c>
      <c r="D84" s="208">
        <f>D31*⑩各種係数!I29*③入力!$C$68</f>
        <v>0</v>
      </c>
      <c r="E84" s="210">
        <f>D31*⑩各種係数!J29*③入力!$C$68</f>
        <v>0</v>
      </c>
      <c r="F84" s="208">
        <f>I31*⑩各種係数!I29*③入力!$C$68</f>
        <v>0</v>
      </c>
      <c r="G84" s="210">
        <f>I31*⑩各種係数!J29*③入力!$C$68</f>
        <v>0</v>
      </c>
      <c r="H84" s="208">
        <f>P31*⑩各種係数!I29*③入力!$C$68</f>
        <v>0</v>
      </c>
      <c r="I84" s="210">
        <f>P31*⑩各種係数!J29*③入力!$C$68</f>
        <v>0</v>
      </c>
      <c r="J84" s="208">
        <f t="shared" si="7"/>
        <v>0</v>
      </c>
      <c r="K84" s="210">
        <f t="shared" si="8"/>
        <v>0</v>
      </c>
    </row>
    <row r="85" spans="2:11" x14ac:dyDescent="0.15">
      <c r="B85" s="278" t="s">
        <v>163</v>
      </c>
      <c r="C85" s="279" t="s">
        <v>279</v>
      </c>
      <c r="D85" s="304">
        <f>D32*⑩各種係数!I30*③入力!$C$68</f>
        <v>0</v>
      </c>
      <c r="E85" s="306">
        <f>D32*⑩各種係数!J30*③入力!$C$68</f>
        <v>0</v>
      </c>
      <c r="F85" s="304">
        <f>I32*⑩各種係数!I30*③入力!$C$68</f>
        <v>0</v>
      </c>
      <c r="G85" s="306">
        <f>I32*⑩各種係数!J30*③入力!$C$68</f>
        <v>0</v>
      </c>
      <c r="H85" s="304">
        <f>P32*⑩各種係数!I30*③入力!$C$68</f>
        <v>0</v>
      </c>
      <c r="I85" s="306">
        <f>P32*⑩各種係数!J30*③入力!$C$68</f>
        <v>0</v>
      </c>
      <c r="J85" s="304">
        <f t="shared" si="7"/>
        <v>0</v>
      </c>
      <c r="K85" s="306">
        <f t="shared" si="8"/>
        <v>0</v>
      </c>
    </row>
    <row r="86" spans="2:11" x14ac:dyDescent="0.15">
      <c r="B86" s="179" t="s">
        <v>164</v>
      </c>
      <c r="C86" s="180" t="s">
        <v>280</v>
      </c>
      <c r="D86" s="208">
        <f>D33*⑩各種係数!I31*③入力!$C$68</f>
        <v>0</v>
      </c>
      <c r="E86" s="210">
        <f>D33*⑩各種係数!J31*③入力!$C$68</f>
        <v>0</v>
      </c>
      <c r="F86" s="208">
        <f>I33*⑩各種係数!I31*③入力!$C$68</f>
        <v>0</v>
      </c>
      <c r="G86" s="210">
        <f>I33*⑩各種係数!J31*③入力!$C$68</f>
        <v>0</v>
      </c>
      <c r="H86" s="208">
        <f>P33*⑩各種係数!I31*③入力!$C$68</f>
        <v>0</v>
      </c>
      <c r="I86" s="210">
        <f>P33*⑩各種係数!J31*③入力!$C$68</f>
        <v>0</v>
      </c>
      <c r="J86" s="208">
        <f t="shared" si="7"/>
        <v>0</v>
      </c>
      <c r="K86" s="210">
        <f t="shared" si="8"/>
        <v>0</v>
      </c>
    </row>
    <row r="87" spans="2:11" x14ac:dyDescent="0.15">
      <c r="B87" s="278" t="s">
        <v>165</v>
      </c>
      <c r="C87" s="279" t="s">
        <v>166</v>
      </c>
      <c r="D87" s="304">
        <f>D34*⑩各種係数!I32*③入力!$C$68</f>
        <v>0</v>
      </c>
      <c r="E87" s="306">
        <f>D34*⑩各種係数!J32*③入力!$C$68</f>
        <v>0</v>
      </c>
      <c r="F87" s="304">
        <f>I34*⑩各種係数!I32*③入力!$C$68</f>
        <v>0</v>
      </c>
      <c r="G87" s="306">
        <f>I34*⑩各種係数!J32*③入力!$C$68</f>
        <v>0</v>
      </c>
      <c r="H87" s="304">
        <f>P34*⑩各種係数!I32*③入力!$C$68</f>
        <v>0</v>
      </c>
      <c r="I87" s="306">
        <f>P34*⑩各種係数!J32*③入力!$C$68</f>
        <v>0</v>
      </c>
      <c r="J87" s="304">
        <f t="shared" si="7"/>
        <v>0</v>
      </c>
      <c r="K87" s="306">
        <f t="shared" si="8"/>
        <v>0</v>
      </c>
    </row>
    <row r="88" spans="2:11" x14ac:dyDescent="0.15">
      <c r="B88" s="179" t="s">
        <v>167</v>
      </c>
      <c r="C88" s="180" t="s">
        <v>168</v>
      </c>
      <c r="D88" s="208">
        <f>D35*⑩各種係数!I33*③入力!$C$68</f>
        <v>0</v>
      </c>
      <c r="E88" s="210">
        <f>D35*⑩各種係数!J33*③入力!$C$68</f>
        <v>0</v>
      </c>
      <c r="F88" s="208">
        <f>I35*⑩各種係数!I33*③入力!$C$68</f>
        <v>0</v>
      </c>
      <c r="G88" s="210">
        <f>I35*⑩各種係数!J33*③入力!$C$68</f>
        <v>0</v>
      </c>
      <c r="H88" s="208">
        <f>P35*⑩各種係数!I33*③入力!$C$68</f>
        <v>0</v>
      </c>
      <c r="I88" s="210">
        <f>P35*⑩各種係数!J33*③入力!$C$68</f>
        <v>0</v>
      </c>
      <c r="J88" s="208">
        <f t="shared" si="7"/>
        <v>0</v>
      </c>
      <c r="K88" s="210">
        <f t="shared" si="8"/>
        <v>0</v>
      </c>
    </row>
    <row r="89" spans="2:11" x14ac:dyDescent="0.15">
      <c r="B89" s="278" t="s">
        <v>169</v>
      </c>
      <c r="C89" s="279" t="s">
        <v>281</v>
      </c>
      <c r="D89" s="304">
        <f>D36*⑩各種係数!I34*③入力!$C$68</f>
        <v>0</v>
      </c>
      <c r="E89" s="306">
        <f>D36*⑩各種係数!J34*③入力!$C$68</f>
        <v>0</v>
      </c>
      <c r="F89" s="304">
        <f>I36*⑩各種係数!I34*③入力!$C$68</f>
        <v>0</v>
      </c>
      <c r="G89" s="306">
        <f>I36*⑩各種係数!J34*③入力!$C$68</f>
        <v>0</v>
      </c>
      <c r="H89" s="304">
        <f>P36*⑩各種係数!I34*③入力!$C$68</f>
        <v>0</v>
      </c>
      <c r="I89" s="306">
        <f>P36*⑩各種係数!J34*③入力!$C$68</f>
        <v>0</v>
      </c>
      <c r="J89" s="304">
        <f t="shared" si="7"/>
        <v>0</v>
      </c>
      <c r="K89" s="306">
        <f t="shared" si="8"/>
        <v>0</v>
      </c>
    </row>
    <row r="90" spans="2:11" x14ac:dyDescent="0.15">
      <c r="B90" s="179" t="s">
        <v>170</v>
      </c>
      <c r="C90" s="180" t="s">
        <v>282</v>
      </c>
      <c r="D90" s="208">
        <f>D37*⑩各種係数!I35*③入力!$C$68</f>
        <v>0</v>
      </c>
      <c r="E90" s="210">
        <f>D37*⑩各種係数!J35*③入力!$C$68</f>
        <v>0</v>
      </c>
      <c r="F90" s="208">
        <f>I37*⑩各種係数!I35*③入力!$C$68</f>
        <v>0</v>
      </c>
      <c r="G90" s="210">
        <f>I37*⑩各種係数!J35*③入力!$C$68</f>
        <v>0</v>
      </c>
      <c r="H90" s="208">
        <f>P37*⑩各種係数!I35*③入力!$C$68</f>
        <v>0</v>
      </c>
      <c r="I90" s="210">
        <f>P37*⑩各種係数!J35*③入力!$C$68</f>
        <v>0</v>
      </c>
      <c r="J90" s="208">
        <f t="shared" si="7"/>
        <v>0</v>
      </c>
      <c r="K90" s="210">
        <f t="shared" si="8"/>
        <v>0</v>
      </c>
    </row>
    <row r="91" spans="2:11" x14ac:dyDescent="0.15">
      <c r="B91" s="278" t="s">
        <v>171</v>
      </c>
      <c r="C91" s="279" t="s">
        <v>172</v>
      </c>
      <c r="D91" s="304">
        <f>D38*⑩各種係数!I36*③入力!$C$68</f>
        <v>0</v>
      </c>
      <c r="E91" s="306">
        <f>D38*⑩各種係数!J36*③入力!$C$68</f>
        <v>0</v>
      </c>
      <c r="F91" s="304">
        <f>I38*⑩各種係数!I36*③入力!$C$68</f>
        <v>0</v>
      </c>
      <c r="G91" s="306">
        <f>I38*⑩各種係数!J36*③入力!$C$68</f>
        <v>0</v>
      </c>
      <c r="H91" s="304">
        <f>P38*⑩各種係数!I36*③入力!$C$68</f>
        <v>0</v>
      </c>
      <c r="I91" s="306">
        <f>P38*⑩各種係数!J36*③入力!$C$68</f>
        <v>0</v>
      </c>
      <c r="J91" s="304">
        <f t="shared" si="7"/>
        <v>0</v>
      </c>
      <c r="K91" s="306">
        <f t="shared" si="8"/>
        <v>0</v>
      </c>
    </row>
    <row r="92" spans="2:11" x14ac:dyDescent="0.15">
      <c r="B92" s="179" t="s">
        <v>173</v>
      </c>
      <c r="C92" s="180" t="s">
        <v>283</v>
      </c>
      <c r="D92" s="208">
        <f>D39*⑩各種係数!I37*③入力!$C$68</f>
        <v>0</v>
      </c>
      <c r="E92" s="210">
        <f>D39*⑩各種係数!J37*③入力!$C$68</f>
        <v>0</v>
      </c>
      <c r="F92" s="208">
        <f>I39*⑩各種係数!I37*③入力!$C$68</f>
        <v>0</v>
      </c>
      <c r="G92" s="210">
        <f>I39*⑩各種係数!J37*③入力!$C$68</f>
        <v>0</v>
      </c>
      <c r="H92" s="208">
        <f>P39*⑩各種係数!I37*③入力!$C$68</f>
        <v>0</v>
      </c>
      <c r="I92" s="210">
        <f>P39*⑩各種係数!J37*③入力!$C$68</f>
        <v>0</v>
      </c>
      <c r="J92" s="208">
        <f t="shared" si="7"/>
        <v>0</v>
      </c>
      <c r="K92" s="210">
        <f t="shared" si="8"/>
        <v>0</v>
      </c>
    </row>
    <row r="93" spans="2:11" x14ac:dyDescent="0.15">
      <c r="B93" s="278" t="s">
        <v>174</v>
      </c>
      <c r="C93" s="279" t="s">
        <v>284</v>
      </c>
      <c r="D93" s="304">
        <f>D40*⑩各種係数!I38*③入力!$C$68</f>
        <v>0</v>
      </c>
      <c r="E93" s="306">
        <f>D40*⑩各種係数!J38*③入力!$C$68</f>
        <v>0</v>
      </c>
      <c r="F93" s="304">
        <f>I40*⑩各種係数!I38*③入力!$C$68</f>
        <v>0</v>
      </c>
      <c r="G93" s="306">
        <f>I40*⑩各種係数!J38*③入力!$C$68</f>
        <v>0</v>
      </c>
      <c r="H93" s="304">
        <f>P40*⑩各種係数!I38*③入力!$C$68</f>
        <v>0</v>
      </c>
      <c r="I93" s="306">
        <f>P40*⑩各種係数!J38*③入力!$C$68</f>
        <v>0</v>
      </c>
      <c r="J93" s="304">
        <f t="shared" si="7"/>
        <v>0</v>
      </c>
      <c r="K93" s="306">
        <f t="shared" si="8"/>
        <v>0</v>
      </c>
    </row>
    <row r="94" spans="2:11" x14ac:dyDescent="0.15">
      <c r="B94" s="179" t="s">
        <v>175</v>
      </c>
      <c r="C94" s="180" t="s">
        <v>285</v>
      </c>
      <c r="D94" s="208">
        <f>D41*⑩各種係数!I39*③入力!$C$68</f>
        <v>0</v>
      </c>
      <c r="E94" s="210">
        <f>D41*⑩各種係数!J39*③入力!$C$68</f>
        <v>0</v>
      </c>
      <c r="F94" s="208">
        <f>I41*⑩各種係数!I39*③入力!$C$68</f>
        <v>0</v>
      </c>
      <c r="G94" s="210">
        <f>I41*⑩各種係数!J39*③入力!$C$68</f>
        <v>0</v>
      </c>
      <c r="H94" s="208">
        <f>P41*⑩各種係数!I39*③入力!$C$68</f>
        <v>0</v>
      </c>
      <c r="I94" s="210">
        <f>P41*⑩各種係数!J39*③入力!$C$68</f>
        <v>0</v>
      </c>
      <c r="J94" s="208">
        <f t="shared" si="7"/>
        <v>0</v>
      </c>
      <c r="K94" s="210">
        <f t="shared" si="8"/>
        <v>0</v>
      </c>
    </row>
    <row r="95" spans="2:11" x14ac:dyDescent="0.15">
      <c r="B95" s="278" t="s">
        <v>176</v>
      </c>
      <c r="C95" s="279" t="s">
        <v>286</v>
      </c>
      <c r="D95" s="304">
        <f>D42*⑩各種係数!I40*③入力!$C$68</f>
        <v>0</v>
      </c>
      <c r="E95" s="306">
        <f>D42*⑩各種係数!J40*③入力!$C$68</f>
        <v>0</v>
      </c>
      <c r="F95" s="304">
        <f>I42*⑩各種係数!I40*③入力!$C$68</f>
        <v>0</v>
      </c>
      <c r="G95" s="306">
        <f>I42*⑩各種係数!J40*③入力!$C$68</f>
        <v>0</v>
      </c>
      <c r="H95" s="304">
        <f>P42*⑩各種係数!I40*③入力!$C$68</f>
        <v>0</v>
      </c>
      <c r="I95" s="306">
        <f>P42*⑩各種係数!J40*③入力!$C$68</f>
        <v>0</v>
      </c>
      <c r="J95" s="304">
        <f t="shared" si="7"/>
        <v>0</v>
      </c>
      <c r="K95" s="306">
        <f t="shared" si="8"/>
        <v>0</v>
      </c>
    </row>
    <row r="96" spans="2:11" x14ac:dyDescent="0.15">
      <c r="B96" s="179" t="s">
        <v>177</v>
      </c>
      <c r="C96" s="180" t="s">
        <v>287</v>
      </c>
      <c r="D96" s="208">
        <f>D43*⑩各種係数!I41*③入力!$C$68</f>
        <v>0</v>
      </c>
      <c r="E96" s="210">
        <f>D43*⑩各種係数!J41*③入力!$C$68</f>
        <v>0</v>
      </c>
      <c r="F96" s="208">
        <f>I43*⑩各種係数!I41*③入力!$C$68</f>
        <v>0</v>
      </c>
      <c r="G96" s="210">
        <f>I43*⑩各種係数!J41*③入力!$C$68</f>
        <v>0</v>
      </c>
      <c r="H96" s="208">
        <f>P43*⑩各種係数!I41*③入力!$C$68</f>
        <v>0</v>
      </c>
      <c r="I96" s="210">
        <f>P43*⑩各種係数!J41*③入力!$C$68</f>
        <v>0</v>
      </c>
      <c r="J96" s="208">
        <f t="shared" si="7"/>
        <v>0</v>
      </c>
      <c r="K96" s="210">
        <f t="shared" si="8"/>
        <v>0</v>
      </c>
    </row>
    <row r="97" spans="2:11" x14ac:dyDescent="0.15">
      <c r="B97" s="278" t="s">
        <v>178</v>
      </c>
      <c r="C97" s="279" t="s">
        <v>288</v>
      </c>
      <c r="D97" s="304">
        <f>D44*⑩各種係数!I42*③入力!$C$68</f>
        <v>0</v>
      </c>
      <c r="E97" s="306">
        <f>D44*⑩各種係数!J42*③入力!$C$68</f>
        <v>0</v>
      </c>
      <c r="F97" s="304">
        <f>I44*⑩各種係数!I42*③入力!$C$68</f>
        <v>0</v>
      </c>
      <c r="G97" s="306">
        <f>I44*⑩各種係数!J42*③入力!$C$68</f>
        <v>0</v>
      </c>
      <c r="H97" s="304">
        <f>P44*⑩各種係数!I42*③入力!$C$68</f>
        <v>0</v>
      </c>
      <c r="I97" s="306">
        <f>P44*⑩各種係数!J42*③入力!$C$68</f>
        <v>0</v>
      </c>
      <c r="J97" s="304">
        <f t="shared" si="7"/>
        <v>0</v>
      </c>
      <c r="K97" s="306">
        <f t="shared" si="8"/>
        <v>0</v>
      </c>
    </row>
    <row r="98" spans="2:11" x14ac:dyDescent="0.15">
      <c r="B98" s="211" t="s">
        <v>179</v>
      </c>
      <c r="C98" s="180" t="s">
        <v>289</v>
      </c>
      <c r="D98" s="208">
        <f>D45*⑩各種係数!I43*③入力!$C$68</f>
        <v>0</v>
      </c>
      <c r="E98" s="210">
        <f>D45*⑩各種係数!J43*③入力!$C$68</f>
        <v>0</v>
      </c>
      <c r="F98" s="208">
        <f>I45*⑩各種係数!I43*③入力!$C$68</f>
        <v>0</v>
      </c>
      <c r="G98" s="210">
        <f>I45*⑩各種係数!J43*③入力!$C$68</f>
        <v>0</v>
      </c>
      <c r="H98" s="208">
        <f>P45*⑩各種係数!I43*③入力!$C$68</f>
        <v>0</v>
      </c>
      <c r="I98" s="210">
        <f>P45*⑩各種係数!J43*③入力!$C$68</f>
        <v>0</v>
      </c>
      <c r="J98" s="208">
        <f t="shared" si="7"/>
        <v>0</v>
      </c>
      <c r="K98" s="210">
        <f t="shared" ref="K98:K101" si="9">E98+G98+I98</f>
        <v>0</v>
      </c>
    </row>
    <row r="99" spans="2:11" x14ac:dyDescent="0.15">
      <c r="B99" s="307" t="s">
        <v>180</v>
      </c>
      <c r="C99" s="279" t="s">
        <v>290</v>
      </c>
      <c r="D99" s="304">
        <f>D46*⑩各種係数!I44*③入力!$C$68</f>
        <v>0</v>
      </c>
      <c r="E99" s="306">
        <f>D46*⑩各種係数!J44*③入力!$C$68</f>
        <v>0</v>
      </c>
      <c r="F99" s="304">
        <f>I46*⑩各種係数!I44*③入力!$C$68</f>
        <v>0</v>
      </c>
      <c r="G99" s="306">
        <f>I46*⑩各種係数!J44*③入力!$C$68</f>
        <v>0</v>
      </c>
      <c r="H99" s="304">
        <f>P46*⑩各種係数!I44*③入力!$C$68</f>
        <v>0</v>
      </c>
      <c r="I99" s="306">
        <f>P46*⑩各種係数!J44*③入力!$C$68</f>
        <v>0</v>
      </c>
      <c r="J99" s="304">
        <f t="shared" si="7"/>
        <v>0</v>
      </c>
      <c r="K99" s="306">
        <f t="shared" si="9"/>
        <v>0</v>
      </c>
    </row>
    <row r="100" spans="2:11" x14ac:dyDescent="0.15">
      <c r="B100" s="211" t="s">
        <v>181</v>
      </c>
      <c r="C100" s="180" t="s">
        <v>291</v>
      </c>
      <c r="D100" s="208">
        <f>D47*⑩各種係数!I45*③入力!$C$68</f>
        <v>0</v>
      </c>
      <c r="E100" s="210">
        <f>D47*⑩各種係数!J45*③入力!$C$68</f>
        <v>0</v>
      </c>
      <c r="F100" s="208">
        <f>I47*⑩各種係数!I45*③入力!$C$68</f>
        <v>0</v>
      </c>
      <c r="G100" s="210">
        <f>I47*⑩各種係数!J45*③入力!$C$68</f>
        <v>0</v>
      </c>
      <c r="H100" s="208">
        <f>P47*⑩各種係数!I45*③入力!$C$68</f>
        <v>0</v>
      </c>
      <c r="I100" s="210">
        <f>P47*⑩各種係数!J45*③入力!$C$68</f>
        <v>0</v>
      </c>
      <c r="J100" s="208">
        <f t="shared" si="7"/>
        <v>0</v>
      </c>
      <c r="K100" s="210">
        <f t="shared" si="9"/>
        <v>0</v>
      </c>
    </row>
    <row r="101" spans="2:11" x14ac:dyDescent="0.15">
      <c r="B101" s="308" t="s">
        <v>182</v>
      </c>
      <c r="C101" s="309" t="s">
        <v>292</v>
      </c>
      <c r="D101" s="312">
        <f>D48*⑩各種係数!I46*③入力!$C$68</f>
        <v>0</v>
      </c>
      <c r="E101" s="311">
        <f>D48*⑩各種係数!J46*③入力!$C$68</f>
        <v>0</v>
      </c>
      <c r="F101" s="312">
        <f>I48*⑩各種係数!I46*③入力!$C$68</f>
        <v>0</v>
      </c>
      <c r="G101" s="311">
        <f>I48*⑩各種係数!J46*③入力!$C$68</f>
        <v>0</v>
      </c>
      <c r="H101" s="312">
        <f>P48*⑩各種係数!I46*③入力!$C$68</f>
        <v>0</v>
      </c>
      <c r="I101" s="311">
        <f>P48*⑩各種係数!J46*③入力!$C$68</f>
        <v>0</v>
      </c>
      <c r="J101" s="312">
        <f t="shared" si="7"/>
        <v>0</v>
      </c>
      <c r="K101" s="311">
        <f t="shared" si="9"/>
        <v>0</v>
      </c>
    </row>
    <row r="102" spans="2:11" ht="18" customHeight="1" thickBot="1" x14ac:dyDescent="0.2">
      <c r="B102" s="583" t="s">
        <v>47</v>
      </c>
      <c r="C102" s="584"/>
      <c r="D102" s="107">
        <f t="shared" ref="D102:K102" si="10">SUM(D62:D101)</f>
        <v>0</v>
      </c>
      <c r="E102" s="109">
        <f t="shared" si="10"/>
        <v>0</v>
      </c>
      <c r="F102" s="107">
        <f t="shared" si="10"/>
        <v>0</v>
      </c>
      <c r="G102" s="109">
        <f t="shared" si="10"/>
        <v>0</v>
      </c>
      <c r="H102" s="107">
        <f t="shared" si="10"/>
        <v>0</v>
      </c>
      <c r="I102" s="109">
        <f t="shared" si="10"/>
        <v>0</v>
      </c>
      <c r="J102" s="107">
        <f t="shared" si="10"/>
        <v>0</v>
      </c>
      <c r="K102" s="109">
        <f t="shared" si="10"/>
        <v>0</v>
      </c>
    </row>
  </sheetData>
  <sheetProtection sheet="1" objects="1" scenarios="1"/>
  <mergeCells count="38">
    <mergeCell ref="S4:U4"/>
    <mergeCell ref="T6:T8"/>
    <mergeCell ref="P4:R4"/>
    <mergeCell ref="Q6:Q8"/>
    <mergeCell ref="R7:R8"/>
    <mergeCell ref="S5:S8"/>
    <mergeCell ref="U7:U8"/>
    <mergeCell ref="P5:P8"/>
    <mergeCell ref="B102:C102"/>
    <mergeCell ref="J58:K58"/>
    <mergeCell ref="J59:J61"/>
    <mergeCell ref="K59:K61"/>
    <mergeCell ref="F58:G58"/>
    <mergeCell ref="F59:F61"/>
    <mergeCell ref="G59:G61"/>
    <mergeCell ref="H58:I58"/>
    <mergeCell ref="B58:C61"/>
    <mergeCell ref="D59:D61"/>
    <mergeCell ref="E59:E61"/>
    <mergeCell ref="D58:E58"/>
    <mergeCell ref="H59:H61"/>
    <mergeCell ref="I59:I61"/>
    <mergeCell ref="M4:M8"/>
    <mergeCell ref="D4:F4"/>
    <mergeCell ref="N4:N8"/>
    <mergeCell ref="O4:O8"/>
    <mergeCell ref="B49:C49"/>
    <mergeCell ref="L4:L8"/>
    <mergeCell ref="H4:H8"/>
    <mergeCell ref="B4:C8"/>
    <mergeCell ref="J6:J8"/>
    <mergeCell ref="I4:K4"/>
    <mergeCell ref="E6:E8"/>
    <mergeCell ref="G4:G8"/>
    <mergeCell ref="D5:D8"/>
    <mergeCell ref="F7:F8"/>
    <mergeCell ref="I5:I8"/>
    <mergeCell ref="K7:K8"/>
  </mergeCells>
  <phoneticPr fontId="2"/>
  <pageMargins left="0.39370078740157483" right="0.39370078740157483" top="0.78740157480314965" bottom="0.39370078740157483" header="0.51181102362204722" footer="0.51181102362204722"/>
  <pageSetup paperSize="9" scale="60" orientation="landscape" cellComments="asDisplayed" r:id="rId1"/>
  <headerFooter alignWithMargins="0"/>
  <rowBreaks count="1" manualBreakCount="1">
    <brk id="56" max="16383" man="1"/>
  </rowBreaks>
  <ignoredErrors>
    <ignoredError sqref="B62:B101 B9:B48"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17</vt:i4>
      </vt:variant>
    </vt:vector>
  </HeadingPairs>
  <TitlesOfParts>
    <vt:vector size="29" baseType="lpstr">
      <vt:lpstr>①はじめに</vt:lpstr>
      <vt:lpstr>②利用方法</vt:lpstr>
      <vt:lpstr>③入力</vt:lpstr>
      <vt:lpstr>④出力Ⅰ</vt:lpstr>
      <vt:lpstr>⑤出力Ⅱ</vt:lpstr>
      <vt:lpstr>⑥出力Ⅲ（グラフ）</vt:lpstr>
      <vt:lpstr>⑦フロー</vt:lpstr>
      <vt:lpstr>⑧計算域Ⅰ</vt:lpstr>
      <vt:lpstr>⑨計算域Ⅱ</vt:lpstr>
      <vt:lpstr>⑩各種係数</vt:lpstr>
      <vt:lpstr>⑪投入係数表</vt:lpstr>
      <vt:lpstr>⑫逆行列係数表</vt:lpstr>
      <vt:lpstr>③入力!Criteria</vt:lpstr>
      <vt:lpstr>③入力!Extract</vt:lpstr>
      <vt:lpstr>①はじめに!Print_Area</vt:lpstr>
      <vt:lpstr>②利用方法!Print_Area</vt:lpstr>
      <vt:lpstr>③入力!Print_Area</vt:lpstr>
      <vt:lpstr>④出力Ⅰ!Print_Area</vt:lpstr>
      <vt:lpstr>⑤出力Ⅱ!Print_Area</vt:lpstr>
      <vt:lpstr>'⑥出力Ⅲ（グラフ）'!Print_Area</vt:lpstr>
      <vt:lpstr>⑦フロー!Print_Area</vt:lpstr>
      <vt:lpstr>⑧計算域Ⅰ!Print_Area</vt:lpstr>
      <vt:lpstr>⑨計算域Ⅱ!Print_Area</vt:lpstr>
      <vt:lpstr>⑩各種係数!Print_Area</vt:lpstr>
      <vt:lpstr>⑪投入係数表!Print_Area</vt:lpstr>
      <vt:lpstr>⑫逆行列係数表!Print_Area</vt:lpstr>
      <vt:lpstr>⑨計算域Ⅱ!Print_Titles</vt:lpstr>
      <vt:lpstr>⑪投入係数表!Print_Titles</vt:lpstr>
      <vt:lpstr>⑫逆行列係数表!Print_Titles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009810</dc:creator>
  <cp:lastModifiedBy>山口雄介</cp:lastModifiedBy>
  <cp:lastPrinted>2021-03-15T00:33:46Z</cp:lastPrinted>
  <dcterms:created xsi:type="dcterms:W3CDTF">2011-02-15T09:32:26Z</dcterms:created>
  <dcterms:modified xsi:type="dcterms:W3CDTF">2025-03-27T23:56:19Z</dcterms:modified>
  <cp:contentStatus/>
</cp:coreProperties>
</file>