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24226"/>
  <mc:AlternateContent xmlns:mc="http://schemas.openxmlformats.org/markup-compatibility/2006">
    <mc:Choice Requires="x15">
      <x15ac:absPath xmlns:x15ac="http://schemas.microsoft.com/office/spreadsheetml/2010/11/ac" url="\\divfs\所属用ファイルサーバ\16050\20_利活用支援班\04 産業連関表\01_各年度業務\R06年度\03_分析ツール更新\01_更新ファイル（HP掲載用）\"/>
    </mc:Choice>
  </mc:AlternateContent>
  <xr:revisionPtr revIDLastSave="0" documentId="13_ncr:1_{CE5D2381-0AC2-4ABF-B650-CA7148D0087A}" xr6:coauthVersionLast="47" xr6:coauthVersionMax="47" xr10:uidLastSave="{00000000-0000-0000-0000-000000000000}"/>
  <bookViews>
    <workbookView xWindow="-120" yWindow="-120" windowWidth="29040" windowHeight="15840" tabRatio="710" xr2:uid="{00000000-000D-0000-FFFF-FFFF00000000}"/>
  </bookViews>
  <sheets>
    <sheet name="①はじめに" sheetId="9" r:id="rId1"/>
    <sheet name="②利用方法" sheetId="12" r:id="rId2"/>
    <sheet name="③入力" sheetId="1" r:id="rId3"/>
    <sheet name="④出力Ⅰ" sheetId="2" r:id="rId4"/>
    <sheet name="⑤出力Ⅱ" sheetId="3" r:id="rId5"/>
    <sheet name="⑥出力Ⅲ（グラフ）" sheetId="11" r:id="rId6"/>
    <sheet name="⑦フロー" sheetId="10" r:id="rId7"/>
    <sheet name="⑧計算域Ⅱ" sheetId="4" r:id="rId8"/>
    <sheet name="⑨計算域Ⅳ" sheetId="5" r:id="rId9"/>
    <sheet name="⑩各種係数" sheetId="6" r:id="rId10"/>
    <sheet name="⑪建設部門投入係数表" sheetId="7" r:id="rId11"/>
    <sheet name="⑫逆行列係数表" sheetId="8" r:id="rId12"/>
  </sheets>
  <externalReferences>
    <externalReference r:id="rId13"/>
    <externalReference r:id="rId14"/>
  </externalReferences>
  <definedNames>
    <definedName name="_xlnm._FilterDatabase" localSheetId="2" hidden="1">③入力!$I$62:$I$64</definedName>
    <definedName name="_xlnm.Criteria" localSheetId="2">③入力!$I$62:$I$64</definedName>
    <definedName name="_xlnm.Extract" localSheetId="2">③入力!$I$60</definedName>
    <definedName name="_xlnm.Print_Area" localSheetId="0">①はじめに!$B$2:$B$139</definedName>
    <definedName name="_xlnm.Print_Area" localSheetId="1">②利用方法!$A$1:$M$158</definedName>
    <definedName name="_xlnm.Print_Area" localSheetId="2">③入力!$B$2:$Z$63</definedName>
    <definedName name="_xlnm.Print_Area" localSheetId="3">④出力Ⅰ!$B$2:$K$48</definedName>
    <definedName name="_xlnm.Print_Area" localSheetId="4">⑤出力Ⅱ!$B$2:$M$96</definedName>
    <definedName name="_xlnm.Print_Area" localSheetId="5">'⑥出力Ⅲ（グラフ）'!$A$2:$V$111</definedName>
    <definedName name="_xlnm.Print_Area" localSheetId="6">⑦フロー!$B$2:$M$93</definedName>
    <definedName name="_xlnm.Print_Area" localSheetId="7">⑧計算域Ⅱ!$B$2:$U$97</definedName>
    <definedName name="_xlnm.Print_Area" localSheetId="8">⑨計算域Ⅳ!$B$2:$ET$81</definedName>
    <definedName name="_xlnm.Print_Area" localSheetId="9">⑩各種係数!$B$2:$J$47</definedName>
    <definedName name="_xlnm.Print_Area" localSheetId="10">⑪建設部門投入係数表!$B$2:$BV$57</definedName>
    <definedName name="_xlnm.Print_Area" localSheetId="11">⑫逆行列係数表!$B$2:$AS$47</definedName>
    <definedName name="_xlnm.Print_Titles" localSheetId="7">⑧計算域Ⅱ!$1:$2</definedName>
    <definedName name="_xlnm.Print_Titles" localSheetId="8">⑨計算域Ⅳ!$A:$F</definedName>
    <definedName name="_xlnm.Print_Titles" localSheetId="10">⑪建設部門投入係数表!$B:$C,⑪建設部門投入係数表!$1:$5</definedName>
    <definedName name="_xlnm.Print_Titles" localSheetId="11">⑫逆行列係数表!$B:$C</definedName>
    <definedName name="事業分類">[1]入力!$C$8</definedName>
    <definedName name="登録リスト" localSheetId="5">[2]分析履歴!$A$7:$A$9</definedName>
    <definedName name="登録リスト">[2]分析履歴!$A$7:$A$9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5" i="2" l="1"/>
  <c r="T38" i="1" l="1"/>
  <c r="T26" i="1"/>
  <c r="T25" i="1" s="1"/>
  <c r="J13" i="1"/>
  <c r="D44" i="5" l="1"/>
  <c r="D45" i="5"/>
  <c r="T21" i="1"/>
  <c r="T16" i="1"/>
  <c r="J43" i="1"/>
  <c r="D43" i="5" l="1"/>
  <c r="T15" i="1"/>
  <c r="J42" i="1" s="1"/>
  <c r="J41" i="1" s="1"/>
  <c r="D41" i="5" l="1"/>
  <c r="D42" i="5"/>
  <c r="D47" i="5"/>
  <c r="D48" i="5"/>
  <c r="D49" i="5"/>
  <c r="D50" i="5"/>
  <c r="D53" i="5"/>
  <c r="D54" i="5"/>
  <c r="D55" i="5"/>
  <c r="D56" i="5"/>
  <c r="D58" i="5"/>
  <c r="D59" i="5"/>
  <c r="D60" i="5"/>
  <c r="D63" i="5"/>
  <c r="D64" i="5"/>
  <c r="D65" i="5"/>
  <c r="D66" i="5"/>
  <c r="D67" i="5"/>
  <c r="D68" i="5"/>
  <c r="D69" i="5"/>
  <c r="D70" i="5"/>
  <c r="D71" i="5"/>
  <c r="D72" i="5"/>
  <c r="D73" i="5"/>
  <c r="EK51" i="5" s="1"/>
  <c r="D75" i="5"/>
  <c r="EM51" i="5" s="1"/>
  <c r="D76" i="5"/>
  <c r="D77" i="5"/>
  <c r="D78" i="5"/>
  <c r="D79" i="5"/>
  <c r="D80" i="5"/>
  <c r="D46" i="5"/>
  <c r="D38" i="5"/>
  <c r="EQ51" i="5" l="1"/>
  <c r="EQ14" i="5"/>
  <c r="EQ18" i="5"/>
  <c r="EQ22" i="5"/>
  <c r="EQ26" i="5"/>
  <c r="EQ30" i="5"/>
  <c r="EQ34" i="5"/>
  <c r="EQ38" i="5"/>
  <c r="EQ42" i="5"/>
  <c r="EQ46" i="5"/>
  <c r="EQ10" i="5"/>
  <c r="EQ11" i="5"/>
  <c r="EQ15" i="5"/>
  <c r="EQ19" i="5"/>
  <c r="EQ23" i="5"/>
  <c r="EQ27" i="5"/>
  <c r="EQ31" i="5"/>
  <c r="EQ35" i="5"/>
  <c r="EQ39" i="5"/>
  <c r="EQ43" i="5"/>
  <c r="EQ47" i="5"/>
  <c r="EQ12" i="5"/>
  <c r="EQ16" i="5"/>
  <c r="EQ20" i="5"/>
  <c r="EQ24" i="5"/>
  <c r="EQ28" i="5"/>
  <c r="EQ32" i="5"/>
  <c r="EQ36" i="5"/>
  <c r="EQ13" i="5"/>
  <c r="EQ29" i="5"/>
  <c r="EQ41" i="5"/>
  <c r="EQ49" i="5"/>
  <c r="EQ17" i="5"/>
  <c r="EQ33" i="5"/>
  <c r="EQ44" i="5"/>
  <c r="EQ21" i="5"/>
  <c r="EQ37" i="5"/>
  <c r="EQ45" i="5"/>
  <c r="EQ52" i="5"/>
  <c r="EQ25" i="5"/>
  <c r="EQ40" i="5"/>
  <c r="EQ48" i="5"/>
  <c r="D44" i="3" l="1"/>
  <c r="E44" i="3"/>
  <c r="F44" i="3"/>
  <c r="D45" i="3"/>
  <c r="E45" i="3"/>
  <c r="F45" i="3"/>
  <c r="D46" i="3"/>
  <c r="E46" i="3"/>
  <c r="F46" i="3"/>
  <c r="D47" i="3"/>
  <c r="E47" i="3"/>
  <c r="F47" i="3"/>
  <c r="D48" i="3"/>
  <c r="E48" i="3"/>
  <c r="F48" i="3"/>
  <c r="M3" i="10"/>
  <c r="M3" i="3"/>
  <c r="T6" i="1"/>
  <c r="G4" i="2"/>
  <c r="D62" i="5"/>
  <c r="DZ41" i="5" s="1"/>
  <c r="J26" i="1"/>
  <c r="D26" i="5" s="1"/>
  <c r="CP18" i="5" s="1"/>
  <c r="D74" i="5"/>
  <c r="C64" i="1"/>
  <c r="D57" i="4" s="1"/>
  <c r="J29" i="1"/>
  <c r="D29" i="5" s="1"/>
  <c r="CS21" i="5" s="1"/>
  <c r="J21" i="1"/>
  <c r="D21" i="5" s="1"/>
  <c r="CK44" i="5" s="1"/>
  <c r="J18" i="1"/>
  <c r="D52" i="5"/>
  <c r="DP52" i="5" s="1"/>
  <c r="D13" i="5"/>
  <c r="CC48" i="5" s="1"/>
  <c r="D14" i="5"/>
  <c r="CD10" i="5" s="1"/>
  <c r="D15" i="5"/>
  <c r="CE18" i="5" s="1"/>
  <c r="D17" i="5"/>
  <c r="CG49" i="5" s="1"/>
  <c r="D19" i="5"/>
  <c r="CI14" i="5" s="1"/>
  <c r="D20" i="5"/>
  <c r="CJ42" i="5" s="1"/>
  <c r="D22" i="5"/>
  <c r="CL36" i="5" s="1"/>
  <c r="D23" i="5"/>
  <c r="CM39" i="5" s="1"/>
  <c r="D24" i="5"/>
  <c r="CN40" i="5" s="1"/>
  <c r="D27" i="5"/>
  <c r="CQ44" i="5" s="1"/>
  <c r="D28" i="5"/>
  <c r="CR20" i="5" s="1"/>
  <c r="D30" i="5"/>
  <c r="CT45" i="5" s="1"/>
  <c r="D31" i="5"/>
  <c r="CU48" i="5" s="1"/>
  <c r="D32" i="5"/>
  <c r="CV17" i="5" s="1"/>
  <c r="D33" i="5"/>
  <c r="CW18" i="5" s="1"/>
  <c r="D34" i="5"/>
  <c r="CX31" i="5" s="1"/>
  <c r="D35" i="5"/>
  <c r="CY40" i="5" s="1"/>
  <c r="D36" i="5"/>
  <c r="CZ48" i="5" s="1"/>
  <c r="D37" i="5"/>
  <c r="DA27" i="5" s="1"/>
  <c r="DG37" i="5"/>
  <c r="DH48" i="5"/>
  <c r="DI49" i="5"/>
  <c r="DJ20" i="5"/>
  <c r="DK32" i="5"/>
  <c r="DL52" i="5"/>
  <c r="DM34" i="5"/>
  <c r="DQ24" i="5"/>
  <c r="DR47" i="5"/>
  <c r="DS15" i="5"/>
  <c r="DV43" i="5"/>
  <c r="EA36" i="5"/>
  <c r="EB40" i="5"/>
  <c r="EC33" i="5"/>
  <c r="ED49" i="5"/>
  <c r="EE17" i="5"/>
  <c r="EF48" i="5"/>
  <c r="EG30" i="5"/>
  <c r="EH52" i="5"/>
  <c r="EI43" i="5"/>
  <c r="EM24" i="5"/>
  <c r="EO30" i="5"/>
  <c r="EP44" i="5"/>
  <c r="F9" i="3"/>
  <c r="F10" i="3"/>
  <c r="F11" i="3"/>
  <c r="F12" i="3"/>
  <c r="F13" i="3"/>
  <c r="F14" i="3"/>
  <c r="F15" i="3"/>
  <c r="F16" i="3"/>
  <c r="F17" i="3"/>
  <c r="F18" i="3"/>
  <c r="F19" i="3"/>
  <c r="F20" i="3"/>
  <c r="F21" i="3"/>
  <c r="F22" i="3"/>
  <c r="F23" i="3"/>
  <c r="F24" i="3"/>
  <c r="F25" i="3"/>
  <c r="F26" i="3"/>
  <c r="F27" i="3"/>
  <c r="F28" i="3"/>
  <c r="F30" i="3"/>
  <c r="F31" i="3"/>
  <c r="F33" i="3"/>
  <c r="F34" i="3"/>
  <c r="F35" i="3"/>
  <c r="F36" i="3"/>
  <c r="F37" i="3"/>
  <c r="F38" i="3"/>
  <c r="F39" i="3"/>
  <c r="F40" i="3"/>
  <c r="F41" i="3"/>
  <c r="F42" i="3"/>
  <c r="F43" i="3"/>
  <c r="E9" i="3"/>
  <c r="E10" i="3"/>
  <c r="E11" i="3"/>
  <c r="E12" i="3"/>
  <c r="E13" i="3"/>
  <c r="E14" i="3"/>
  <c r="E15" i="3"/>
  <c r="E16" i="3"/>
  <c r="E17" i="3"/>
  <c r="E18" i="3"/>
  <c r="E19" i="3"/>
  <c r="E20" i="3"/>
  <c r="E21" i="3"/>
  <c r="E22" i="3"/>
  <c r="E23" i="3"/>
  <c r="E24" i="3"/>
  <c r="E25" i="3"/>
  <c r="E26" i="3"/>
  <c r="E27" i="3"/>
  <c r="E28" i="3"/>
  <c r="E30" i="3"/>
  <c r="E31" i="3"/>
  <c r="E33" i="3"/>
  <c r="E34" i="3"/>
  <c r="E35" i="3"/>
  <c r="E36" i="3"/>
  <c r="E37" i="3"/>
  <c r="E38" i="3"/>
  <c r="E39" i="3"/>
  <c r="E40" i="3"/>
  <c r="E41" i="3"/>
  <c r="E42" i="3"/>
  <c r="E43" i="3"/>
  <c r="D9" i="3"/>
  <c r="D10" i="3"/>
  <c r="D11" i="3"/>
  <c r="D12" i="3"/>
  <c r="D13" i="3"/>
  <c r="D14" i="3"/>
  <c r="D15" i="3"/>
  <c r="D16" i="3"/>
  <c r="D17" i="3"/>
  <c r="D18" i="3"/>
  <c r="D19" i="3"/>
  <c r="D20" i="3"/>
  <c r="D21" i="3"/>
  <c r="D22" i="3"/>
  <c r="D23" i="3"/>
  <c r="D24" i="3"/>
  <c r="D25" i="3"/>
  <c r="D26" i="3"/>
  <c r="D27" i="3"/>
  <c r="D28" i="3"/>
  <c r="D30" i="3"/>
  <c r="D31" i="3"/>
  <c r="D33" i="3"/>
  <c r="D34" i="3"/>
  <c r="D35" i="3"/>
  <c r="D36" i="3"/>
  <c r="D37" i="3"/>
  <c r="D38" i="3"/>
  <c r="D39" i="3"/>
  <c r="D40" i="3"/>
  <c r="D41" i="3"/>
  <c r="D42" i="3"/>
  <c r="D43" i="3"/>
  <c r="ED18" i="5"/>
  <c r="ES3" i="5"/>
  <c r="CM30" i="5"/>
  <c r="E29" i="3"/>
  <c r="F29" i="3"/>
  <c r="D29" i="3"/>
  <c r="EL10" i="5" l="1"/>
  <c r="EL14" i="5"/>
  <c r="EL18" i="5"/>
  <c r="EL22" i="5"/>
  <c r="EL26" i="5"/>
  <c r="EL30" i="5"/>
  <c r="EL34" i="5"/>
  <c r="EL38" i="5"/>
  <c r="EL42" i="5"/>
  <c r="EL46" i="5"/>
  <c r="EL51" i="5"/>
  <c r="EL11" i="5"/>
  <c r="EL15" i="5"/>
  <c r="EL19" i="5"/>
  <c r="EL23" i="5"/>
  <c r="EL27" i="5"/>
  <c r="EL31" i="5"/>
  <c r="EL35" i="5"/>
  <c r="EL39" i="5"/>
  <c r="EL43" i="5"/>
  <c r="EL47" i="5"/>
  <c r="EL52" i="5"/>
  <c r="EL49" i="5"/>
  <c r="EL12" i="5"/>
  <c r="EL16" i="5"/>
  <c r="EL20" i="5"/>
  <c r="EL24" i="5"/>
  <c r="EL28" i="5"/>
  <c r="EL32" i="5"/>
  <c r="EL36" i="5"/>
  <c r="EL40" i="5"/>
  <c r="EL44" i="5"/>
  <c r="EL48" i="5"/>
  <c r="EL13" i="5"/>
  <c r="EL17" i="5"/>
  <c r="EL21" i="5"/>
  <c r="EL25" i="5"/>
  <c r="EL29" i="5"/>
  <c r="EL33" i="5"/>
  <c r="EL37" i="5"/>
  <c r="EL41" i="5"/>
  <c r="EL45" i="5"/>
  <c r="J16" i="1"/>
  <c r="J12" i="1" s="1"/>
  <c r="H7" i="11"/>
  <c r="T7" i="11"/>
  <c r="H30" i="11"/>
  <c r="E70" i="4"/>
  <c r="H22" i="3" s="1"/>
  <c r="E57" i="4"/>
  <c r="H9" i="3" s="1"/>
  <c r="D18" i="5"/>
  <c r="CH25" i="5" s="1"/>
  <c r="D66" i="4"/>
  <c r="G18" i="3" s="1"/>
  <c r="E86" i="4"/>
  <c r="H38" i="3" s="1"/>
  <c r="E96" i="4"/>
  <c r="H48" i="3" s="1"/>
  <c r="DT25" i="5"/>
  <c r="D57" i="5"/>
  <c r="DU40" i="5" s="1"/>
  <c r="D77" i="4"/>
  <c r="G29" i="3" s="1"/>
  <c r="DZ52" i="5"/>
  <c r="D93" i="4"/>
  <c r="G45" i="3" s="1"/>
  <c r="EK28" i="5"/>
  <c r="EK14" i="5"/>
  <c r="ER12" i="5"/>
  <c r="ER16" i="5"/>
  <c r="ER20" i="5"/>
  <c r="ER24" i="5"/>
  <c r="ER28" i="5"/>
  <c r="ER32" i="5"/>
  <c r="ER36" i="5"/>
  <c r="ER40" i="5"/>
  <c r="ER44" i="5"/>
  <c r="ER48" i="5"/>
  <c r="ER51" i="5"/>
  <c r="ER13" i="5"/>
  <c r="ER17" i="5"/>
  <c r="ER21" i="5"/>
  <c r="ER25" i="5"/>
  <c r="ER29" i="5"/>
  <c r="ER33" i="5"/>
  <c r="ER37" i="5"/>
  <c r="ER41" i="5"/>
  <c r="ER45" i="5"/>
  <c r="ER49" i="5"/>
  <c r="ER52" i="5"/>
  <c r="ER15" i="5"/>
  <c r="ER23" i="5"/>
  <c r="ER31" i="5"/>
  <c r="ER39" i="5"/>
  <c r="ER47" i="5"/>
  <c r="ER18" i="5"/>
  <c r="ER26" i="5"/>
  <c r="ER34" i="5"/>
  <c r="ER42" i="5"/>
  <c r="ER10" i="5"/>
  <c r="ER11" i="5"/>
  <c r="ER19" i="5"/>
  <c r="ER27" i="5"/>
  <c r="ER35" i="5"/>
  <c r="ER43" i="5"/>
  <c r="ER14" i="5"/>
  <c r="ER22" i="5"/>
  <c r="ER30" i="5"/>
  <c r="ER38" i="5"/>
  <c r="ER46" i="5"/>
  <c r="CD14" i="5"/>
  <c r="DZ17" i="5"/>
  <c r="E83" i="4"/>
  <c r="H35" i="3" s="1"/>
  <c r="E62" i="4"/>
  <c r="H14" i="3" s="1"/>
  <c r="D78" i="4"/>
  <c r="G30" i="3" s="1"/>
  <c r="D86" i="4"/>
  <c r="G38" i="3" s="1"/>
  <c r="DS38" i="5"/>
  <c r="CJ29" i="5"/>
  <c r="CV14" i="5"/>
  <c r="D95" i="4"/>
  <c r="G47" i="3" s="1"/>
  <c r="D68" i="4"/>
  <c r="G20" i="3" s="1"/>
  <c r="D82" i="4"/>
  <c r="G34" i="3" s="1"/>
  <c r="D62" i="4"/>
  <c r="G14" i="3" s="1"/>
  <c r="E63" i="4"/>
  <c r="H15" i="3" s="1"/>
  <c r="CQ31" i="5"/>
  <c r="E72" i="4"/>
  <c r="H24" i="3" s="1"/>
  <c r="D76" i="4"/>
  <c r="G28" i="3" s="1"/>
  <c r="D90" i="4"/>
  <c r="G42" i="3" s="1"/>
  <c r="D69" i="4"/>
  <c r="G21" i="3" s="1"/>
  <c r="E95" i="4"/>
  <c r="H47" i="3" s="1"/>
  <c r="CX21" i="5"/>
  <c r="CG45" i="5"/>
  <c r="CX13" i="5"/>
  <c r="CX46" i="5"/>
  <c r="CM37" i="5"/>
  <c r="CJ27" i="5"/>
  <c r="DZ44" i="5"/>
  <c r="CD41" i="5"/>
  <c r="CQ10" i="5"/>
  <c r="DZ22" i="5"/>
  <c r="EM14" i="5"/>
  <c r="CT15" i="5"/>
  <c r="CM35" i="5"/>
  <c r="DK39" i="5"/>
  <c r="CT22" i="5"/>
  <c r="CG27" i="5"/>
  <c r="DG35" i="5"/>
  <c r="EB24" i="5"/>
  <c r="CG41" i="5"/>
  <c r="CT33" i="5"/>
  <c r="CT31" i="5"/>
  <c r="CX33" i="5"/>
  <c r="CG12" i="5"/>
  <c r="CX43" i="5"/>
  <c r="CY37" i="5"/>
  <c r="DG26" i="5"/>
  <c r="CT30" i="5"/>
  <c r="CX12" i="5"/>
  <c r="CM11" i="5"/>
  <c r="DK26" i="5"/>
  <c r="DG29" i="5"/>
  <c r="CM27" i="5"/>
  <c r="CM46" i="5"/>
  <c r="CX44" i="5"/>
  <c r="CM48" i="5"/>
  <c r="CT35" i="5"/>
  <c r="CG21" i="5"/>
  <c r="CG47" i="5"/>
  <c r="EB34" i="5"/>
  <c r="CM42" i="5"/>
  <c r="CT11" i="5"/>
  <c r="CX37" i="5"/>
  <c r="ED39" i="5"/>
  <c r="DS47" i="5"/>
  <c r="DS17" i="5"/>
  <c r="J40" i="1"/>
  <c r="J39" i="1" s="1"/>
  <c r="EE20" i="5"/>
  <c r="DJ39" i="5"/>
  <c r="CQ52" i="5"/>
  <c r="DZ14" i="5"/>
  <c r="DZ26" i="5"/>
  <c r="ED17" i="5"/>
  <c r="ED21" i="5"/>
  <c r="ED10" i="5"/>
  <c r="DS31" i="5"/>
  <c r="DA23" i="5"/>
  <c r="DL15" i="5"/>
  <c r="DF14" i="5"/>
  <c r="DF43" i="5"/>
  <c r="DF18" i="5"/>
  <c r="DF25" i="5"/>
  <c r="DF47" i="5"/>
  <c r="DF32" i="5"/>
  <c r="DF24" i="5"/>
  <c r="DF15" i="5"/>
  <c r="DF42" i="5"/>
  <c r="DF40" i="5"/>
  <c r="DF29" i="5"/>
  <c r="CU14" i="5"/>
  <c r="CU46" i="5"/>
  <c r="CN10" i="5"/>
  <c r="DR39" i="5"/>
  <c r="EJ39" i="5"/>
  <c r="EJ27" i="5"/>
  <c r="DK43" i="5"/>
  <c r="DK25" i="5"/>
  <c r="DK24" i="5"/>
  <c r="DG24" i="5"/>
  <c r="DG25" i="5"/>
  <c r="CX20" i="5"/>
  <c r="CX28" i="5"/>
  <c r="CX45" i="5"/>
  <c r="CX26" i="5"/>
  <c r="CX11" i="5"/>
  <c r="CX34" i="5"/>
  <c r="CX42" i="5"/>
  <c r="CX15" i="5"/>
  <c r="CX38" i="5"/>
  <c r="CX52" i="5"/>
  <c r="CX22" i="5"/>
  <c r="CT23" i="5"/>
  <c r="CT12" i="5"/>
  <c r="CT32" i="5"/>
  <c r="CT17" i="5"/>
  <c r="CT39" i="5"/>
  <c r="CT52" i="5"/>
  <c r="CT18" i="5"/>
  <c r="CT46" i="5"/>
  <c r="CT21" i="5"/>
  <c r="CM38" i="5"/>
  <c r="CM16" i="5"/>
  <c r="CM25" i="5"/>
  <c r="CM10" i="5"/>
  <c r="CM36" i="5"/>
  <c r="CM40" i="5"/>
  <c r="CM34" i="5"/>
  <c r="CM51" i="5"/>
  <c r="CM15" i="5"/>
  <c r="CG20" i="5"/>
  <c r="CG39" i="5"/>
  <c r="CG18" i="5"/>
  <c r="CG31" i="5"/>
  <c r="CG52" i="5"/>
  <c r="CG44" i="5"/>
  <c r="CG34" i="5"/>
  <c r="CG28" i="5"/>
  <c r="CG48" i="5"/>
  <c r="E92" i="4"/>
  <c r="H44" i="3" s="1"/>
  <c r="E87" i="4"/>
  <c r="H39" i="3" s="1"/>
  <c r="D88" i="4"/>
  <c r="G40" i="3" s="1"/>
  <c r="D58" i="4"/>
  <c r="G10" i="3" s="1"/>
  <c r="E78" i="4"/>
  <c r="H30" i="3" s="1"/>
  <c r="D64" i="4"/>
  <c r="G16" i="3" s="1"/>
  <c r="E67" i="4"/>
  <c r="H19" i="3" s="1"/>
  <c r="E65" i="4"/>
  <c r="H17" i="3" s="1"/>
  <c r="D72" i="4"/>
  <c r="G24" i="3" s="1"/>
  <c r="D94" i="4"/>
  <c r="G46" i="3" s="1"/>
  <c r="E69" i="4"/>
  <c r="H21" i="3" s="1"/>
  <c r="E81" i="4"/>
  <c r="H33" i="3" s="1"/>
  <c r="D81" i="4"/>
  <c r="G33" i="3" s="1"/>
  <c r="E59" i="4"/>
  <c r="H11" i="3" s="1"/>
  <c r="E75" i="4"/>
  <c r="H27" i="3" s="1"/>
  <c r="E58" i="4"/>
  <c r="H10" i="3" s="1"/>
  <c r="E74" i="4"/>
  <c r="H26" i="3" s="1"/>
  <c r="E73" i="4"/>
  <c r="H25" i="3" s="1"/>
  <c r="D87" i="4"/>
  <c r="G39" i="3" s="1"/>
  <c r="E94" i="4"/>
  <c r="H46" i="3" s="1"/>
  <c r="E60" i="4"/>
  <c r="H12" i="3" s="1"/>
  <c r="D84" i="4"/>
  <c r="G36" i="3" s="1"/>
  <c r="D85" i="4"/>
  <c r="G37" i="3" s="1"/>
  <c r="E82" i="4"/>
  <c r="H34" i="3" s="1"/>
  <c r="D91" i="4"/>
  <c r="G43" i="3" s="1"/>
  <c r="E90" i="4"/>
  <c r="H42" i="3" s="1"/>
  <c r="D71" i="4"/>
  <c r="G23" i="3" s="1"/>
  <c r="D73" i="4"/>
  <c r="G25" i="3" s="1"/>
  <c r="D74" i="4"/>
  <c r="G26" i="3" s="1"/>
  <c r="D75" i="4"/>
  <c r="G27" i="3" s="1"/>
  <c r="CX19" i="5"/>
  <c r="DK46" i="5"/>
  <c r="DG33" i="5"/>
  <c r="CX39" i="5"/>
  <c r="D89" i="4"/>
  <c r="G41" i="3" s="1"/>
  <c r="D61" i="4"/>
  <c r="G13" i="3" s="1"/>
  <c r="E93" i="4"/>
  <c r="H45" i="3" s="1"/>
  <c r="E68" i="4"/>
  <c r="H20" i="3" s="1"/>
  <c r="D70" i="4"/>
  <c r="G22" i="3" s="1"/>
  <c r="D79" i="4"/>
  <c r="G31" i="3" s="1"/>
  <c r="CG46" i="5"/>
  <c r="CT40" i="5"/>
  <c r="CX17" i="5"/>
  <c r="CM45" i="5"/>
  <c r="CT47" i="5"/>
  <c r="CT16" i="5"/>
  <c r="CG22" i="5"/>
  <c r="CM21" i="5"/>
  <c r="CM32" i="5"/>
  <c r="CM29" i="5"/>
  <c r="DA44" i="5"/>
  <c r="DF33" i="5"/>
  <c r="DJ32" i="5"/>
  <c r="DF16" i="5"/>
  <c r="DF39" i="5"/>
  <c r="DF19" i="5"/>
  <c r="DF26" i="5"/>
  <c r="DF23" i="5"/>
  <c r="DR48" i="5"/>
  <c r="CN32" i="5"/>
  <c r="DH46" i="5"/>
  <c r="CN43" i="5"/>
  <c r="CY12" i="5"/>
  <c r="DJ46" i="5"/>
  <c r="DF44" i="5"/>
  <c r="DF36" i="5"/>
  <c r="CN48" i="5"/>
  <c r="EN47" i="5"/>
  <c r="EN20" i="5"/>
  <c r="EN22" i="5"/>
  <c r="EN42" i="5"/>
  <c r="EI45" i="5"/>
  <c r="EI38" i="5"/>
  <c r="EI37" i="5"/>
  <c r="EI39" i="5"/>
  <c r="DP22" i="5"/>
  <c r="DP23" i="5"/>
  <c r="DP48" i="5"/>
  <c r="DP32" i="5"/>
  <c r="DP47" i="5"/>
  <c r="DP27" i="5"/>
  <c r="DP44" i="5"/>
  <c r="DJ18" i="5"/>
  <c r="DJ11" i="5"/>
  <c r="DJ34" i="5"/>
  <c r="DJ29" i="5"/>
  <c r="DJ12" i="5"/>
  <c r="DA37" i="5"/>
  <c r="DA10" i="5"/>
  <c r="DA45" i="5"/>
  <c r="DA32" i="5"/>
  <c r="DA26" i="5"/>
  <c r="DA46" i="5"/>
  <c r="DA25" i="5"/>
  <c r="DA40" i="5"/>
  <c r="DA21" i="5"/>
  <c r="DA38" i="5"/>
  <c r="DA49" i="5"/>
  <c r="DJ37" i="5"/>
  <c r="DJ41" i="5"/>
  <c r="DJ31" i="5"/>
  <c r="EK46" i="5"/>
  <c r="EN30" i="5"/>
  <c r="DJ45" i="5"/>
  <c r="DJ40" i="5"/>
  <c r="DJ13" i="5"/>
  <c r="DJ10" i="5"/>
  <c r="DP13" i="5"/>
  <c r="DP31" i="5"/>
  <c r="ED26" i="5"/>
  <c r="ED48" i="5"/>
  <c r="ED29" i="5"/>
  <c r="ED12" i="5"/>
  <c r="ED34" i="5"/>
  <c r="ED27" i="5"/>
  <c r="ED33" i="5"/>
  <c r="ED13" i="5"/>
  <c r="ED47" i="5"/>
  <c r="ED35" i="5"/>
  <c r="ED51" i="5"/>
  <c r="DZ16" i="5"/>
  <c r="DZ13" i="5"/>
  <c r="DZ45" i="5"/>
  <c r="DZ30" i="5"/>
  <c r="DZ10" i="5"/>
  <c r="DZ46" i="5"/>
  <c r="DS23" i="5"/>
  <c r="DS46" i="5"/>
  <c r="DS44" i="5"/>
  <c r="DS19" i="5"/>
  <c r="DS30" i="5"/>
  <c r="DS39" i="5"/>
  <c r="DS28" i="5"/>
  <c r="DS27" i="5"/>
  <c r="DS43" i="5"/>
  <c r="DS48" i="5"/>
  <c r="DS36" i="5"/>
  <c r="DS45" i="5"/>
  <c r="DS16" i="5"/>
  <c r="CV22" i="5"/>
  <c r="CV37" i="5"/>
  <c r="CQ18" i="5"/>
  <c r="CQ27" i="5"/>
  <c r="CJ19" i="5"/>
  <c r="CJ17" i="5"/>
  <c r="CJ20" i="5"/>
  <c r="CJ45" i="5"/>
  <c r="CD44" i="5"/>
  <c r="CD25" i="5"/>
  <c r="CD37" i="5"/>
  <c r="CS32" i="5"/>
  <c r="CS10" i="5"/>
  <c r="CP33" i="5"/>
  <c r="CP14" i="5"/>
  <c r="CP51" i="5"/>
  <c r="EI42" i="5"/>
  <c r="CD36" i="5"/>
  <c r="CD26" i="5"/>
  <c r="CJ32" i="5"/>
  <c r="CJ39" i="5"/>
  <c r="CQ39" i="5"/>
  <c r="CQ37" i="5"/>
  <c r="DA47" i="5"/>
  <c r="DA30" i="5"/>
  <c r="DA19" i="5"/>
  <c r="DA24" i="5"/>
  <c r="DJ30" i="5"/>
  <c r="DJ15" i="5"/>
  <c r="DZ36" i="5"/>
  <c r="DZ28" i="5"/>
  <c r="DZ51" i="5"/>
  <c r="DZ31" i="5"/>
  <c r="DZ27" i="5"/>
  <c r="CV25" i="5"/>
  <c r="EN33" i="5"/>
  <c r="ED19" i="5"/>
  <c r="EI12" i="5"/>
  <c r="DS12" i="5"/>
  <c r="DP12" i="5"/>
  <c r="DS32" i="5"/>
  <c r="EA45" i="5"/>
  <c r="ED44" i="5"/>
  <c r="EI25" i="5"/>
  <c r="CJ49" i="5"/>
  <c r="CP36" i="5"/>
  <c r="EI22" i="5"/>
  <c r="CS15" i="5"/>
  <c r="CD52" i="5"/>
  <c r="CD20" i="5"/>
  <c r="CJ11" i="5"/>
  <c r="CJ41" i="5"/>
  <c r="CQ16" i="5"/>
  <c r="DA28" i="5"/>
  <c r="DA35" i="5"/>
  <c r="DA42" i="5"/>
  <c r="DJ22" i="5"/>
  <c r="DJ24" i="5"/>
  <c r="DJ33" i="5"/>
  <c r="DZ15" i="5"/>
  <c r="DZ29" i="5"/>
  <c r="DZ19" i="5"/>
  <c r="DZ38" i="5"/>
  <c r="CV10" i="5"/>
  <c r="EN19" i="5"/>
  <c r="DJ21" i="5"/>
  <c r="EN23" i="5"/>
  <c r="EI28" i="5"/>
  <c r="ED38" i="5"/>
  <c r="DF37" i="5"/>
  <c r="DF17" i="5"/>
  <c r="DF45" i="5"/>
  <c r="DF21" i="5"/>
  <c r="DF49" i="5"/>
  <c r="DF51" i="5"/>
  <c r="DF31" i="5"/>
  <c r="DP19" i="5"/>
  <c r="ED43" i="5"/>
  <c r="DS20" i="5"/>
  <c r="DS52" i="5"/>
  <c r="DS40" i="5"/>
  <c r="CY33" i="5"/>
  <c r="CU12" i="5"/>
  <c r="CY47" i="5"/>
  <c r="CY36" i="5"/>
  <c r="DA31" i="5"/>
  <c r="DA36" i="5"/>
  <c r="DA29" i="5"/>
  <c r="DA39" i="5"/>
  <c r="DA48" i="5"/>
  <c r="DA43" i="5"/>
  <c r="DA33" i="5"/>
  <c r="DA52" i="5"/>
  <c r="DA13" i="5"/>
  <c r="DA41" i="5"/>
  <c r="DJ35" i="5"/>
  <c r="DJ43" i="5"/>
  <c r="DJ36" i="5"/>
  <c r="DJ17" i="5"/>
  <c r="DJ14" i="5"/>
  <c r="DJ23" i="5"/>
  <c r="DJ28" i="5"/>
  <c r="DZ49" i="5"/>
  <c r="DZ37" i="5"/>
  <c r="DZ20" i="5"/>
  <c r="DZ23" i="5"/>
  <c r="DZ32" i="5"/>
  <c r="DZ21" i="5"/>
  <c r="DZ34" i="5"/>
  <c r="DZ42" i="5"/>
  <c r="DZ25" i="5"/>
  <c r="DJ16" i="5"/>
  <c r="DJ27" i="5"/>
  <c r="DJ26" i="5"/>
  <c r="DA18" i="5"/>
  <c r="EB28" i="5"/>
  <c r="EJ10" i="5"/>
  <c r="DR41" i="5"/>
  <c r="DH52" i="5"/>
  <c r="ED20" i="5"/>
  <c r="ED52" i="5"/>
  <c r="ED16" i="5"/>
  <c r="ED36" i="5"/>
  <c r="ED41" i="5"/>
  <c r="ED25" i="5"/>
  <c r="DS22" i="5"/>
  <c r="DS49" i="5"/>
  <c r="DP14" i="5"/>
  <c r="DP41" i="5"/>
  <c r="DP18" i="5"/>
  <c r="DP42" i="5"/>
  <c r="DR19" i="5"/>
  <c r="DS42" i="5"/>
  <c r="DS18" i="5"/>
  <c r="ED11" i="5"/>
  <c r="ED14" i="5"/>
  <c r="CN19" i="5"/>
  <c r="CU51" i="5"/>
  <c r="DS34" i="5"/>
  <c r="DS11" i="5"/>
  <c r="DS41" i="5"/>
  <c r="DS35" i="5"/>
  <c r="DS37" i="5"/>
  <c r="CU35" i="5"/>
  <c r="DS33" i="5"/>
  <c r="DS29" i="5"/>
  <c r="DS51" i="5"/>
  <c r="DS24" i="5"/>
  <c r="DR12" i="5"/>
  <c r="DR24" i="5"/>
  <c r="CN16" i="5"/>
  <c r="CY11" i="5"/>
  <c r="CY34" i="5"/>
  <c r="DA12" i="5"/>
  <c r="DA20" i="5"/>
  <c r="DA15" i="5"/>
  <c r="DA22" i="5"/>
  <c r="DA11" i="5"/>
  <c r="DA14" i="5"/>
  <c r="DA16" i="5"/>
  <c r="DA34" i="5"/>
  <c r="DA51" i="5"/>
  <c r="DJ19" i="5"/>
  <c r="DJ48" i="5"/>
  <c r="DJ25" i="5"/>
  <c r="DJ38" i="5"/>
  <c r="DJ52" i="5"/>
  <c r="DJ49" i="5"/>
  <c r="DJ44" i="5"/>
  <c r="DZ24" i="5"/>
  <c r="DZ47" i="5"/>
  <c r="DZ39" i="5"/>
  <c r="DZ18" i="5"/>
  <c r="DZ48" i="5"/>
  <c r="DZ12" i="5"/>
  <c r="DZ40" i="5"/>
  <c r="DZ33" i="5"/>
  <c r="DZ43" i="5"/>
  <c r="DZ35" i="5"/>
  <c r="DZ11" i="5"/>
  <c r="CR24" i="5"/>
  <c r="DJ51" i="5"/>
  <c r="DJ47" i="5"/>
  <c r="DJ42" i="5"/>
  <c r="EB14" i="5"/>
  <c r="ED24" i="5"/>
  <c r="ED30" i="5"/>
  <c r="ED45" i="5"/>
  <c r="ED15" i="5"/>
  <c r="ED22" i="5"/>
  <c r="ED40" i="5"/>
  <c r="DR16" i="5"/>
  <c r="DS14" i="5"/>
  <c r="DP16" i="5"/>
  <c r="DP49" i="5"/>
  <c r="DP25" i="5"/>
  <c r="ED46" i="5"/>
  <c r="ED42" i="5"/>
  <c r="ED32" i="5"/>
  <c r="DS21" i="5"/>
  <c r="DS26" i="5"/>
  <c r="ED37" i="5"/>
  <c r="ED23" i="5"/>
  <c r="CU32" i="5"/>
  <c r="DP15" i="5"/>
  <c r="ED28" i="5"/>
  <c r="DS25" i="5"/>
  <c r="DS13" i="5"/>
  <c r="ED31" i="5"/>
  <c r="DS10" i="5"/>
  <c r="DA17" i="5"/>
  <c r="CU43" i="5"/>
  <c r="EI24" i="5"/>
  <c r="EI32" i="5"/>
  <c r="CY14" i="5"/>
  <c r="CY13" i="5"/>
  <c r="CY38" i="5"/>
  <c r="CY44" i="5"/>
  <c r="DK19" i="5"/>
  <c r="DK31" i="5"/>
  <c r="DK27" i="5"/>
  <c r="DG48" i="5"/>
  <c r="DG42" i="5"/>
  <c r="DG10" i="5"/>
  <c r="EN37" i="5"/>
  <c r="EN10" i="5"/>
  <c r="CN22" i="5"/>
  <c r="EN41" i="5"/>
  <c r="EI52" i="5"/>
  <c r="CN49" i="5"/>
  <c r="CU18" i="5"/>
  <c r="EP22" i="5"/>
  <c r="CN29" i="5"/>
  <c r="EN52" i="5"/>
  <c r="CY22" i="5"/>
  <c r="CN31" i="5"/>
  <c r="EI33" i="5"/>
  <c r="EP42" i="5"/>
  <c r="CY10" i="5"/>
  <c r="CY24" i="5"/>
  <c r="CY49" i="5"/>
  <c r="DK12" i="5"/>
  <c r="DK11" i="5"/>
  <c r="DG20" i="5"/>
  <c r="DG45" i="5"/>
  <c r="DG40" i="5"/>
  <c r="EN21" i="5"/>
  <c r="CN44" i="5"/>
  <c r="DI40" i="5"/>
  <c r="DI25" i="5"/>
  <c r="CU10" i="5"/>
  <c r="CU31" i="5"/>
  <c r="EP43" i="5"/>
  <c r="CR41" i="5"/>
  <c r="EK10" i="5"/>
  <c r="EK40" i="5"/>
  <c r="EK38" i="5"/>
  <c r="DI43" i="5"/>
  <c r="EP25" i="5"/>
  <c r="EF34" i="5"/>
  <c r="EF35" i="5"/>
  <c r="EB11" i="5"/>
  <c r="EB23" i="5"/>
  <c r="EB26" i="5"/>
  <c r="EB25" i="5"/>
  <c r="EB36" i="5"/>
  <c r="DR20" i="5"/>
  <c r="DR51" i="5"/>
  <c r="DL35" i="5"/>
  <c r="DL28" i="5"/>
  <c r="CV46" i="5"/>
  <c r="CV26" i="5"/>
  <c r="CV23" i="5"/>
  <c r="CV21" i="5"/>
  <c r="CQ29" i="5"/>
  <c r="CQ12" i="5"/>
  <c r="CQ11" i="5"/>
  <c r="CP31" i="5"/>
  <c r="CP21" i="5"/>
  <c r="CS12" i="5"/>
  <c r="CD49" i="5"/>
  <c r="CD35" i="5"/>
  <c r="CD33" i="5"/>
  <c r="CD40" i="5"/>
  <c r="CD30" i="5"/>
  <c r="CJ34" i="5"/>
  <c r="CJ36" i="5"/>
  <c r="CJ22" i="5"/>
  <c r="CJ52" i="5"/>
  <c r="CJ10" i="5"/>
  <c r="CQ23" i="5"/>
  <c r="CQ48" i="5"/>
  <c r="CQ40" i="5"/>
  <c r="CQ17" i="5"/>
  <c r="CQ35" i="5"/>
  <c r="CL32" i="5"/>
  <c r="CR51" i="5"/>
  <c r="CV45" i="5"/>
  <c r="CV43" i="5"/>
  <c r="CD21" i="5"/>
  <c r="DL34" i="5"/>
  <c r="DM36" i="5"/>
  <c r="EB47" i="5"/>
  <c r="EB22" i="5"/>
  <c r="EJ42" i="5"/>
  <c r="EJ33" i="5"/>
  <c r="CQ38" i="5"/>
  <c r="DR46" i="5"/>
  <c r="DR35" i="5"/>
  <c r="DF52" i="5"/>
  <c r="DF20" i="5"/>
  <c r="DF12" i="5"/>
  <c r="DF35" i="5"/>
  <c r="DF30" i="5"/>
  <c r="DF46" i="5"/>
  <c r="DF10" i="5"/>
  <c r="DF34" i="5"/>
  <c r="DF27" i="5"/>
  <c r="CJ12" i="5"/>
  <c r="DR25" i="5"/>
  <c r="EB30" i="5"/>
  <c r="EN39" i="5"/>
  <c r="EN35" i="5"/>
  <c r="EN34" i="5"/>
  <c r="EN25" i="5"/>
  <c r="EN45" i="5"/>
  <c r="EN15" i="5"/>
  <c r="EI40" i="5"/>
  <c r="EI31" i="5"/>
  <c r="EI47" i="5"/>
  <c r="EI34" i="5"/>
  <c r="EI10" i="5"/>
  <c r="DK37" i="5"/>
  <c r="DK38" i="5"/>
  <c r="DK47" i="5"/>
  <c r="DK18" i="5"/>
  <c r="DK20" i="5"/>
  <c r="DG38" i="5"/>
  <c r="DG43" i="5"/>
  <c r="DG51" i="5"/>
  <c r="DG34" i="5"/>
  <c r="DG41" i="5"/>
  <c r="CY18" i="5"/>
  <c r="CY35" i="5"/>
  <c r="CY48" i="5"/>
  <c r="CY41" i="5"/>
  <c r="CY43" i="5"/>
  <c r="CY32" i="5"/>
  <c r="CY26" i="5"/>
  <c r="CY29" i="5"/>
  <c r="CU30" i="5"/>
  <c r="CU25" i="5"/>
  <c r="CU22" i="5"/>
  <c r="CN39" i="5"/>
  <c r="CN13" i="5"/>
  <c r="CN27" i="5"/>
  <c r="CN30" i="5"/>
  <c r="CN37" i="5"/>
  <c r="CN14" i="5"/>
  <c r="CP44" i="5"/>
  <c r="CP22" i="5"/>
  <c r="CU15" i="5"/>
  <c r="EI18" i="5"/>
  <c r="EI51" i="5"/>
  <c r="DF38" i="5"/>
  <c r="CS28" i="5"/>
  <c r="CS42" i="5"/>
  <c r="CD32" i="5"/>
  <c r="CD38" i="5"/>
  <c r="CD28" i="5"/>
  <c r="CD23" i="5"/>
  <c r="CD31" i="5"/>
  <c r="CJ28" i="5"/>
  <c r="CJ33" i="5"/>
  <c r="CJ46" i="5"/>
  <c r="CJ40" i="5"/>
  <c r="CJ31" i="5"/>
  <c r="CQ32" i="5"/>
  <c r="CQ22" i="5"/>
  <c r="CQ20" i="5"/>
  <c r="CQ46" i="5"/>
  <c r="CY17" i="5"/>
  <c r="CY46" i="5"/>
  <c r="CY15" i="5"/>
  <c r="CY23" i="5"/>
  <c r="CY19" i="5"/>
  <c r="CY30" i="5"/>
  <c r="DK21" i="5"/>
  <c r="DK23" i="5"/>
  <c r="DK48" i="5"/>
  <c r="DK44" i="5"/>
  <c r="DK22" i="5"/>
  <c r="CV11" i="5"/>
  <c r="CV29" i="5"/>
  <c r="CV31" i="5"/>
  <c r="DG17" i="5"/>
  <c r="DG49" i="5"/>
  <c r="DG12" i="5"/>
  <c r="DG52" i="5"/>
  <c r="DG18" i="5"/>
  <c r="EN32" i="5"/>
  <c r="EN51" i="5"/>
  <c r="EN13" i="5"/>
  <c r="DF48" i="5"/>
  <c r="DF11" i="5"/>
  <c r="DF28" i="5"/>
  <c r="DF13" i="5"/>
  <c r="DF22" i="5"/>
  <c r="DF41" i="5"/>
  <c r="CN41" i="5"/>
  <c r="DL38" i="5"/>
  <c r="EB21" i="5"/>
  <c r="EB37" i="5"/>
  <c r="EJ32" i="5"/>
  <c r="EN40" i="5"/>
  <c r="EN17" i="5"/>
  <c r="EI14" i="5"/>
  <c r="CZ15" i="5"/>
  <c r="CW11" i="5"/>
  <c r="DR33" i="5"/>
  <c r="DR52" i="5"/>
  <c r="EI21" i="5"/>
  <c r="CD18" i="5"/>
  <c r="CN51" i="5"/>
  <c r="CU39" i="5"/>
  <c r="CU37" i="5"/>
  <c r="EF21" i="5"/>
  <c r="CU21" i="5"/>
  <c r="EF32" i="5"/>
  <c r="EP31" i="5"/>
  <c r="EP45" i="5"/>
  <c r="EP29" i="5"/>
  <c r="EP49" i="5"/>
  <c r="EP13" i="5"/>
  <c r="EP40" i="5"/>
  <c r="EP24" i="5"/>
  <c r="EP17" i="5"/>
  <c r="EP36" i="5"/>
  <c r="EP28" i="5"/>
  <c r="EP48" i="5"/>
  <c r="EP21" i="5"/>
  <c r="EP23" i="5"/>
  <c r="EP47" i="5"/>
  <c r="EP11" i="5"/>
  <c r="EP33" i="5"/>
  <c r="EP27" i="5"/>
  <c r="EP52" i="5"/>
  <c r="EP35" i="5"/>
  <c r="EP20" i="5"/>
  <c r="EP39" i="5"/>
  <c r="EP38" i="5"/>
  <c r="EP16" i="5"/>
  <c r="EP15" i="5"/>
  <c r="EP30" i="5"/>
  <c r="EP14" i="5"/>
  <c r="EG20" i="5"/>
  <c r="EG43" i="5"/>
  <c r="EG47" i="5"/>
  <c r="EG37" i="5"/>
  <c r="EG35" i="5"/>
  <c r="EG38" i="5"/>
  <c r="EC38" i="5"/>
  <c r="EC15" i="5"/>
  <c r="EC51" i="5"/>
  <c r="EC36" i="5"/>
  <c r="EC21" i="5"/>
  <c r="EC35" i="5"/>
  <c r="EC30" i="5"/>
  <c r="DW29" i="5"/>
  <c r="DW35" i="5"/>
  <c r="DW31" i="5"/>
  <c r="DW46" i="5"/>
  <c r="DW13" i="5"/>
  <c r="DM45" i="5"/>
  <c r="DM28" i="5"/>
  <c r="DM31" i="5"/>
  <c r="DM20" i="5"/>
  <c r="DM15" i="5"/>
  <c r="DM35" i="5"/>
  <c r="DM10" i="5"/>
  <c r="DM22" i="5"/>
  <c r="DM21" i="5"/>
  <c r="DM41" i="5"/>
  <c r="DM14" i="5"/>
  <c r="DM26" i="5"/>
  <c r="DM48" i="5"/>
  <c r="DM23" i="5"/>
  <c r="DM49" i="5"/>
  <c r="DM32" i="5"/>
  <c r="DM11" i="5"/>
  <c r="DM44" i="5"/>
  <c r="DM37" i="5"/>
  <c r="DI10" i="5"/>
  <c r="DI24" i="5"/>
  <c r="DI15" i="5"/>
  <c r="DI32" i="5"/>
  <c r="DI41" i="5"/>
  <c r="DI29" i="5"/>
  <c r="DI36" i="5"/>
  <c r="DI28" i="5"/>
  <c r="DI16" i="5"/>
  <c r="DI14" i="5"/>
  <c r="DI42" i="5"/>
  <c r="DI11" i="5"/>
  <c r="DI18" i="5"/>
  <c r="DI31" i="5"/>
  <c r="DI33" i="5"/>
  <c r="DI13" i="5"/>
  <c r="DI35" i="5"/>
  <c r="DI34" i="5"/>
  <c r="DI23" i="5"/>
  <c r="DI22" i="5"/>
  <c r="DI44" i="5"/>
  <c r="DI47" i="5"/>
  <c r="DI21" i="5"/>
  <c r="DI12" i="5"/>
  <c r="DI48" i="5"/>
  <c r="DI51" i="5"/>
  <c r="DI45" i="5"/>
  <c r="DI37" i="5"/>
  <c r="CZ45" i="5"/>
  <c r="CZ30" i="5"/>
  <c r="CZ31" i="5"/>
  <c r="CZ11" i="5"/>
  <c r="CZ18" i="5"/>
  <c r="CZ41" i="5"/>
  <c r="CZ22" i="5"/>
  <c r="CZ39" i="5"/>
  <c r="CZ35" i="5"/>
  <c r="CZ34" i="5"/>
  <c r="CZ52" i="5"/>
  <c r="CZ20" i="5"/>
  <c r="CZ29" i="5"/>
  <c r="CZ27" i="5"/>
  <c r="CZ25" i="5"/>
  <c r="CZ26" i="5"/>
  <c r="CZ51" i="5"/>
  <c r="CZ43" i="5"/>
  <c r="CZ38" i="5"/>
  <c r="CZ10" i="5"/>
  <c r="CZ12" i="5"/>
  <c r="CZ14" i="5"/>
  <c r="CZ32" i="5"/>
  <c r="CZ42" i="5"/>
  <c r="CZ49" i="5"/>
  <c r="CZ24" i="5"/>
  <c r="CZ46" i="5"/>
  <c r="CZ16" i="5"/>
  <c r="CZ19" i="5"/>
  <c r="CZ13" i="5"/>
  <c r="CZ36" i="5"/>
  <c r="CW51" i="5"/>
  <c r="CW47" i="5"/>
  <c r="CW20" i="5"/>
  <c r="CW42" i="5"/>
  <c r="CW37" i="5"/>
  <c r="CW21" i="5"/>
  <c r="CW32" i="5"/>
  <c r="CW44" i="5"/>
  <c r="CW48" i="5"/>
  <c r="CW28" i="5"/>
  <c r="CW38" i="5"/>
  <c r="CW34" i="5"/>
  <c r="CW22" i="5"/>
  <c r="CW17" i="5"/>
  <c r="CW24" i="5"/>
  <c r="CW39" i="5"/>
  <c r="CW29" i="5"/>
  <c r="CW13" i="5"/>
  <c r="CW43" i="5"/>
  <c r="CW23" i="5"/>
  <c r="CW33" i="5"/>
  <c r="CW30" i="5"/>
  <c r="CW27" i="5"/>
  <c r="CW19" i="5"/>
  <c r="CW10" i="5"/>
  <c r="CW45" i="5"/>
  <c r="CW49" i="5"/>
  <c r="CW40" i="5"/>
  <c r="CW16" i="5"/>
  <c r="CR47" i="5"/>
  <c r="CR33" i="5"/>
  <c r="CR11" i="5"/>
  <c r="CR12" i="5"/>
  <c r="CR25" i="5"/>
  <c r="CR18" i="5"/>
  <c r="CR45" i="5"/>
  <c r="CR30" i="5"/>
  <c r="CR48" i="5"/>
  <c r="CR46" i="5"/>
  <c r="CR31" i="5"/>
  <c r="CR49" i="5"/>
  <c r="CR10" i="5"/>
  <c r="CR26" i="5"/>
  <c r="CR27" i="5"/>
  <c r="CR23" i="5"/>
  <c r="CR19" i="5"/>
  <c r="CR42" i="5"/>
  <c r="CR16" i="5"/>
  <c r="CR22" i="5"/>
  <c r="CR34" i="5"/>
  <c r="CR28" i="5"/>
  <c r="CR15" i="5"/>
  <c r="CR35" i="5"/>
  <c r="CR14" i="5"/>
  <c r="CR36" i="5"/>
  <c r="CL48" i="5"/>
  <c r="CL24" i="5"/>
  <c r="CL34" i="5"/>
  <c r="CL30" i="5"/>
  <c r="CL45" i="5"/>
  <c r="CL40" i="5"/>
  <c r="CL27" i="5"/>
  <c r="CL16" i="5"/>
  <c r="CL37" i="5"/>
  <c r="CL15" i="5"/>
  <c r="CL12" i="5"/>
  <c r="CL19" i="5"/>
  <c r="CE52" i="5"/>
  <c r="CE14" i="5"/>
  <c r="CE44" i="5"/>
  <c r="CE49" i="5"/>
  <c r="CE11" i="5"/>
  <c r="CE21" i="5"/>
  <c r="DT21" i="5"/>
  <c r="DT17" i="5"/>
  <c r="DT35" i="5"/>
  <c r="DT48" i="5"/>
  <c r="DT13" i="5"/>
  <c r="DT42" i="5"/>
  <c r="DT18" i="5"/>
  <c r="EP10" i="5"/>
  <c r="EP41" i="5"/>
  <c r="EP26" i="5"/>
  <c r="CR17" i="5"/>
  <c r="CL38" i="5"/>
  <c r="CL17" i="5"/>
  <c r="EG33" i="5"/>
  <c r="DT30" i="5"/>
  <c r="DT24" i="5"/>
  <c r="CE43" i="5"/>
  <c r="CR44" i="5"/>
  <c r="CR39" i="5"/>
  <c r="CR43" i="5"/>
  <c r="DT15" i="5"/>
  <c r="DI20" i="5"/>
  <c r="DI17" i="5"/>
  <c r="DI52" i="5"/>
  <c r="DM13" i="5"/>
  <c r="DM38" i="5"/>
  <c r="CW52" i="5"/>
  <c r="CZ44" i="5"/>
  <c r="CZ33" i="5"/>
  <c r="CW26" i="5"/>
  <c r="CW15" i="5"/>
  <c r="CW46" i="5"/>
  <c r="DI26" i="5"/>
  <c r="CZ23" i="5"/>
  <c r="EJ25" i="5"/>
  <c r="EJ40" i="5"/>
  <c r="EJ18" i="5"/>
  <c r="EJ14" i="5"/>
  <c r="EJ34" i="5"/>
  <c r="EJ20" i="5"/>
  <c r="EJ22" i="5"/>
  <c r="EJ30" i="5"/>
  <c r="EJ48" i="5"/>
  <c r="EJ36" i="5"/>
  <c r="EJ15" i="5"/>
  <c r="EJ52" i="5"/>
  <c r="EJ35" i="5"/>
  <c r="EJ23" i="5"/>
  <c r="EJ47" i="5"/>
  <c r="EJ43" i="5"/>
  <c r="EJ49" i="5"/>
  <c r="EJ11" i="5"/>
  <c r="EJ44" i="5"/>
  <c r="EJ28" i="5"/>
  <c r="EJ41" i="5"/>
  <c r="EJ21" i="5"/>
  <c r="EJ19" i="5"/>
  <c r="EJ45" i="5"/>
  <c r="EJ31" i="5"/>
  <c r="EJ13" i="5"/>
  <c r="EJ37" i="5"/>
  <c r="EF38" i="5"/>
  <c r="EF51" i="5"/>
  <c r="EF12" i="5"/>
  <c r="EF26" i="5"/>
  <c r="EF27" i="5"/>
  <c r="EF29" i="5"/>
  <c r="EF33" i="5"/>
  <c r="EF45" i="5"/>
  <c r="EF41" i="5"/>
  <c r="EF49" i="5"/>
  <c r="EF39" i="5"/>
  <c r="EF14" i="5"/>
  <c r="EF17" i="5"/>
  <c r="EF36" i="5"/>
  <c r="EF16" i="5"/>
  <c r="EF11" i="5"/>
  <c r="EF37" i="5"/>
  <c r="EF30" i="5"/>
  <c r="EF43" i="5"/>
  <c r="EF28" i="5"/>
  <c r="EF20" i="5"/>
  <c r="EF52" i="5"/>
  <c r="EF15" i="5"/>
  <c r="EF46" i="5"/>
  <c r="EF25" i="5"/>
  <c r="EF10" i="5"/>
  <c r="EF23" i="5"/>
  <c r="EF18" i="5"/>
  <c r="EF31" i="5"/>
  <c r="EF19" i="5"/>
  <c r="EP46" i="5"/>
  <c r="EP37" i="5"/>
  <c r="EP34" i="5"/>
  <c r="CL49" i="5"/>
  <c r="CL23" i="5"/>
  <c r="CL10" i="5"/>
  <c r="EC27" i="5"/>
  <c r="EG49" i="5"/>
  <c r="DT39" i="5"/>
  <c r="CE36" i="5"/>
  <c r="CR32" i="5"/>
  <c r="CR37" i="5"/>
  <c r="CR21" i="5"/>
  <c r="CR29" i="5"/>
  <c r="DI27" i="5"/>
  <c r="DI46" i="5"/>
  <c r="DI19" i="5"/>
  <c r="DM17" i="5"/>
  <c r="DM27" i="5"/>
  <c r="DW51" i="5"/>
  <c r="EJ17" i="5"/>
  <c r="EJ46" i="5"/>
  <c r="EJ24" i="5"/>
  <c r="CW14" i="5"/>
  <c r="CZ21" i="5"/>
  <c r="CZ40" i="5"/>
  <c r="CW25" i="5"/>
  <c r="CW36" i="5"/>
  <c r="EF22" i="5"/>
  <c r="EP12" i="5"/>
  <c r="CW41" i="5"/>
  <c r="CZ37" i="5"/>
  <c r="CW31" i="5"/>
  <c r="EF13" i="5"/>
  <c r="EP18" i="5"/>
  <c r="EP32" i="5"/>
  <c r="CL52" i="5"/>
  <c r="CL47" i="5"/>
  <c r="EC46" i="5"/>
  <c r="EG11" i="5"/>
  <c r="DT43" i="5"/>
  <c r="CE32" i="5"/>
  <c r="CR38" i="5"/>
  <c r="CR52" i="5"/>
  <c r="CR40" i="5"/>
  <c r="CR13" i="5"/>
  <c r="DI38" i="5"/>
  <c r="DI30" i="5"/>
  <c r="DM33" i="5"/>
  <c r="DM47" i="5"/>
  <c r="DM43" i="5"/>
  <c r="DW43" i="5"/>
  <c r="EJ16" i="5"/>
  <c r="EJ12" i="5"/>
  <c r="EJ29" i="5"/>
  <c r="EJ38" i="5"/>
  <c r="CZ17" i="5"/>
  <c r="CZ28" i="5"/>
  <c r="CW12" i="5"/>
  <c r="DI39" i="5"/>
  <c r="EP51" i="5"/>
  <c r="EF42" i="5"/>
  <c r="EF44" i="5"/>
  <c r="EP19" i="5"/>
  <c r="CZ47" i="5"/>
  <c r="CW35" i="5"/>
  <c r="EF47" i="5"/>
  <c r="EB13" i="5"/>
  <c r="EB43" i="5"/>
  <c r="EB12" i="5"/>
  <c r="EB27" i="5"/>
  <c r="EB42" i="5"/>
  <c r="EB41" i="5"/>
  <c r="EB35" i="5"/>
  <c r="EB19" i="5"/>
  <c r="EB46" i="5"/>
  <c r="EB33" i="5"/>
  <c r="EB48" i="5"/>
  <c r="DV42" i="5"/>
  <c r="DV21" i="5"/>
  <c r="DR29" i="5"/>
  <c r="DR28" i="5"/>
  <c r="DR26" i="5"/>
  <c r="DR15" i="5"/>
  <c r="DR18" i="5"/>
  <c r="DR30" i="5"/>
  <c r="DR42" i="5"/>
  <c r="DR32" i="5"/>
  <c r="DR23" i="5"/>
  <c r="DR17" i="5"/>
  <c r="DR37" i="5"/>
  <c r="DR36" i="5"/>
  <c r="DR45" i="5"/>
  <c r="DR13" i="5"/>
  <c r="DR22" i="5"/>
  <c r="DR27" i="5"/>
  <c r="DR38" i="5"/>
  <c r="DR43" i="5"/>
  <c r="DL39" i="5"/>
  <c r="DL51" i="5"/>
  <c r="DL46" i="5"/>
  <c r="DL33" i="5"/>
  <c r="DL14" i="5"/>
  <c r="DL27" i="5"/>
  <c r="DH34" i="5"/>
  <c r="DH42" i="5"/>
  <c r="DH38" i="5"/>
  <c r="CV44" i="5"/>
  <c r="CV32" i="5"/>
  <c r="CV12" i="5"/>
  <c r="CV13" i="5"/>
  <c r="CV24" i="5"/>
  <c r="CV18" i="5"/>
  <c r="CV20" i="5"/>
  <c r="CV33" i="5"/>
  <c r="CV30" i="5"/>
  <c r="CV28" i="5"/>
  <c r="CV41" i="5"/>
  <c r="CP23" i="5"/>
  <c r="CP38" i="5"/>
  <c r="CP12" i="5"/>
  <c r="CP45" i="5"/>
  <c r="CS40" i="5"/>
  <c r="CS23" i="5"/>
  <c r="CS24" i="5"/>
  <c r="CS52" i="5"/>
  <c r="CD39" i="5"/>
  <c r="CD42" i="5"/>
  <c r="CD47" i="5"/>
  <c r="CD24" i="5"/>
  <c r="CD16" i="5"/>
  <c r="CD48" i="5"/>
  <c r="CD45" i="5"/>
  <c r="CD12" i="5"/>
  <c r="CD46" i="5"/>
  <c r="CD34" i="5"/>
  <c r="CJ21" i="5"/>
  <c r="CJ35" i="5"/>
  <c r="CJ44" i="5"/>
  <c r="CJ13" i="5"/>
  <c r="CJ23" i="5"/>
  <c r="CJ38" i="5"/>
  <c r="CJ30" i="5"/>
  <c r="CJ47" i="5"/>
  <c r="CJ25" i="5"/>
  <c r="CQ45" i="5"/>
  <c r="CQ33" i="5"/>
  <c r="CQ14" i="5"/>
  <c r="CQ15" i="5"/>
  <c r="CQ25" i="5"/>
  <c r="CQ34" i="5"/>
  <c r="CQ30" i="5"/>
  <c r="CQ49" i="5"/>
  <c r="CQ41" i="5"/>
  <c r="CQ47" i="5"/>
  <c r="CV51" i="5"/>
  <c r="CV39" i="5"/>
  <c r="CV15" i="5"/>
  <c r="CV35" i="5"/>
  <c r="CV40" i="5"/>
  <c r="CV36" i="5"/>
  <c r="CV47" i="5"/>
  <c r="CV27" i="5"/>
  <c r="DL13" i="5"/>
  <c r="DL21" i="5"/>
  <c r="DL16" i="5"/>
  <c r="EB17" i="5"/>
  <c r="EB38" i="5"/>
  <c r="EB52" i="5"/>
  <c r="EB51" i="5"/>
  <c r="EB45" i="5"/>
  <c r="EB32" i="5"/>
  <c r="EB10" i="5"/>
  <c r="DH35" i="5"/>
  <c r="DV16" i="5"/>
  <c r="DR21" i="5"/>
  <c r="DR49" i="5"/>
  <c r="DR11" i="5"/>
  <c r="DR31" i="5"/>
  <c r="EN28" i="5"/>
  <c r="EN49" i="5"/>
  <c r="EN46" i="5"/>
  <c r="EN38" i="5"/>
  <c r="EN31" i="5"/>
  <c r="EN18" i="5"/>
  <c r="EN36" i="5"/>
  <c r="EN43" i="5"/>
  <c r="EN16" i="5"/>
  <c r="EN48" i="5"/>
  <c r="EN14" i="5"/>
  <c r="EI49" i="5"/>
  <c r="EI30" i="5"/>
  <c r="EI11" i="5"/>
  <c r="EI35" i="5"/>
  <c r="EI13" i="5"/>
  <c r="EI17" i="5"/>
  <c r="EI27" i="5"/>
  <c r="EI46" i="5"/>
  <c r="EI36" i="5"/>
  <c r="EI41" i="5"/>
  <c r="EI15" i="5"/>
  <c r="EI48" i="5"/>
  <c r="EE52" i="5"/>
  <c r="EE22" i="5"/>
  <c r="DQ21" i="5"/>
  <c r="DQ47" i="5"/>
  <c r="DK36" i="5"/>
  <c r="DK15" i="5"/>
  <c r="DK10" i="5"/>
  <c r="DK14" i="5"/>
  <c r="DK51" i="5"/>
  <c r="DK17" i="5"/>
  <c r="DK35" i="5"/>
  <c r="DK30" i="5"/>
  <c r="DK45" i="5"/>
  <c r="DK28" i="5"/>
  <c r="DK49" i="5"/>
  <c r="DK16" i="5"/>
  <c r="DG15" i="5"/>
  <c r="DG11" i="5"/>
  <c r="DG39" i="5"/>
  <c r="DG47" i="5"/>
  <c r="DG27" i="5"/>
  <c r="DG36" i="5"/>
  <c r="DG30" i="5"/>
  <c r="DG21" i="5"/>
  <c r="DG14" i="5"/>
  <c r="DG23" i="5"/>
  <c r="DG22" i="5"/>
  <c r="CY28" i="5"/>
  <c r="CY20" i="5"/>
  <c r="CU36" i="5"/>
  <c r="CU19" i="5"/>
  <c r="CU29" i="5"/>
  <c r="CU13" i="5"/>
  <c r="CU16" i="5"/>
  <c r="CU40" i="5"/>
  <c r="CU34" i="5"/>
  <c r="CU44" i="5"/>
  <c r="CU17" i="5"/>
  <c r="CU26" i="5"/>
  <c r="CU33" i="5"/>
  <c r="CU42" i="5"/>
  <c r="CU11" i="5"/>
  <c r="CU27" i="5"/>
  <c r="CU20" i="5"/>
  <c r="CU28" i="5"/>
  <c r="CN25" i="5"/>
  <c r="CN23" i="5"/>
  <c r="CN17" i="5"/>
  <c r="CN42" i="5"/>
  <c r="CN26" i="5"/>
  <c r="CN11" i="5"/>
  <c r="CN45" i="5"/>
  <c r="CN20" i="5"/>
  <c r="CN12" i="5"/>
  <c r="CN21" i="5"/>
  <c r="CN28" i="5"/>
  <c r="CN33" i="5"/>
  <c r="CN36" i="5"/>
  <c r="CN46" i="5"/>
  <c r="CN52" i="5"/>
  <c r="CN18" i="5"/>
  <c r="CC37" i="5"/>
  <c r="CC36" i="5"/>
  <c r="CP15" i="5"/>
  <c r="CP24" i="5"/>
  <c r="CP11" i="5"/>
  <c r="DV14" i="5"/>
  <c r="CU49" i="5"/>
  <c r="CU47" i="5"/>
  <c r="EI19" i="5"/>
  <c r="EI44" i="5"/>
  <c r="EI20" i="5"/>
  <c r="CS45" i="5"/>
  <c r="CS14" i="5"/>
  <c r="CS33" i="5"/>
  <c r="CS36" i="5"/>
  <c r="CD51" i="5"/>
  <c r="CD11" i="5"/>
  <c r="CD15" i="5"/>
  <c r="CD17" i="5"/>
  <c r="CD27" i="5"/>
  <c r="CD13" i="5"/>
  <c r="CD19" i="5"/>
  <c r="CD43" i="5"/>
  <c r="CD29" i="5"/>
  <c r="CD22" i="5"/>
  <c r="CJ14" i="5"/>
  <c r="CJ48" i="5"/>
  <c r="CJ24" i="5"/>
  <c r="CJ37" i="5"/>
  <c r="CJ51" i="5"/>
  <c r="CJ15" i="5"/>
  <c r="CJ16" i="5"/>
  <c r="CJ18" i="5"/>
  <c r="CJ26" i="5"/>
  <c r="CQ42" i="5"/>
  <c r="CQ26" i="5"/>
  <c r="CQ19" i="5"/>
  <c r="CQ28" i="5"/>
  <c r="CQ13" i="5"/>
  <c r="CQ24" i="5"/>
  <c r="CQ36" i="5"/>
  <c r="CQ51" i="5"/>
  <c r="CQ21" i="5"/>
  <c r="CQ43" i="5"/>
  <c r="CY27" i="5"/>
  <c r="CY25" i="5"/>
  <c r="CY39" i="5"/>
  <c r="CY51" i="5"/>
  <c r="CY21" i="5"/>
  <c r="CY45" i="5"/>
  <c r="CY52" i="5"/>
  <c r="CY42" i="5"/>
  <c r="CY16" i="5"/>
  <c r="EK26" i="5"/>
  <c r="DK42" i="5"/>
  <c r="DK41" i="5"/>
  <c r="DK33" i="5"/>
  <c r="DK40" i="5"/>
  <c r="DK34" i="5"/>
  <c r="DK29" i="5"/>
  <c r="DK52" i="5"/>
  <c r="DK13" i="5"/>
  <c r="CV42" i="5"/>
  <c r="CV48" i="5"/>
  <c r="CV16" i="5"/>
  <c r="CV19" i="5"/>
  <c r="CV34" i="5"/>
  <c r="CV52" i="5"/>
  <c r="CV49" i="5"/>
  <c r="CV38" i="5"/>
  <c r="DG32" i="5"/>
  <c r="DG31" i="5"/>
  <c r="DG44" i="5"/>
  <c r="DG19" i="5"/>
  <c r="DG28" i="5"/>
  <c r="DG13" i="5"/>
  <c r="DG16" i="5"/>
  <c r="DG46" i="5"/>
  <c r="EN11" i="5"/>
  <c r="EN27" i="5"/>
  <c r="EN29" i="5"/>
  <c r="EN26" i="5"/>
  <c r="EN24" i="5"/>
  <c r="CN24" i="5"/>
  <c r="CN47" i="5"/>
  <c r="DL44" i="5"/>
  <c r="DL22" i="5"/>
  <c r="DQ37" i="5"/>
  <c r="EE12" i="5"/>
  <c r="EB15" i="5"/>
  <c r="EB31" i="5"/>
  <c r="EB44" i="5"/>
  <c r="EB29" i="5"/>
  <c r="EB39" i="5"/>
  <c r="EB18" i="5"/>
  <c r="EB20" i="5"/>
  <c r="EN44" i="5"/>
  <c r="EN12" i="5"/>
  <c r="EI16" i="5"/>
  <c r="DV39" i="5"/>
  <c r="DR10" i="5"/>
  <c r="CJ43" i="5"/>
  <c r="DL48" i="5"/>
  <c r="DV25" i="5"/>
  <c r="DR44" i="5"/>
  <c r="DR34" i="5"/>
  <c r="DR40" i="5"/>
  <c r="EI26" i="5"/>
  <c r="EI29" i="5"/>
  <c r="CN35" i="5"/>
  <c r="DH10" i="5"/>
  <c r="EA52" i="5"/>
  <c r="DR14" i="5"/>
  <c r="CN38" i="5"/>
  <c r="CN34" i="5"/>
  <c r="CU45" i="5"/>
  <c r="CU41" i="5"/>
  <c r="CU38" i="5"/>
  <c r="CY31" i="5"/>
  <c r="CU23" i="5"/>
  <c r="EI23" i="5"/>
  <c r="EB49" i="5"/>
  <c r="DL45" i="5"/>
  <c r="CN15" i="5"/>
  <c r="CU24" i="5"/>
  <c r="CU52" i="5"/>
  <c r="EB16" i="5"/>
  <c r="DL23" i="5"/>
  <c r="DQ33" i="5"/>
  <c r="DQ43" i="5"/>
  <c r="EE48" i="5"/>
  <c r="EE34" i="5"/>
  <c r="EE16" i="5"/>
  <c r="EE40" i="5"/>
  <c r="DQ48" i="5"/>
  <c r="EG26" i="5"/>
  <c r="EG32" i="5"/>
  <c r="EG34" i="5"/>
  <c r="EG25" i="5"/>
  <c r="EG24" i="5"/>
  <c r="EG12" i="5"/>
  <c r="EG29" i="5"/>
  <c r="EG52" i="5"/>
  <c r="EG31" i="5"/>
  <c r="EG39" i="5"/>
  <c r="EG27" i="5"/>
  <c r="EG14" i="5"/>
  <c r="EG17" i="5"/>
  <c r="EG44" i="5"/>
  <c r="EG16" i="5"/>
  <c r="EG23" i="5"/>
  <c r="EG21" i="5"/>
  <c r="EG40" i="5"/>
  <c r="EG46" i="5"/>
  <c r="EG51" i="5"/>
  <c r="EG41" i="5"/>
  <c r="EC23" i="5"/>
  <c r="EC45" i="5"/>
  <c r="EC16" i="5"/>
  <c r="EC25" i="5"/>
  <c r="EC28" i="5"/>
  <c r="EC22" i="5"/>
  <c r="EC32" i="5"/>
  <c r="EC14" i="5"/>
  <c r="EC26" i="5"/>
  <c r="EC17" i="5"/>
  <c r="EC18" i="5"/>
  <c r="EC43" i="5"/>
  <c r="EC11" i="5"/>
  <c r="EC37" i="5"/>
  <c r="EC47" i="5"/>
  <c r="EC48" i="5"/>
  <c r="EC29" i="5"/>
  <c r="EC10" i="5"/>
  <c r="EC34" i="5"/>
  <c r="EC12" i="5"/>
  <c r="EC39" i="5"/>
  <c r="EC44" i="5"/>
  <c r="DW49" i="5"/>
  <c r="DW12" i="5"/>
  <c r="DW42" i="5"/>
  <c r="DW11" i="5"/>
  <c r="DW26" i="5"/>
  <c r="DW30" i="5"/>
  <c r="DW24" i="5"/>
  <c r="DW37" i="5"/>
  <c r="DW34" i="5"/>
  <c r="DW48" i="5"/>
  <c r="DW22" i="5"/>
  <c r="DW39" i="5"/>
  <c r="DW28" i="5"/>
  <c r="DW15" i="5"/>
  <c r="DW19" i="5"/>
  <c r="DW38" i="5"/>
  <c r="DW33" i="5"/>
  <c r="DW14" i="5"/>
  <c r="DW41" i="5"/>
  <c r="DW18" i="5"/>
  <c r="DW52" i="5"/>
  <c r="DW23" i="5"/>
  <c r="DW36" i="5"/>
  <c r="DW40" i="5"/>
  <c r="DW21" i="5"/>
  <c r="DW45" i="5"/>
  <c r="CL22" i="5"/>
  <c r="CL35" i="5"/>
  <c r="CE31" i="5"/>
  <c r="CE16" i="5"/>
  <c r="CE25" i="5"/>
  <c r="CE33" i="5"/>
  <c r="CE40" i="5"/>
  <c r="CE30" i="5"/>
  <c r="CE42" i="5"/>
  <c r="CE41" i="5"/>
  <c r="CE12" i="5"/>
  <c r="CE47" i="5"/>
  <c r="CE51" i="5"/>
  <c r="CE39" i="5"/>
  <c r="CE28" i="5"/>
  <c r="CE46" i="5"/>
  <c r="CE27" i="5"/>
  <c r="CE48" i="5"/>
  <c r="CE29" i="5"/>
  <c r="CE20" i="5"/>
  <c r="CE22" i="5"/>
  <c r="CE38" i="5"/>
  <c r="CE35" i="5"/>
  <c r="DT32" i="5"/>
  <c r="DT40" i="5"/>
  <c r="DT12" i="5"/>
  <c r="DT47" i="5"/>
  <c r="DT16" i="5"/>
  <c r="DT36" i="5"/>
  <c r="DT31" i="5"/>
  <c r="DT11" i="5"/>
  <c r="DT28" i="5"/>
  <c r="DT34" i="5"/>
  <c r="DT20" i="5"/>
  <c r="DT41" i="5"/>
  <c r="DT44" i="5"/>
  <c r="DT22" i="5"/>
  <c r="DT27" i="5"/>
  <c r="DT19" i="5"/>
  <c r="DT26" i="5"/>
  <c r="DT49" i="5"/>
  <c r="DT45" i="5"/>
  <c r="EG42" i="5"/>
  <c r="DT38" i="5"/>
  <c r="CL43" i="5"/>
  <c r="CL26" i="5"/>
  <c r="CL29" i="5"/>
  <c r="CL51" i="5"/>
  <c r="CL31" i="5"/>
  <c r="CL20" i="5"/>
  <c r="CL33" i="5"/>
  <c r="CL39" i="5"/>
  <c r="CL41" i="5"/>
  <c r="CL11" i="5"/>
  <c r="EC42" i="5"/>
  <c r="EC41" i="5"/>
  <c r="EC24" i="5"/>
  <c r="EC52" i="5"/>
  <c r="EC13" i="5"/>
  <c r="EG15" i="5"/>
  <c r="EG19" i="5"/>
  <c r="EG22" i="5"/>
  <c r="EG48" i="5"/>
  <c r="EG36" i="5"/>
  <c r="DT33" i="5"/>
  <c r="DT10" i="5"/>
  <c r="DT37" i="5"/>
  <c r="DT23" i="5"/>
  <c r="DT46" i="5"/>
  <c r="CE13" i="5"/>
  <c r="CE15" i="5"/>
  <c r="CE19" i="5"/>
  <c r="CE23" i="5"/>
  <c r="CE34" i="5"/>
  <c r="EK47" i="5"/>
  <c r="EK24" i="5"/>
  <c r="EK15" i="5"/>
  <c r="EK16" i="5"/>
  <c r="EK13" i="5"/>
  <c r="EK44" i="5"/>
  <c r="DQ51" i="5"/>
  <c r="DQ25" i="5"/>
  <c r="EE45" i="5"/>
  <c r="EE11" i="5"/>
  <c r="EE19" i="5"/>
  <c r="DW32" i="5"/>
  <c r="DW20" i="5"/>
  <c r="DW17" i="5"/>
  <c r="DW25" i="5"/>
  <c r="EE27" i="5"/>
  <c r="EE24" i="5"/>
  <c r="EE33" i="5"/>
  <c r="EE21" i="5"/>
  <c r="EE43" i="5"/>
  <c r="EE15" i="5"/>
  <c r="EE44" i="5"/>
  <c r="EE10" i="5"/>
  <c r="EE37" i="5"/>
  <c r="EE51" i="5"/>
  <c r="EE42" i="5"/>
  <c r="EE28" i="5"/>
  <c r="EE18" i="5"/>
  <c r="EE23" i="5"/>
  <c r="EE41" i="5"/>
  <c r="EE30" i="5"/>
  <c r="EE38" i="5"/>
  <c r="EE13" i="5"/>
  <c r="EA38" i="5"/>
  <c r="EA28" i="5"/>
  <c r="EA40" i="5"/>
  <c r="EA14" i="5"/>
  <c r="EA46" i="5"/>
  <c r="EA13" i="5"/>
  <c r="EA21" i="5"/>
  <c r="EA33" i="5"/>
  <c r="EA37" i="5"/>
  <c r="DQ13" i="5"/>
  <c r="DQ30" i="5"/>
  <c r="DQ46" i="5"/>
  <c r="DQ22" i="5"/>
  <c r="DQ29" i="5"/>
  <c r="DQ26" i="5"/>
  <c r="DQ39" i="5"/>
  <c r="DQ35" i="5"/>
  <c r="DQ11" i="5"/>
  <c r="DQ27" i="5"/>
  <c r="DQ44" i="5"/>
  <c r="DQ52" i="5"/>
  <c r="DQ15" i="5"/>
  <c r="DQ23" i="5"/>
  <c r="DQ41" i="5"/>
  <c r="DQ28" i="5"/>
  <c r="DQ45" i="5"/>
  <c r="DQ40" i="5"/>
  <c r="DQ34" i="5"/>
  <c r="DQ38" i="5"/>
  <c r="DQ49" i="5"/>
  <c r="DQ12" i="5"/>
  <c r="DQ18" i="5"/>
  <c r="DQ17" i="5"/>
  <c r="DQ14" i="5"/>
  <c r="DQ32" i="5"/>
  <c r="DQ20" i="5"/>
  <c r="DQ31" i="5"/>
  <c r="DQ16" i="5"/>
  <c r="CI46" i="5"/>
  <c r="CI13" i="5"/>
  <c r="CI15" i="5"/>
  <c r="CC22" i="5"/>
  <c r="CC16" i="5"/>
  <c r="CC15" i="5"/>
  <c r="CC38" i="5"/>
  <c r="CC25" i="5"/>
  <c r="CK51" i="5"/>
  <c r="CK12" i="5"/>
  <c r="CK26" i="5"/>
  <c r="CK25" i="5"/>
  <c r="CK20" i="5"/>
  <c r="CK37" i="5"/>
  <c r="CE26" i="5"/>
  <c r="CL46" i="5"/>
  <c r="CL18" i="5"/>
  <c r="CL28" i="5"/>
  <c r="CL14" i="5"/>
  <c r="CL44" i="5"/>
  <c r="CL25" i="5"/>
  <c r="CL42" i="5"/>
  <c r="CL21" i="5"/>
  <c r="CL13" i="5"/>
  <c r="EC19" i="5"/>
  <c r="EC40" i="5"/>
  <c r="EC20" i="5"/>
  <c r="EC49" i="5"/>
  <c r="EC31" i="5"/>
  <c r="EG45" i="5"/>
  <c r="EG28" i="5"/>
  <c r="EG10" i="5"/>
  <c r="EG13" i="5"/>
  <c r="EG18" i="5"/>
  <c r="DT52" i="5"/>
  <c r="DT14" i="5"/>
  <c r="DT29" i="5"/>
  <c r="DT51" i="5"/>
  <c r="CE37" i="5"/>
  <c r="CE45" i="5"/>
  <c r="CE24" i="5"/>
  <c r="CE10" i="5"/>
  <c r="CE17" i="5"/>
  <c r="CK52" i="5"/>
  <c r="DQ42" i="5"/>
  <c r="DQ19" i="5"/>
  <c r="EE14" i="5"/>
  <c r="EE35" i="5"/>
  <c r="EE25" i="5"/>
  <c r="EE29" i="5"/>
  <c r="DW16" i="5"/>
  <c r="DW27" i="5"/>
  <c r="DW10" i="5"/>
  <c r="DQ36" i="5"/>
  <c r="DQ10" i="5"/>
  <c r="DW47" i="5"/>
  <c r="EA49" i="5"/>
  <c r="CK30" i="5"/>
  <c r="DW44" i="5"/>
  <c r="EJ26" i="5"/>
  <c r="EJ51" i="5"/>
  <c r="DL11" i="5"/>
  <c r="DL42" i="5"/>
  <c r="DL47" i="5"/>
  <c r="DL19" i="5"/>
  <c r="DL18" i="5"/>
  <c r="DH11" i="5"/>
  <c r="DH23" i="5"/>
  <c r="DH16" i="5"/>
  <c r="DH49" i="5"/>
  <c r="DH45" i="5"/>
  <c r="DH25" i="5"/>
  <c r="DH13" i="5"/>
  <c r="EH40" i="5"/>
  <c r="EH49" i="5"/>
  <c r="DP45" i="5"/>
  <c r="DP30" i="5"/>
  <c r="DP43" i="5"/>
  <c r="DP24" i="5"/>
  <c r="DP51" i="5"/>
  <c r="DP36" i="5"/>
  <c r="DP40" i="5"/>
  <c r="DP17" i="5"/>
  <c r="DP33" i="5"/>
  <c r="DP11" i="5"/>
  <c r="DP38" i="5"/>
  <c r="DP29" i="5"/>
  <c r="DP35" i="5"/>
  <c r="DP26" i="5"/>
  <c r="DP21" i="5"/>
  <c r="DP37" i="5"/>
  <c r="DP10" i="5"/>
  <c r="DP28" i="5"/>
  <c r="DP20" i="5"/>
  <c r="DP46" i="5"/>
  <c r="DP39" i="5"/>
  <c r="DP34" i="5"/>
  <c r="CX18" i="5"/>
  <c r="CX25" i="5"/>
  <c r="CX14" i="5"/>
  <c r="CX16" i="5"/>
  <c r="CX49" i="5"/>
  <c r="CX29" i="5"/>
  <c r="CX51" i="5"/>
  <c r="CX23" i="5"/>
  <c r="CX32" i="5"/>
  <c r="CX10" i="5"/>
  <c r="CX36" i="5"/>
  <c r="CX27" i="5"/>
  <c r="CX24" i="5"/>
  <c r="CX35" i="5"/>
  <c r="CX47" i="5"/>
  <c r="CX41" i="5"/>
  <c r="CX30" i="5"/>
  <c r="CX40" i="5"/>
  <c r="CX48" i="5"/>
  <c r="CT51" i="5"/>
  <c r="CT34" i="5"/>
  <c r="CT29" i="5"/>
  <c r="CT25" i="5"/>
  <c r="CT27" i="5"/>
  <c r="CT28" i="5"/>
  <c r="CT14" i="5"/>
  <c r="CT13" i="5"/>
  <c r="CT38" i="5"/>
  <c r="CT43" i="5"/>
  <c r="CT44" i="5"/>
  <c r="CT20" i="5"/>
  <c r="CT24" i="5"/>
  <c r="CT37" i="5"/>
  <c r="CT41" i="5"/>
  <c r="CT42" i="5"/>
  <c r="CT49" i="5"/>
  <c r="CT36" i="5"/>
  <c r="CT19" i="5"/>
  <c r="CT10" i="5"/>
  <c r="CT48" i="5"/>
  <c r="CT26" i="5"/>
  <c r="CM31" i="5"/>
  <c r="CM52" i="5"/>
  <c r="CM43" i="5"/>
  <c r="CM19" i="5"/>
  <c r="CM12" i="5"/>
  <c r="CM49" i="5"/>
  <c r="CM24" i="5"/>
  <c r="CM23" i="5"/>
  <c r="CM14" i="5"/>
  <c r="CM26" i="5"/>
  <c r="CM44" i="5"/>
  <c r="CM20" i="5"/>
  <c r="CM17" i="5"/>
  <c r="CM33" i="5"/>
  <c r="CM13" i="5"/>
  <c r="CM18" i="5"/>
  <c r="CM28" i="5"/>
  <c r="CM41" i="5"/>
  <c r="CM47" i="5"/>
  <c r="CM22" i="5"/>
  <c r="CS18" i="5"/>
  <c r="CS31" i="5"/>
  <c r="CS46" i="5"/>
  <c r="CS11" i="5"/>
  <c r="CS26" i="5"/>
  <c r="CS16" i="5"/>
  <c r="CS35" i="5"/>
  <c r="CS44" i="5"/>
  <c r="CS37" i="5"/>
  <c r="CS27" i="5"/>
  <c r="CS22" i="5"/>
  <c r="CS41" i="5"/>
  <c r="CS34" i="5"/>
  <c r="CS38" i="5"/>
  <c r="CS19" i="5"/>
  <c r="CS48" i="5"/>
  <c r="CS49" i="5"/>
  <c r="CS13" i="5"/>
  <c r="CS43" i="5"/>
  <c r="CS17" i="5"/>
  <c r="CS29" i="5"/>
  <c r="CS47" i="5"/>
  <c r="CP27" i="5"/>
  <c r="CP17" i="5"/>
  <c r="CP52" i="5"/>
  <c r="CP20" i="5"/>
  <c r="CP16" i="5"/>
  <c r="CP25" i="5"/>
  <c r="CP42" i="5"/>
  <c r="CP46" i="5"/>
  <c r="CP32" i="5"/>
  <c r="CP43" i="5"/>
  <c r="CP39" i="5"/>
  <c r="CP34" i="5"/>
  <c r="CP37" i="5"/>
  <c r="CP28" i="5"/>
  <c r="CP10" i="5"/>
  <c r="CP26" i="5"/>
  <c r="CP13" i="5"/>
  <c r="CP30" i="5"/>
  <c r="CP47" i="5"/>
  <c r="CP40" i="5"/>
  <c r="CP29" i="5"/>
  <c r="CP48" i="5"/>
  <c r="CP35" i="5"/>
  <c r="CP41" i="5"/>
  <c r="CP19" i="5"/>
  <c r="CP49" i="5"/>
  <c r="CS25" i="5"/>
  <c r="J25" i="1"/>
  <c r="D25" i="5" s="1"/>
  <c r="CO46" i="5" s="1"/>
  <c r="CS51" i="5"/>
  <c r="CS39" i="5"/>
  <c r="CS20" i="5"/>
  <c r="CS30" i="5"/>
  <c r="EO41" i="5"/>
  <c r="EO40" i="5"/>
  <c r="EO44" i="5"/>
  <c r="EO48" i="5"/>
  <c r="EO35" i="5"/>
  <c r="EO52" i="5"/>
  <c r="EO39" i="5"/>
  <c r="EO12" i="5"/>
  <c r="EO32" i="5"/>
  <c r="EO47" i="5"/>
  <c r="CC52" i="5"/>
  <c r="CC20" i="5"/>
  <c r="CC28" i="5"/>
  <c r="CC44" i="5"/>
  <c r="CC32" i="5"/>
  <c r="CC23" i="5"/>
  <c r="CC47" i="5"/>
  <c r="CC41" i="5"/>
  <c r="CC39" i="5"/>
  <c r="CC42" i="5"/>
  <c r="CC35" i="5"/>
  <c r="CC31" i="5"/>
  <c r="CC12" i="5"/>
  <c r="CC29" i="5"/>
  <c r="CC30" i="5"/>
  <c r="CC46" i="5"/>
  <c r="CC40" i="5"/>
  <c r="CC45" i="5"/>
  <c r="CC13" i="5"/>
  <c r="CC34" i="5"/>
  <c r="CC17" i="5"/>
  <c r="CC14" i="5"/>
  <c r="CC21" i="5"/>
  <c r="CC51" i="5"/>
  <c r="CC18" i="5"/>
  <c r="CC11" i="5"/>
  <c r="CC33" i="5"/>
  <c r="CC10" i="5"/>
  <c r="CC43" i="5"/>
  <c r="CC19" i="5"/>
  <c r="CC24" i="5"/>
  <c r="CC26" i="5"/>
  <c r="CC27" i="5"/>
  <c r="CC49" i="5"/>
  <c r="CK18" i="5"/>
  <c r="CK48" i="5"/>
  <c r="CK39" i="5"/>
  <c r="CK23" i="5"/>
  <c r="CK28" i="5"/>
  <c r="CK34" i="5"/>
  <c r="CK42" i="5"/>
  <c r="CK17" i="5"/>
  <c r="CK31" i="5"/>
  <c r="CK29" i="5"/>
  <c r="CK27" i="5"/>
  <c r="CK38" i="5"/>
  <c r="CK47" i="5"/>
  <c r="CK43" i="5"/>
  <c r="CK10" i="5"/>
  <c r="CK24" i="5"/>
  <c r="CK15" i="5"/>
  <c r="CK13" i="5"/>
  <c r="CK45" i="5"/>
  <c r="CK14" i="5"/>
  <c r="CK33" i="5"/>
  <c r="CK21" i="5"/>
  <c r="CK40" i="5"/>
  <c r="CK11" i="5"/>
  <c r="CK46" i="5"/>
  <c r="CK41" i="5"/>
  <c r="CK32" i="5"/>
  <c r="CK19" i="5"/>
  <c r="CK22" i="5"/>
  <c r="CK35" i="5"/>
  <c r="CK16" i="5"/>
  <c r="CK36" i="5"/>
  <c r="CK49" i="5"/>
  <c r="EE31" i="5"/>
  <c r="EE32" i="5"/>
  <c r="EE26" i="5"/>
  <c r="EE39" i="5"/>
  <c r="EE49" i="5"/>
  <c r="EE46" i="5"/>
  <c r="EE47" i="5"/>
  <c r="EE36" i="5"/>
  <c r="EA11" i="5"/>
  <c r="EA23" i="5"/>
  <c r="EA42" i="5"/>
  <c r="EA41" i="5"/>
  <c r="EA31" i="5"/>
  <c r="EA30" i="5"/>
  <c r="EA20" i="5"/>
  <c r="EA19" i="5"/>
  <c r="EA10" i="5"/>
  <c r="EA15" i="5"/>
  <c r="EA39" i="5"/>
  <c r="EA27" i="5"/>
  <c r="EA47" i="5"/>
  <c r="EA12" i="5"/>
  <c r="EA18" i="5"/>
  <c r="EA25" i="5"/>
  <c r="EA43" i="5"/>
  <c r="EA26" i="5"/>
  <c r="EA17" i="5"/>
  <c r="EA22" i="5"/>
  <c r="EA48" i="5"/>
  <c r="EA32" i="5"/>
  <c r="EA34" i="5"/>
  <c r="EA51" i="5"/>
  <c r="EA29" i="5"/>
  <c r="EA16" i="5"/>
  <c r="EA44" i="5"/>
  <c r="EA24" i="5"/>
  <c r="EA35" i="5"/>
  <c r="DL36" i="5"/>
  <c r="DL41" i="5"/>
  <c r="DL30" i="5"/>
  <c r="DL32" i="5"/>
  <c r="DL40" i="5"/>
  <c r="DL17" i="5"/>
  <c r="DL25" i="5"/>
  <c r="DL37" i="5"/>
  <c r="DL24" i="5"/>
  <c r="DL26" i="5"/>
  <c r="DL10" i="5"/>
  <c r="DL31" i="5"/>
  <c r="DL49" i="5"/>
  <c r="DL29" i="5"/>
  <c r="DL20" i="5"/>
  <c r="DL43" i="5"/>
  <c r="DL12" i="5"/>
  <c r="DH22" i="5"/>
  <c r="DH47" i="5"/>
  <c r="DH32" i="5"/>
  <c r="DH39" i="5"/>
  <c r="DH12" i="5"/>
  <c r="DH33" i="5"/>
  <c r="DH44" i="5"/>
  <c r="DH51" i="5"/>
  <c r="DH20" i="5"/>
  <c r="DH18" i="5"/>
  <c r="DH30" i="5"/>
  <c r="DH26" i="5"/>
  <c r="DH27" i="5"/>
  <c r="DH28" i="5"/>
  <c r="DH17" i="5"/>
  <c r="DH31" i="5"/>
  <c r="DH40" i="5"/>
  <c r="DH36" i="5"/>
  <c r="DH19" i="5"/>
  <c r="DH41" i="5"/>
  <c r="DH43" i="5"/>
  <c r="DH29" i="5"/>
  <c r="DH14" i="5"/>
  <c r="DH37" i="5"/>
  <c r="DH21" i="5"/>
  <c r="DH24" i="5"/>
  <c r="DH15" i="5"/>
  <c r="DV40" i="5"/>
  <c r="DV27" i="5"/>
  <c r="DV23" i="5"/>
  <c r="DV11" i="5"/>
  <c r="DV19" i="5"/>
  <c r="CG30" i="5"/>
  <c r="CG24" i="5"/>
  <c r="CG13" i="5"/>
  <c r="CG19" i="5"/>
  <c r="CG42" i="5"/>
  <c r="CG14" i="5"/>
  <c r="CG51" i="5"/>
  <c r="CG35" i="5"/>
  <c r="CG29" i="5"/>
  <c r="CG32" i="5"/>
  <c r="CG40" i="5"/>
  <c r="CG36" i="5"/>
  <c r="CG38" i="5"/>
  <c r="CG23" i="5"/>
  <c r="CG10" i="5"/>
  <c r="CG16" i="5"/>
  <c r="CG43" i="5"/>
  <c r="CG25" i="5"/>
  <c r="CG11" i="5"/>
  <c r="CG33" i="5"/>
  <c r="CG37" i="5"/>
  <c r="CG15" i="5"/>
  <c r="CG26" i="5"/>
  <c r="CG17" i="5"/>
  <c r="EF40" i="5"/>
  <c r="EF24" i="5"/>
  <c r="DN18" i="5"/>
  <c r="EK18" i="5"/>
  <c r="EK12" i="5"/>
  <c r="EK33" i="5"/>
  <c r="EK41" i="5"/>
  <c r="EK49" i="5"/>
  <c r="EK21" i="5"/>
  <c r="EK35" i="5"/>
  <c r="EK31" i="5"/>
  <c r="EK37" i="5"/>
  <c r="EK43" i="5"/>
  <c r="EK34" i="5"/>
  <c r="EK45" i="5"/>
  <c r="EK27" i="5"/>
  <c r="EK29" i="5"/>
  <c r="EK42" i="5"/>
  <c r="EK22" i="5"/>
  <c r="EK23" i="5"/>
  <c r="EK25" i="5"/>
  <c r="EK17" i="5"/>
  <c r="EK11" i="5"/>
  <c r="EK19" i="5"/>
  <c r="EK32" i="5"/>
  <c r="EK52" i="5"/>
  <c r="EK20" i="5"/>
  <c r="EK39" i="5"/>
  <c r="EK30" i="5"/>
  <c r="EK36" i="5"/>
  <c r="EK48" i="5"/>
  <c r="EM48" i="5"/>
  <c r="EM39" i="5"/>
  <c r="EM21" i="5"/>
  <c r="EM18" i="5"/>
  <c r="EM17" i="5"/>
  <c r="EM11" i="5"/>
  <c r="EM36" i="5"/>
  <c r="EM20" i="5"/>
  <c r="EM35" i="5"/>
  <c r="EM34" i="5"/>
  <c r="EM13" i="5"/>
  <c r="EM45" i="5"/>
  <c r="EM27" i="5"/>
  <c r="EM38" i="5"/>
  <c r="EM23" i="5"/>
  <c r="EM12" i="5"/>
  <c r="EM32" i="5"/>
  <c r="EM52" i="5"/>
  <c r="EM31" i="5"/>
  <c r="EM33" i="5"/>
  <c r="EM49" i="5"/>
  <c r="EM29" i="5"/>
  <c r="EM25" i="5"/>
  <c r="EM22" i="5"/>
  <c r="EM19" i="5"/>
  <c r="EM16" i="5"/>
  <c r="EM28" i="5"/>
  <c r="EM42" i="5"/>
  <c r="EM44" i="5"/>
  <c r="EM26" i="5"/>
  <c r="EM30" i="5"/>
  <c r="EH33" i="5"/>
  <c r="EH39" i="5"/>
  <c r="EH32" i="5"/>
  <c r="EH51" i="5"/>
  <c r="EH24" i="5"/>
  <c r="EH16" i="5"/>
  <c r="EH13" i="5"/>
  <c r="EH37" i="5"/>
  <c r="EH44" i="5"/>
  <c r="EH23" i="5"/>
  <c r="EH43" i="5"/>
  <c r="EH12" i="5"/>
  <c r="EH29" i="5"/>
  <c r="EH38" i="5"/>
  <c r="EH15" i="5"/>
  <c r="EH28" i="5"/>
  <c r="EH14" i="5"/>
  <c r="EH47" i="5"/>
  <c r="EH36" i="5"/>
  <c r="EH45" i="5"/>
  <c r="EH46" i="5"/>
  <c r="EH48" i="5"/>
  <c r="EH18" i="5"/>
  <c r="EH34" i="5"/>
  <c r="EH11" i="5"/>
  <c r="EH35" i="5"/>
  <c r="EH26" i="5"/>
  <c r="EH19" i="5"/>
  <c r="EH41" i="5"/>
  <c r="CI20" i="5"/>
  <c r="CI30" i="5"/>
  <c r="CI21" i="5"/>
  <c r="CI42" i="5"/>
  <c r="CI44" i="5"/>
  <c r="CI47" i="5"/>
  <c r="CI32" i="5"/>
  <c r="CI10" i="5"/>
  <c r="CI22" i="5"/>
  <c r="CI29" i="5"/>
  <c r="CI16" i="5"/>
  <c r="CI36" i="5"/>
  <c r="CI41" i="5"/>
  <c r="CI35" i="5"/>
  <c r="CI48" i="5"/>
  <c r="CI52" i="5"/>
  <c r="CI51" i="5"/>
  <c r="CI19" i="5"/>
  <c r="CI17" i="5"/>
  <c r="CI39" i="5"/>
  <c r="CI11" i="5"/>
  <c r="CI38" i="5"/>
  <c r="CI18" i="5"/>
  <c r="CI34" i="5"/>
  <c r="CI28" i="5"/>
  <c r="CI25" i="5"/>
  <c r="CI40" i="5"/>
  <c r="CI43" i="5"/>
  <c r="CI45" i="5"/>
  <c r="CI37" i="5"/>
  <c r="CI49" i="5"/>
  <c r="EH20" i="5"/>
  <c r="EH31" i="5"/>
  <c r="EH27" i="5"/>
  <c r="EM43" i="5"/>
  <c r="CI27" i="5"/>
  <c r="CI12" i="5"/>
  <c r="EM15" i="5"/>
  <c r="EM40" i="5"/>
  <c r="EM37" i="5"/>
  <c r="EO17" i="5"/>
  <c r="EO33" i="5"/>
  <c r="EO16" i="5"/>
  <c r="EO28" i="5"/>
  <c r="EO24" i="5"/>
  <c r="EO46" i="5"/>
  <c r="EO31" i="5"/>
  <c r="EO23" i="5"/>
  <c r="EO18" i="5"/>
  <c r="EO27" i="5"/>
  <c r="EO37" i="5"/>
  <c r="EO34" i="5"/>
  <c r="EO14" i="5"/>
  <c r="EO51" i="5"/>
  <c r="EO13" i="5"/>
  <c r="EO29" i="5"/>
  <c r="EO11" i="5"/>
  <c r="EO10" i="5"/>
  <c r="EO49" i="5"/>
  <c r="EO45" i="5"/>
  <c r="EO36" i="5"/>
  <c r="EO43" i="5"/>
  <c r="EO38" i="5"/>
  <c r="EO19" i="5"/>
  <c r="EO25" i="5"/>
  <c r="EO15" i="5"/>
  <c r="EO21" i="5"/>
  <c r="EO20" i="5"/>
  <c r="EO26" i="5"/>
  <c r="EO22" i="5"/>
  <c r="EO42" i="5"/>
  <c r="DV48" i="5"/>
  <c r="DV18" i="5"/>
  <c r="DV36" i="5"/>
  <c r="DV34" i="5"/>
  <c r="DV51" i="5"/>
  <c r="DV22" i="5"/>
  <c r="DV46" i="5"/>
  <c r="DV38" i="5"/>
  <c r="DV45" i="5"/>
  <c r="DV30" i="5"/>
  <c r="DV15" i="5"/>
  <c r="DV47" i="5"/>
  <c r="DV49" i="5"/>
  <c r="DV13" i="5"/>
  <c r="DV52" i="5"/>
  <c r="DV33" i="5"/>
  <c r="DV24" i="5"/>
  <c r="DV44" i="5"/>
  <c r="DV41" i="5"/>
  <c r="DV20" i="5"/>
  <c r="DV37" i="5"/>
  <c r="DV26" i="5"/>
  <c r="DV12" i="5"/>
  <c r="DV29" i="5"/>
  <c r="DV28" i="5"/>
  <c r="DV32" i="5"/>
  <c r="DV10" i="5"/>
  <c r="DV35" i="5"/>
  <c r="DV17" i="5"/>
  <c r="DV31" i="5"/>
  <c r="CI33" i="5"/>
  <c r="EH22" i="5"/>
  <c r="EH42" i="5"/>
  <c r="EH30" i="5"/>
  <c r="CI24" i="5"/>
  <c r="CI26" i="5"/>
  <c r="EM47" i="5"/>
  <c r="EM46" i="5"/>
  <c r="EH17" i="5"/>
  <c r="EH10" i="5"/>
  <c r="EH25" i="5"/>
  <c r="CI23" i="5"/>
  <c r="CI31" i="5"/>
  <c r="EM41" i="5"/>
  <c r="EM10" i="5"/>
  <c r="EH21" i="5"/>
  <c r="DM18" i="5"/>
  <c r="DM30" i="5"/>
  <c r="DM19" i="5"/>
  <c r="DM46" i="5"/>
  <c r="DM12" i="5"/>
  <c r="DM24" i="5"/>
  <c r="DM16" i="5"/>
  <c r="DM39" i="5"/>
  <c r="DM42" i="5"/>
  <c r="DM29" i="5"/>
  <c r="DM52" i="5"/>
  <c r="DM51" i="5"/>
  <c r="DM40" i="5"/>
  <c r="DM25" i="5"/>
  <c r="E61" i="4"/>
  <c r="D67" i="4"/>
  <c r="D63" i="4"/>
  <c r="E84" i="4"/>
  <c r="D83" i="4"/>
  <c r="E64" i="4"/>
  <c r="E71" i="4"/>
  <c r="E79" i="4"/>
  <c r="D96" i="4"/>
  <c r="E66" i="4"/>
  <c r="D92" i="4"/>
  <c r="D65" i="4"/>
  <c r="D59" i="4"/>
  <c r="E85" i="4"/>
  <c r="E76" i="4"/>
  <c r="E77" i="4"/>
  <c r="E91" i="4"/>
  <c r="E89" i="4"/>
  <c r="D60" i="4"/>
  <c r="E88" i="4"/>
  <c r="D16" i="5" l="1"/>
  <c r="EL50" i="5"/>
  <c r="DU26" i="5"/>
  <c r="CH46" i="5"/>
  <c r="J11" i="1"/>
  <c r="J10" i="1" s="1"/>
  <c r="CH51" i="5"/>
  <c r="CH27" i="5"/>
  <c r="CH24" i="5"/>
  <c r="CH11" i="5"/>
  <c r="CH37" i="5"/>
  <c r="CH20" i="5"/>
  <c r="CH15" i="5"/>
  <c r="CH52" i="5"/>
  <c r="DU35" i="5"/>
  <c r="DU31" i="5"/>
  <c r="DU32" i="5"/>
  <c r="D40" i="5"/>
  <c r="CH16" i="5"/>
  <c r="CH17" i="5"/>
  <c r="CH34" i="5"/>
  <c r="CH49" i="5"/>
  <c r="CH42" i="5"/>
  <c r="CH48" i="5"/>
  <c r="CH21" i="5"/>
  <c r="CH36" i="5"/>
  <c r="CH43" i="5"/>
  <c r="CH40" i="5"/>
  <c r="CH38" i="5"/>
  <c r="CH39" i="5"/>
  <c r="CH18" i="5"/>
  <c r="CH41" i="5"/>
  <c r="CH45" i="5"/>
  <c r="CH28" i="5"/>
  <c r="CH35" i="5"/>
  <c r="CH44" i="5"/>
  <c r="CH47" i="5"/>
  <c r="CH19" i="5"/>
  <c r="CH13" i="5"/>
  <c r="CH10" i="5"/>
  <c r="CH29" i="5"/>
  <c r="CH26" i="5"/>
  <c r="CH22" i="5"/>
  <c r="CH23" i="5"/>
  <c r="CH33" i="5"/>
  <c r="CH31" i="5"/>
  <c r="CH12" i="5"/>
  <c r="CH32" i="5"/>
  <c r="CH30" i="5"/>
  <c r="CH14" i="5"/>
  <c r="DU43" i="5"/>
  <c r="DU24" i="5"/>
  <c r="DU36" i="5"/>
  <c r="DU45" i="5"/>
  <c r="DU47" i="5"/>
  <c r="DU34" i="5"/>
  <c r="DU14" i="5"/>
  <c r="DU18" i="5"/>
  <c r="DU33" i="5"/>
  <c r="DU10" i="5"/>
  <c r="DU13" i="5"/>
  <c r="DU23" i="5"/>
  <c r="DU52" i="5"/>
  <c r="DU48" i="5"/>
  <c r="DU42" i="5"/>
  <c r="DU51" i="5"/>
  <c r="DU12" i="5"/>
  <c r="DU27" i="5"/>
  <c r="DU25" i="5"/>
  <c r="DU46" i="5"/>
  <c r="DU29" i="5"/>
  <c r="DU49" i="5"/>
  <c r="DU20" i="5"/>
  <c r="DU44" i="5"/>
  <c r="DU22" i="5"/>
  <c r="DU15" i="5"/>
  <c r="DU28" i="5"/>
  <c r="DU16" i="5"/>
  <c r="DU38" i="5"/>
  <c r="DU41" i="5"/>
  <c r="DU30" i="5"/>
  <c r="DU21" i="5"/>
  <c r="DU39" i="5"/>
  <c r="DU17" i="5"/>
  <c r="DU37" i="5"/>
  <c r="DU11" i="5"/>
  <c r="DU19" i="5"/>
  <c r="DN48" i="5"/>
  <c r="D51" i="5"/>
  <c r="DO22" i="5" s="1"/>
  <c r="DX25" i="5"/>
  <c r="D61" i="5"/>
  <c r="ER50" i="5"/>
  <c r="DN46" i="5"/>
  <c r="DN24" i="5"/>
  <c r="DN17" i="5"/>
  <c r="DN29" i="5"/>
  <c r="DN44" i="5"/>
  <c r="DN22" i="5"/>
  <c r="DN38" i="5"/>
  <c r="DN30" i="5"/>
  <c r="DN10" i="5"/>
  <c r="DN40" i="5"/>
  <c r="DN20" i="5"/>
  <c r="DN47" i="5"/>
  <c r="DN41" i="5"/>
  <c r="DN21" i="5"/>
  <c r="DN25" i="5"/>
  <c r="CO14" i="5"/>
  <c r="DN16" i="5"/>
  <c r="DN11" i="5"/>
  <c r="DN23" i="5"/>
  <c r="DN32" i="5"/>
  <c r="DN45" i="5"/>
  <c r="DN12" i="5"/>
  <c r="DN51" i="5"/>
  <c r="DN36" i="5"/>
  <c r="DN42" i="5"/>
  <c r="DN35" i="5"/>
  <c r="DN37" i="5"/>
  <c r="DN39" i="5"/>
  <c r="DN34" i="5"/>
  <c r="DN13" i="5"/>
  <c r="DN27" i="5"/>
  <c r="DX52" i="5"/>
  <c r="DX23" i="5"/>
  <c r="DN49" i="5"/>
  <c r="DN28" i="5"/>
  <c r="DN31" i="5"/>
  <c r="DN26" i="5"/>
  <c r="DN19" i="5"/>
  <c r="DN33" i="5"/>
  <c r="DN52" i="5"/>
  <c r="DN14" i="5"/>
  <c r="DN43" i="5"/>
  <c r="DN15" i="5"/>
  <c r="DX27" i="5"/>
  <c r="CO26" i="5"/>
  <c r="DX19" i="5"/>
  <c r="DX44" i="5"/>
  <c r="DX48" i="5"/>
  <c r="DX41" i="5"/>
  <c r="DX47" i="5"/>
  <c r="DX16" i="5"/>
  <c r="DX18" i="5"/>
  <c r="DX49" i="5"/>
  <c r="DX20" i="5"/>
  <c r="DX42" i="5"/>
  <c r="DX29" i="5"/>
  <c r="DX45" i="5"/>
  <c r="DX31" i="5"/>
  <c r="DX30" i="5"/>
  <c r="DX22" i="5"/>
  <c r="DX13" i="5"/>
  <c r="DX39" i="5"/>
  <c r="DX37" i="5"/>
  <c r="DX14" i="5"/>
  <c r="DX11" i="5"/>
  <c r="DX40" i="5"/>
  <c r="DX32" i="5"/>
  <c r="DX46" i="5"/>
  <c r="DX43" i="5"/>
  <c r="DX26" i="5"/>
  <c r="DX38" i="5"/>
  <c r="DX21" i="5"/>
  <c r="DX17" i="5"/>
  <c r="DX34" i="5"/>
  <c r="DX15" i="5"/>
  <c r="DX12" i="5"/>
  <c r="DX35" i="5"/>
  <c r="DX10" i="5"/>
  <c r="DX33" i="5"/>
  <c r="DX51" i="5"/>
  <c r="DX24" i="5"/>
  <c r="DX28" i="5"/>
  <c r="DX36" i="5"/>
  <c r="DZ50" i="5"/>
  <c r="EI50" i="5"/>
  <c r="DJ50" i="5"/>
  <c r="DS50" i="5"/>
  <c r="ED50" i="5"/>
  <c r="DA50" i="5"/>
  <c r="CO33" i="5"/>
  <c r="CO44" i="5"/>
  <c r="EJ50" i="5"/>
  <c r="CO11" i="5"/>
  <c r="EG50" i="5"/>
  <c r="EN50" i="5"/>
  <c r="DF50" i="5"/>
  <c r="CO18" i="5"/>
  <c r="CY50" i="5"/>
  <c r="CQ50" i="5"/>
  <c r="CO28" i="5"/>
  <c r="CO45" i="5"/>
  <c r="CU50" i="5"/>
  <c r="DG50" i="5"/>
  <c r="EP50" i="5"/>
  <c r="CR50" i="5"/>
  <c r="CW50" i="5"/>
  <c r="DI50" i="5"/>
  <c r="DQ50" i="5"/>
  <c r="DR50" i="5"/>
  <c r="CJ50" i="5"/>
  <c r="EB50" i="5"/>
  <c r="CV50" i="5"/>
  <c r="CZ50" i="5"/>
  <c r="CD50" i="5"/>
  <c r="CN50" i="5"/>
  <c r="DK50" i="5"/>
  <c r="CO37" i="5"/>
  <c r="CO30" i="5"/>
  <c r="CO25" i="5"/>
  <c r="CM50" i="5"/>
  <c r="CO40" i="5"/>
  <c r="CO21" i="5"/>
  <c r="CO47" i="5"/>
  <c r="CO36" i="5"/>
  <c r="CO15" i="5"/>
  <c r="CT50" i="5"/>
  <c r="CX50" i="5"/>
  <c r="DP50" i="5"/>
  <c r="EQ50" i="5"/>
  <c r="CE50" i="5"/>
  <c r="DT50" i="5"/>
  <c r="DW50" i="5"/>
  <c r="EC50" i="5"/>
  <c r="CO52" i="5"/>
  <c r="CO27" i="5"/>
  <c r="CO19" i="5"/>
  <c r="CO43" i="5"/>
  <c r="CL50" i="5"/>
  <c r="DL50" i="5"/>
  <c r="EF50" i="5"/>
  <c r="EE50" i="5"/>
  <c r="CS50" i="5"/>
  <c r="EA50" i="5"/>
  <c r="CO42" i="5"/>
  <c r="CO41" i="5"/>
  <c r="CO51" i="5"/>
  <c r="CO35" i="5"/>
  <c r="CO32" i="5"/>
  <c r="CO22" i="5"/>
  <c r="CO20" i="5"/>
  <c r="CO12" i="5"/>
  <c r="CO13" i="5"/>
  <c r="CO29" i="5"/>
  <c r="CO49" i="5"/>
  <c r="CO24" i="5"/>
  <c r="CO10" i="5"/>
  <c r="CO31" i="5"/>
  <c r="CO38" i="5"/>
  <c r="CO48" i="5"/>
  <c r="CO23" i="5"/>
  <c r="CO17" i="5"/>
  <c r="CO34" i="5"/>
  <c r="CO16" i="5"/>
  <c r="CO39" i="5"/>
  <c r="CK50" i="5"/>
  <c r="CP50" i="5"/>
  <c r="CG50" i="5"/>
  <c r="CC50" i="5"/>
  <c r="DH50" i="5"/>
  <c r="CF15" i="5"/>
  <c r="CF38" i="5"/>
  <c r="CF12" i="5"/>
  <c r="CF36" i="5"/>
  <c r="CF33" i="5"/>
  <c r="CF20" i="5"/>
  <c r="CF28" i="5"/>
  <c r="CF27" i="5"/>
  <c r="CF48" i="5"/>
  <c r="CF10" i="5"/>
  <c r="CF43" i="5"/>
  <c r="CF29" i="5"/>
  <c r="CF11" i="5"/>
  <c r="CF26" i="5"/>
  <c r="CF51" i="5"/>
  <c r="CF47" i="5"/>
  <c r="CF21" i="5"/>
  <c r="CF46" i="5"/>
  <c r="CF34" i="5"/>
  <c r="CF22" i="5"/>
  <c r="CF16" i="5"/>
  <c r="CF23" i="5"/>
  <c r="CF14" i="5"/>
  <c r="CF25" i="5"/>
  <c r="CF39" i="5"/>
  <c r="CF17" i="5"/>
  <c r="CF41" i="5"/>
  <c r="CF35" i="5"/>
  <c r="CF52" i="5"/>
  <c r="CF40" i="5"/>
  <c r="CF45" i="5"/>
  <c r="CF24" i="5"/>
  <c r="CF30" i="5"/>
  <c r="CF32" i="5"/>
  <c r="CF49" i="5"/>
  <c r="CF44" i="5"/>
  <c r="CF19" i="5"/>
  <c r="CF31" i="5"/>
  <c r="CF13" i="5"/>
  <c r="CF37" i="5"/>
  <c r="CF18" i="5"/>
  <c r="CF42" i="5"/>
  <c r="G35" i="3"/>
  <c r="G48" i="3"/>
  <c r="H40" i="3"/>
  <c r="H29" i="3"/>
  <c r="G17" i="3"/>
  <c r="H31" i="3"/>
  <c r="H36" i="3"/>
  <c r="H13" i="3"/>
  <c r="EM50" i="5"/>
  <c r="EK50" i="5"/>
  <c r="G11" i="3"/>
  <c r="G12" i="3"/>
  <c r="H28" i="3"/>
  <c r="G44" i="3"/>
  <c r="H23" i="3"/>
  <c r="G9" i="3"/>
  <c r="DV50" i="5"/>
  <c r="EO50" i="5"/>
  <c r="CI50" i="5"/>
  <c r="H43" i="3"/>
  <c r="G19" i="3"/>
  <c r="H41" i="3"/>
  <c r="H37" i="3"/>
  <c r="H18" i="3"/>
  <c r="H16" i="3"/>
  <c r="G15" i="3"/>
  <c r="DM50" i="5"/>
  <c r="EH50" i="5"/>
  <c r="CH50" i="5" l="1"/>
  <c r="DU50" i="5"/>
  <c r="DO31" i="5"/>
  <c r="DO24" i="5"/>
  <c r="D12" i="5"/>
  <c r="CB38" i="5" s="1"/>
  <c r="DO46" i="5"/>
  <c r="DO33" i="5"/>
  <c r="DO15" i="5"/>
  <c r="DO19" i="5"/>
  <c r="DO20" i="5"/>
  <c r="DO39" i="5"/>
  <c r="DO35" i="5"/>
  <c r="DO41" i="5"/>
  <c r="DO37" i="5"/>
  <c r="DO40" i="5"/>
  <c r="DO47" i="5"/>
  <c r="DO36" i="5"/>
  <c r="DO29" i="5"/>
  <c r="DO23" i="5"/>
  <c r="DO45" i="5"/>
  <c r="DO38" i="5"/>
  <c r="DO25" i="5"/>
  <c r="DO17" i="5"/>
  <c r="DO44" i="5"/>
  <c r="DO32" i="5"/>
  <c r="DO43" i="5"/>
  <c r="DO26" i="5"/>
  <c r="DO12" i="5"/>
  <c r="DO51" i="5"/>
  <c r="DO28" i="5"/>
  <c r="DO16" i="5"/>
  <c r="DO11" i="5"/>
  <c r="DO48" i="5"/>
  <c r="DO42" i="5"/>
  <c r="DY44" i="5"/>
  <c r="DY36" i="5"/>
  <c r="DY29" i="5"/>
  <c r="DY48" i="5"/>
  <c r="DY24" i="5"/>
  <c r="DY25" i="5"/>
  <c r="DY11" i="5"/>
  <c r="DY46" i="5"/>
  <c r="DY40" i="5"/>
  <c r="DY43" i="5"/>
  <c r="DY42" i="5"/>
  <c r="DY12" i="5"/>
  <c r="DY32" i="5"/>
  <c r="DY17" i="5"/>
  <c r="DY10" i="5"/>
  <c r="DY45" i="5"/>
  <c r="DY33" i="5"/>
  <c r="DY23" i="5"/>
  <c r="DY15" i="5"/>
  <c r="DY19" i="5"/>
  <c r="DY16" i="5"/>
  <c r="DY31" i="5"/>
  <c r="DY47" i="5"/>
  <c r="DY35" i="5"/>
  <c r="DY26" i="5"/>
  <c r="DY37" i="5"/>
  <c r="DY20" i="5"/>
  <c r="DY18" i="5"/>
  <c r="DY28" i="5"/>
  <c r="DY39" i="5"/>
  <c r="DY41" i="5"/>
  <c r="DY13" i="5"/>
  <c r="DY14" i="5"/>
  <c r="DY34" i="5"/>
  <c r="DY51" i="5"/>
  <c r="DY22" i="5"/>
  <c r="DY52" i="5"/>
  <c r="DY38" i="5"/>
  <c r="DY27" i="5"/>
  <c r="DY30" i="5"/>
  <c r="DY49" i="5"/>
  <c r="DY21" i="5"/>
  <c r="DO10" i="5"/>
  <c r="DO49" i="5"/>
  <c r="DO52" i="5"/>
  <c r="DO30" i="5"/>
  <c r="DO18" i="5"/>
  <c r="DO21" i="5"/>
  <c r="DO14" i="5"/>
  <c r="DO34" i="5"/>
  <c r="DO13" i="5"/>
  <c r="DO27" i="5"/>
  <c r="DN50" i="5"/>
  <c r="DX50" i="5"/>
  <c r="CO50" i="5"/>
  <c r="CF50" i="5"/>
  <c r="CB13" i="5" l="1"/>
  <c r="CB20" i="5"/>
  <c r="CB18" i="5"/>
  <c r="CB44" i="5"/>
  <c r="CB35" i="5"/>
  <c r="CB33" i="5"/>
  <c r="CB30" i="5"/>
  <c r="CB49" i="5"/>
  <c r="CB10" i="5"/>
  <c r="CB26" i="5"/>
  <c r="CB17" i="5"/>
  <c r="CB29" i="5"/>
  <c r="CB40" i="5"/>
  <c r="CB51" i="5"/>
  <c r="CB11" i="5"/>
  <c r="CB22" i="5"/>
  <c r="CB37" i="5"/>
  <c r="CB14" i="5"/>
  <c r="CB42" i="5"/>
  <c r="CB32" i="5"/>
  <c r="CB16" i="5"/>
  <c r="CB23" i="5"/>
  <c r="CB52" i="5"/>
  <c r="CB48" i="5"/>
  <c r="CB31" i="5"/>
  <c r="CB39" i="5"/>
  <c r="CB46" i="5"/>
  <c r="CB19" i="5"/>
  <c r="CB21" i="5"/>
  <c r="CB41" i="5"/>
  <c r="CB45" i="5"/>
  <c r="CB34" i="5"/>
  <c r="CB24" i="5"/>
  <c r="CB27" i="5"/>
  <c r="CB43" i="5"/>
  <c r="CB28" i="5"/>
  <c r="CB25" i="5"/>
  <c r="CB12" i="5"/>
  <c r="CB47" i="5"/>
  <c r="CB15" i="5"/>
  <c r="CB36" i="5"/>
  <c r="DO50" i="5"/>
  <c r="D11" i="5"/>
  <c r="CA27" i="5" s="1"/>
  <c r="DY50" i="5"/>
  <c r="D39" i="5"/>
  <c r="DE14" i="5"/>
  <c r="DE36" i="5"/>
  <c r="DE17" i="5"/>
  <c r="DE42" i="5"/>
  <c r="DE24" i="5"/>
  <c r="DE35" i="5"/>
  <c r="DE20" i="5"/>
  <c r="DE44" i="5"/>
  <c r="DE11" i="5"/>
  <c r="DE31" i="5"/>
  <c r="DE37" i="5"/>
  <c r="DE10" i="5"/>
  <c r="DE27" i="5"/>
  <c r="DE38" i="5"/>
  <c r="DE51" i="5"/>
  <c r="DE45" i="5"/>
  <c r="DE23" i="5"/>
  <c r="DE41" i="5"/>
  <c r="DE18" i="5"/>
  <c r="DE21" i="5"/>
  <c r="DE28" i="5"/>
  <c r="DE22" i="5"/>
  <c r="DE47" i="5"/>
  <c r="DE34" i="5"/>
  <c r="DE43" i="5"/>
  <c r="DE12" i="5"/>
  <c r="DE15" i="5"/>
  <c r="DE29" i="5"/>
  <c r="DE19" i="5"/>
  <c r="DE49" i="5"/>
  <c r="DE13" i="5"/>
  <c r="DE52" i="5"/>
  <c r="DE39" i="5"/>
  <c r="DE30" i="5"/>
  <c r="DE32" i="5"/>
  <c r="DE16" i="5"/>
  <c r="DE46" i="5"/>
  <c r="DE33" i="5"/>
  <c r="DE26" i="5"/>
  <c r="DE25" i="5"/>
  <c r="DE48" i="5"/>
  <c r="DE40" i="5"/>
  <c r="CB50" i="5" l="1"/>
  <c r="CA22" i="5"/>
  <c r="CA40" i="5"/>
  <c r="CA13" i="5"/>
  <c r="CA25" i="5"/>
  <c r="CA28" i="5"/>
  <c r="CA48" i="5"/>
  <c r="CA20" i="5"/>
  <c r="CA16" i="5"/>
  <c r="CA51" i="5"/>
  <c r="CA29" i="5"/>
  <c r="CA36" i="5"/>
  <c r="CA24" i="5"/>
  <c r="CA17" i="5"/>
  <c r="CA45" i="5"/>
  <c r="CA10" i="5"/>
  <c r="CA32" i="5"/>
  <c r="CA12" i="5"/>
  <c r="CA18" i="5"/>
  <c r="CA15" i="5"/>
  <c r="CA39" i="5"/>
  <c r="CA42" i="5"/>
  <c r="CA43" i="5"/>
  <c r="CA52" i="5"/>
  <c r="CA49" i="5"/>
  <c r="CA37" i="5"/>
  <c r="CA23" i="5"/>
  <c r="CA44" i="5"/>
  <c r="CA14" i="5"/>
  <c r="CA11" i="5"/>
  <c r="CA47" i="5"/>
  <c r="T45" i="1"/>
  <c r="D81" i="5" s="1"/>
  <c r="CA35" i="5"/>
  <c r="CA33" i="5"/>
  <c r="CA46" i="5"/>
  <c r="CA34" i="5"/>
  <c r="CA31" i="5"/>
  <c r="CA30" i="5"/>
  <c r="CA26" i="5"/>
  <c r="CA19" i="5"/>
  <c r="CA38" i="5"/>
  <c r="CA21" i="5"/>
  <c r="CA41" i="5"/>
  <c r="DE50" i="5"/>
  <c r="DC10" i="5"/>
  <c r="DD29" i="5"/>
  <c r="DD32" i="5"/>
  <c r="DD26" i="5"/>
  <c r="DD33" i="5"/>
  <c r="DD18" i="5"/>
  <c r="DD37" i="5"/>
  <c r="DD20" i="5"/>
  <c r="DD27" i="5"/>
  <c r="DD42" i="5"/>
  <c r="DD34" i="5"/>
  <c r="DD12" i="5"/>
  <c r="DD23" i="5"/>
  <c r="DD46" i="5"/>
  <c r="DD19" i="5"/>
  <c r="DD22" i="5"/>
  <c r="DD51" i="5"/>
  <c r="DD52" i="5"/>
  <c r="DD13" i="5"/>
  <c r="DD16" i="5"/>
  <c r="DD39" i="5"/>
  <c r="DD21" i="5"/>
  <c r="DD41" i="5"/>
  <c r="DD14" i="5"/>
  <c r="DD17" i="5"/>
  <c r="DD40" i="5"/>
  <c r="DD43" i="5"/>
  <c r="DD25" i="5"/>
  <c r="DD10" i="5"/>
  <c r="DD36" i="5"/>
  <c r="DD30" i="5"/>
  <c r="DD28" i="5"/>
  <c r="DD47" i="5"/>
  <c r="DD15" i="5"/>
  <c r="DD24" i="5"/>
  <c r="DD45" i="5"/>
  <c r="DD44" i="5"/>
  <c r="DD48" i="5"/>
  <c r="DD49" i="5"/>
  <c r="DD38" i="5"/>
  <c r="DD31" i="5"/>
  <c r="DD35" i="5"/>
  <c r="DD11" i="5"/>
  <c r="CA50" i="5" l="1"/>
  <c r="DD50" i="5"/>
  <c r="DC29" i="5"/>
  <c r="DC17" i="5"/>
  <c r="DC12" i="5"/>
  <c r="DC22" i="5"/>
  <c r="DC38" i="5"/>
  <c r="DC42" i="5"/>
  <c r="DC31" i="5"/>
  <c r="DC30" i="5"/>
  <c r="DC23" i="5"/>
  <c r="DC41" i="5"/>
  <c r="DC48" i="5"/>
  <c r="DC34" i="5"/>
  <c r="DC33" i="5"/>
  <c r="DC28" i="5"/>
  <c r="DC25" i="5"/>
  <c r="DC13" i="5"/>
  <c r="DC49" i="5"/>
  <c r="DC14" i="5"/>
  <c r="DC40" i="5"/>
  <c r="DC16" i="5"/>
  <c r="DC37" i="5"/>
  <c r="DC39" i="5"/>
  <c r="DC18" i="5"/>
  <c r="DC24" i="5"/>
  <c r="DC47" i="5"/>
  <c r="DC32" i="5"/>
  <c r="DC21" i="5"/>
  <c r="DC46" i="5"/>
  <c r="DC45" i="5"/>
  <c r="DC52" i="5"/>
  <c r="DC35" i="5"/>
  <c r="DC36" i="5"/>
  <c r="DC26" i="5"/>
  <c r="DC15" i="5"/>
  <c r="DC44" i="5"/>
  <c r="DC43" i="5"/>
  <c r="DC51" i="5"/>
  <c r="DC20" i="5"/>
  <c r="DC27" i="5"/>
  <c r="DC19" i="5"/>
  <c r="DC11" i="5"/>
  <c r="DB10" i="5"/>
  <c r="ES10" i="5" s="1"/>
  <c r="G9" i="4" l="1"/>
  <c r="H9" i="4" s="1"/>
  <c r="D10" i="5"/>
  <c r="DB12" i="5"/>
  <c r="ES12" i="5" s="1"/>
  <c r="DB22" i="5"/>
  <c r="ES22" i="5" s="1"/>
  <c r="DB49" i="5"/>
  <c r="ES49" i="5" s="1"/>
  <c r="DB14" i="5"/>
  <c r="ES14" i="5" s="1"/>
  <c r="DB35" i="5"/>
  <c r="ES35" i="5" s="1"/>
  <c r="DB15" i="5"/>
  <c r="ES15" i="5" s="1"/>
  <c r="DB32" i="5"/>
  <c r="ES32" i="5" s="1"/>
  <c r="DB52" i="5"/>
  <c r="ES52" i="5" s="1"/>
  <c r="DB17" i="5"/>
  <c r="ES17" i="5" s="1"/>
  <c r="DB45" i="5"/>
  <c r="ES45" i="5" s="1"/>
  <c r="DB25" i="5"/>
  <c r="ES25" i="5" s="1"/>
  <c r="DB42" i="5"/>
  <c r="ES42" i="5" s="1"/>
  <c r="DB37" i="5"/>
  <c r="ES37" i="5" s="1"/>
  <c r="DB48" i="5"/>
  <c r="ES48" i="5" s="1"/>
  <c r="DB51" i="5"/>
  <c r="ES51" i="5" s="1"/>
  <c r="DB46" i="5"/>
  <c r="ES46" i="5" s="1"/>
  <c r="DB23" i="5"/>
  <c r="ES23" i="5" s="1"/>
  <c r="DB20" i="5"/>
  <c r="ES20" i="5" s="1"/>
  <c r="DB26" i="5"/>
  <c r="ES26" i="5" s="1"/>
  <c r="DB30" i="5"/>
  <c r="ES30" i="5" s="1"/>
  <c r="DB13" i="5"/>
  <c r="ES13" i="5" s="1"/>
  <c r="DB24" i="5"/>
  <c r="ES24" i="5" s="1"/>
  <c r="DB28" i="5"/>
  <c r="ES28" i="5" s="1"/>
  <c r="DB40" i="5"/>
  <c r="ES40" i="5" s="1"/>
  <c r="DB18" i="5"/>
  <c r="ES18" i="5" s="1"/>
  <c r="DB16" i="5"/>
  <c r="ES16" i="5" s="1"/>
  <c r="DB38" i="5"/>
  <c r="ES38" i="5" s="1"/>
  <c r="DB11" i="5"/>
  <c r="ES11" i="5" s="1"/>
  <c r="DB41" i="5"/>
  <c r="ES41" i="5" s="1"/>
  <c r="DB29" i="5"/>
  <c r="ES29" i="5" s="1"/>
  <c r="DB39" i="5"/>
  <c r="ES39" i="5" s="1"/>
  <c r="DB34" i="5"/>
  <c r="ES34" i="5" s="1"/>
  <c r="DB19" i="5"/>
  <c r="ES19" i="5" s="1"/>
  <c r="DB47" i="5"/>
  <c r="ES47" i="5" s="1"/>
  <c r="DB31" i="5"/>
  <c r="ES31" i="5" s="1"/>
  <c r="DB43" i="5"/>
  <c r="ES43" i="5" s="1"/>
  <c r="DB21" i="5"/>
  <c r="ES21" i="5" s="1"/>
  <c r="DB44" i="5"/>
  <c r="ES44" i="5" s="1"/>
  <c r="DB36" i="5"/>
  <c r="ES36" i="5" s="1"/>
  <c r="DB33" i="5"/>
  <c r="ES33" i="5" s="1"/>
  <c r="DB27" i="5"/>
  <c r="ES27" i="5" s="1"/>
  <c r="DC50" i="5"/>
  <c r="G32" i="4" l="1"/>
  <c r="H32" i="4" s="1"/>
  <c r="G42" i="4"/>
  <c r="H42" i="4" s="1"/>
  <c r="G33" i="4"/>
  <c r="H33" i="4" s="1"/>
  <c r="G39" i="4"/>
  <c r="H39" i="4" s="1"/>
  <c r="G29" i="4"/>
  <c r="H29" i="4" s="1"/>
  <c r="G45" i="4"/>
  <c r="H45" i="4" s="1"/>
  <c r="G41" i="4"/>
  <c r="H41" i="4" s="1"/>
  <c r="G13" i="4"/>
  <c r="H13" i="4" s="1"/>
  <c r="G35" i="4"/>
  <c r="H35" i="4" s="1"/>
  <c r="G38" i="4"/>
  <c r="H38" i="4" s="1"/>
  <c r="G37" i="4"/>
  <c r="H37" i="4" s="1"/>
  <c r="G27" i="4"/>
  <c r="H27" i="4" s="1"/>
  <c r="G25" i="4"/>
  <c r="H25" i="4" s="1"/>
  <c r="G24" i="4"/>
  <c r="H24" i="4" s="1"/>
  <c r="G31" i="4"/>
  <c r="H31" i="4" s="1"/>
  <c r="G43" i="4"/>
  <c r="H43" i="4" s="1"/>
  <c r="G46" i="4"/>
  <c r="H46" i="4" s="1"/>
  <c r="G28" i="4"/>
  <c r="H28" i="4" s="1"/>
  <c r="G15" i="4"/>
  <c r="H15" i="4" s="1"/>
  <c r="G23" i="4"/>
  <c r="H23" i="4" s="1"/>
  <c r="G19" i="4"/>
  <c r="H19" i="4" s="1"/>
  <c r="G47" i="4"/>
  <c r="H47" i="4" s="1"/>
  <c r="G44" i="4"/>
  <c r="H44" i="4" s="1"/>
  <c r="G14" i="4"/>
  <c r="H14" i="4" s="1"/>
  <c r="G21" i="4"/>
  <c r="H21" i="4" s="1"/>
  <c r="G30" i="4"/>
  <c r="H30" i="4" s="1"/>
  <c r="G26" i="4"/>
  <c r="H26" i="4" s="1"/>
  <c r="G20" i="4"/>
  <c r="H20" i="4" s="1"/>
  <c r="G18" i="4"/>
  <c r="H18" i="4" s="1"/>
  <c r="G40" i="4"/>
  <c r="H40" i="4" s="1"/>
  <c r="G17" i="4"/>
  <c r="H17" i="4" s="1"/>
  <c r="G12" i="4"/>
  <c r="H12" i="4" s="1"/>
  <c r="G22" i="4"/>
  <c r="H22" i="4" s="1"/>
  <c r="G36" i="4"/>
  <c r="H36" i="4" s="1"/>
  <c r="G16" i="4"/>
  <c r="H16" i="4" s="1"/>
  <c r="G34" i="4"/>
  <c r="H34" i="4" s="1"/>
  <c r="G11" i="4"/>
  <c r="H11" i="4" s="1"/>
  <c r="G48" i="4"/>
  <c r="H48" i="4" s="1"/>
  <c r="F32" i="4"/>
  <c r="E32" i="4"/>
  <c r="G10" i="4"/>
  <c r="H10" i="4" s="1"/>
  <c r="BZ10" i="5"/>
  <c r="BZ51" i="5"/>
  <c r="D32" i="4"/>
  <c r="G10" i="10"/>
  <c r="DB50" i="5"/>
  <c r="BZ36" i="5"/>
  <c r="BZ31" i="5"/>
  <c r="BZ29" i="5"/>
  <c r="BZ20" i="5"/>
  <c r="BZ22" i="5"/>
  <c r="BZ12" i="5"/>
  <c r="BZ34" i="5"/>
  <c r="BZ46" i="5"/>
  <c r="BZ30" i="5"/>
  <c r="BZ47" i="5"/>
  <c r="BZ40" i="5"/>
  <c r="BZ14" i="5"/>
  <c r="BZ49" i="5"/>
  <c r="BZ28" i="5"/>
  <c r="BZ18" i="5"/>
  <c r="BZ45" i="5"/>
  <c r="BZ27" i="5"/>
  <c r="BZ25" i="5"/>
  <c r="BZ17" i="5"/>
  <c r="BZ21" i="5"/>
  <c r="BZ26" i="5"/>
  <c r="BZ41" i="5"/>
  <c r="BZ35" i="5"/>
  <c r="BZ44" i="5"/>
  <c r="BZ11" i="5"/>
  <c r="BZ16" i="5"/>
  <c r="BZ19" i="5"/>
  <c r="BZ37" i="5"/>
  <c r="BZ38" i="5"/>
  <c r="BZ43" i="5"/>
  <c r="BZ32" i="5"/>
  <c r="BZ33" i="5"/>
  <c r="BZ42" i="5"/>
  <c r="BZ13" i="5"/>
  <c r="BZ48" i="5"/>
  <c r="BZ15" i="5"/>
  <c r="BZ52" i="5"/>
  <c r="BZ24" i="5"/>
  <c r="BZ39" i="5"/>
  <c r="BZ23" i="5"/>
  <c r="ES50" i="5" l="1"/>
  <c r="E32" i="3"/>
  <c r="E49" i="3" s="1"/>
  <c r="E49" i="4"/>
  <c r="E28" i="10" s="1"/>
  <c r="F49" i="4"/>
  <c r="G12" i="2" s="1"/>
  <c r="F32" i="3"/>
  <c r="F49" i="3" s="1"/>
  <c r="BZ50" i="5"/>
  <c r="G49" i="4"/>
  <c r="C33" i="10" s="1"/>
  <c r="H49" i="4"/>
  <c r="C39" i="10" s="1"/>
  <c r="I9" i="4" a="1"/>
  <c r="D80" i="4"/>
  <c r="D49" i="4"/>
  <c r="E80" i="4"/>
  <c r="D32" i="3"/>
  <c r="D49" i="3" s="1"/>
  <c r="G10" i="2" l="1"/>
  <c r="G28" i="10"/>
  <c r="F39" i="10"/>
  <c r="I38" i="4"/>
  <c r="I17" i="4"/>
  <c r="I28" i="4"/>
  <c r="I39" i="4"/>
  <c r="I9" i="4"/>
  <c r="I29" i="4"/>
  <c r="I15" i="4"/>
  <c r="I34" i="4"/>
  <c r="I36" i="4"/>
  <c r="I44" i="4"/>
  <c r="I31" i="4"/>
  <c r="I46" i="4"/>
  <c r="I48" i="4"/>
  <c r="I23" i="4"/>
  <c r="I19" i="4"/>
  <c r="I10" i="4"/>
  <c r="I14" i="4"/>
  <c r="I41" i="4"/>
  <c r="I43" i="4"/>
  <c r="I42" i="4"/>
  <c r="I33" i="4"/>
  <c r="I12" i="4"/>
  <c r="I16" i="4"/>
  <c r="I22" i="4"/>
  <c r="I35" i="4"/>
  <c r="I13" i="4"/>
  <c r="I37" i="4"/>
  <c r="I27" i="4"/>
  <c r="I20" i="4"/>
  <c r="I11" i="4"/>
  <c r="I21" i="4"/>
  <c r="I40" i="4"/>
  <c r="I25" i="4"/>
  <c r="I18" i="4"/>
  <c r="I26" i="4"/>
  <c r="I32" i="4"/>
  <c r="I24" i="4"/>
  <c r="I30" i="4"/>
  <c r="I47" i="4"/>
  <c r="I45" i="4"/>
  <c r="H32" i="3"/>
  <c r="H49" i="3" s="1"/>
  <c r="E97" i="4"/>
  <c r="G8" i="2"/>
  <c r="C21" i="10"/>
  <c r="D97" i="4"/>
  <c r="G32" i="3"/>
  <c r="G49" i="3" s="1"/>
  <c r="F57" i="4" l="1"/>
  <c r="F93" i="4"/>
  <c r="L45" i="3" s="1"/>
  <c r="G93" i="4"/>
  <c r="M45" i="3" s="1"/>
  <c r="J45" i="4"/>
  <c r="J45" i="3" s="1"/>
  <c r="I45" i="3"/>
  <c r="K45" i="4"/>
  <c r="G80" i="4"/>
  <c r="M32" i="3" s="1"/>
  <c r="F80" i="4"/>
  <c r="L32" i="3" s="1"/>
  <c r="K32" i="4"/>
  <c r="J32" i="4"/>
  <c r="J32" i="3" s="1"/>
  <c r="I32" i="3"/>
  <c r="F88" i="4"/>
  <c r="L40" i="3" s="1"/>
  <c r="J40" i="4"/>
  <c r="J40" i="3" s="1"/>
  <c r="G88" i="4"/>
  <c r="M40" i="3" s="1"/>
  <c r="K40" i="4"/>
  <c r="I40" i="3"/>
  <c r="G75" i="4"/>
  <c r="M27" i="3" s="1"/>
  <c r="K27" i="4"/>
  <c r="I27" i="3"/>
  <c r="J27" i="4"/>
  <c r="J27" i="3" s="1"/>
  <c r="F75" i="4"/>
  <c r="L27" i="3" s="1"/>
  <c r="G70" i="4"/>
  <c r="M22" i="3" s="1"/>
  <c r="I22" i="3"/>
  <c r="F70" i="4"/>
  <c r="L22" i="3" s="1"/>
  <c r="J22" i="4"/>
  <c r="J22" i="3" s="1"/>
  <c r="K22" i="4"/>
  <c r="F90" i="4"/>
  <c r="L42" i="3" s="1"/>
  <c r="I42" i="3"/>
  <c r="J42" i="4"/>
  <c r="J42" i="3" s="1"/>
  <c r="G90" i="4"/>
  <c r="M42" i="3" s="1"/>
  <c r="K42" i="4"/>
  <c r="J10" i="4"/>
  <c r="J10" i="3" s="1"/>
  <c r="F58" i="4"/>
  <c r="L10" i="3" s="1"/>
  <c r="K10" i="4"/>
  <c r="I10" i="3"/>
  <c r="G58" i="4"/>
  <c r="M10" i="3" s="1"/>
  <c r="J46" i="4"/>
  <c r="J46" i="3" s="1"/>
  <c r="F94" i="4"/>
  <c r="L46" i="3" s="1"/>
  <c r="I46" i="3"/>
  <c r="G94" i="4"/>
  <c r="M46" i="3" s="1"/>
  <c r="K46" i="4"/>
  <c r="K34" i="4"/>
  <c r="I34" i="3"/>
  <c r="J34" i="4"/>
  <c r="J34" i="3" s="1"/>
  <c r="F82" i="4"/>
  <c r="L34" i="3" s="1"/>
  <c r="G82" i="4"/>
  <c r="M34" i="3" s="1"/>
  <c r="J39" i="4"/>
  <c r="J39" i="3" s="1"/>
  <c r="F87" i="4"/>
  <c r="L39" i="3" s="1"/>
  <c r="G87" i="4"/>
  <c r="M39" i="3" s="1"/>
  <c r="I39" i="3"/>
  <c r="K39" i="4"/>
  <c r="G95" i="4"/>
  <c r="M47" i="3" s="1"/>
  <c r="I47" i="3"/>
  <c r="F95" i="4"/>
  <c r="L47" i="3" s="1"/>
  <c r="J47" i="4"/>
  <c r="J47" i="3" s="1"/>
  <c r="K47" i="4"/>
  <c r="K26" i="4"/>
  <c r="J26" i="4"/>
  <c r="J26" i="3" s="1"/>
  <c r="G74" i="4"/>
  <c r="M26" i="3" s="1"/>
  <c r="I26" i="3"/>
  <c r="F74" i="4"/>
  <c r="L26" i="3" s="1"/>
  <c r="F69" i="4"/>
  <c r="L21" i="3" s="1"/>
  <c r="K21" i="4"/>
  <c r="I21" i="3"/>
  <c r="J21" i="4"/>
  <c r="J21" i="3" s="1"/>
  <c r="G69" i="4"/>
  <c r="M21" i="3" s="1"/>
  <c r="J37" i="4"/>
  <c r="J37" i="3" s="1"/>
  <c r="G85" i="4"/>
  <c r="M37" i="3" s="1"/>
  <c r="K37" i="4"/>
  <c r="I37" i="3"/>
  <c r="F85" i="4"/>
  <c r="L37" i="3" s="1"/>
  <c r="K16" i="4"/>
  <c r="G64" i="4"/>
  <c r="M16" i="3" s="1"/>
  <c r="J16" i="4"/>
  <c r="J16" i="3" s="1"/>
  <c r="F64" i="4"/>
  <c r="L16" i="3" s="1"/>
  <c r="I16" i="3"/>
  <c r="G91" i="4"/>
  <c r="M43" i="3" s="1"/>
  <c r="J43" i="4"/>
  <c r="J43" i="3" s="1"/>
  <c r="K43" i="4"/>
  <c r="F91" i="4"/>
  <c r="L43" i="3" s="1"/>
  <c r="I43" i="3"/>
  <c r="F67" i="4"/>
  <c r="L19" i="3" s="1"/>
  <c r="J19" i="4"/>
  <c r="J19" i="3" s="1"/>
  <c r="K19" i="4"/>
  <c r="G67" i="4"/>
  <c r="M19" i="3" s="1"/>
  <c r="I19" i="3"/>
  <c r="K31" i="4"/>
  <c r="G79" i="4"/>
  <c r="M31" i="3" s="1"/>
  <c r="J31" i="4"/>
  <c r="J31" i="3" s="1"/>
  <c r="I31" i="3"/>
  <c r="F79" i="4"/>
  <c r="L31" i="3" s="1"/>
  <c r="I15" i="3"/>
  <c r="J15" i="4"/>
  <c r="J15" i="3" s="1"/>
  <c r="G63" i="4"/>
  <c r="M15" i="3" s="1"/>
  <c r="K15" i="4"/>
  <c r="F63" i="4"/>
  <c r="L15" i="3" s="1"/>
  <c r="K28" i="4"/>
  <c r="I28" i="3"/>
  <c r="F76" i="4"/>
  <c r="L28" i="3" s="1"/>
  <c r="G76" i="4"/>
  <c r="M28" i="3" s="1"/>
  <c r="J28" i="4"/>
  <c r="J28" i="3" s="1"/>
  <c r="G78" i="4"/>
  <c r="M30" i="3" s="1"/>
  <c r="K30" i="4"/>
  <c r="I30" i="3"/>
  <c r="J30" i="4"/>
  <c r="J30" i="3" s="1"/>
  <c r="F78" i="4"/>
  <c r="L30" i="3" s="1"/>
  <c r="G66" i="4"/>
  <c r="M18" i="3" s="1"/>
  <c r="K18" i="4"/>
  <c r="I18" i="3"/>
  <c r="F66" i="4"/>
  <c r="L18" i="3" s="1"/>
  <c r="J18" i="4"/>
  <c r="J18" i="3" s="1"/>
  <c r="K11" i="4"/>
  <c r="J11" i="4"/>
  <c r="J11" i="3" s="1"/>
  <c r="F59" i="4"/>
  <c r="L11" i="3" s="1"/>
  <c r="I11" i="3"/>
  <c r="G59" i="4"/>
  <c r="M11" i="3" s="1"/>
  <c r="F61" i="4"/>
  <c r="L13" i="3" s="1"/>
  <c r="K13" i="4"/>
  <c r="I13" i="3"/>
  <c r="J13" i="4"/>
  <c r="J13" i="3" s="1"/>
  <c r="G61" i="4"/>
  <c r="M13" i="3" s="1"/>
  <c r="K12" i="4"/>
  <c r="I12" i="3"/>
  <c r="G60" i="4"/>
  <c r="M12" i="3" s="1"/>
  <c r="F60" i="4"/>
  <c r="L12" i="3" s="1"/>
  <c r="J12" i="4"/>
  <c r="J12" i="3" s="1"/>
  <c r="K41" i="4"/>
  <c r="F89" i="4"/>
  <c r="L41" i="3" s="1"/>
  <c r="J41" i="4"/>
  <c r="J41" i="3" s="1"/>
  <c r="G89" i="4"/>
  <c r="M41" i="3" s="1"/>
  <c r="I41" i="3"/>
  <c r="I23" i="3"/>
  <c r="J23" i="4"/>
  <c r="J23" i="3" s="1"/>
  <c r="G71" i="4"/>
  <c r="M23" i="3" s="1"/>
  <c r="K23" i="4"/>
  <c r="F71" i="4"/>
  <c r="L23" i="3" s="1"/>
  <c r="J44" i="4"/>
  <c r="J44" i="3" s="1"/>
  <c r="F92" i="4"/>
  <c r="L44" i="3" s="1"/>
  <c r="K44" i="4"/>
  <c r="G92" i="4"/>
  <c r="M44" i="3" s="1"/>
  <c r="I44" i="3"/>
  <c r="I29" i="3"/>
  <c r="G77" i="4"/>
  <c r="M29" i="3" s="1"/>
  <c r="F77" i="4"/>
  <c r="L29" i="3" s="1"/>
  <c r="K29" i="4"/>
  <c r="J29" i="4"/>
  <c r="J29" i="3" s="1"/>
  <c r="G65" i="4"/>
  <c r="M17" i="3" s="1"/>
  <c r="F65" i="4"/>
  <c r="L17" i="3" s="1"/>
  <c r="K17" i="4"/>
  <c r="I17" i="3"/>
  <c r="J17" i="4"/>
  <c r="J17" i="3" s="1"/>
  <c r="K24" i="4"/>
  <c r="J24" i="4"/>
  <c r="J24" i="3" s="1"/>
  <c r="I24" i="3"/>
  <c r="F72" i="4"/>
  <c r="L24" i="3" s="1"/>
  <c r="G72" i="4"/>
  <c r="M24" i="3" s="1"/>
  <c r="I25" i="3"/>
  <c r="J25" i="4"/>
  <c r="J25" i="3" s="1"/>
  <c r="F73" i="4"/>
  <c r="L25" i="3" s="1"/>
  <c r="G73" i="4"/>
  <c r="M25" i="3" s="1"/>
  <c r="K25" i="4"/>
  <c r="G68" i="4"/>
  <c r="M20" i="3" s="1"/>
  <c r="J20" i="4"/>
  <c r="J20" i="3" s="1"/>
  <c r="F68" i="4"/>
  <c r="L20" i="3" s="1"/>
  <c r="K20" i="4"/>
  <c r="I20" i="3"/>
  <c r="F83" i="4"/>
  <c r="L35" i="3" s="1"/>
  <c r="G83" i="4"/>
  <c r="M35" i="3" s="1"/>
  <c r="J35" i="4"/>
  <c r="J35" i="3" s="1"/>
  <c r="K35" i="4"/>
  <c r="I35" i="3"/>
  <c r="G81" i="4"/>
  <c r="M33" i="3" s="1"/>
  <c r="I33" i="3"/>
  <c r="K33" i="4"/>
  <c r="F81" i="4"/>
  <c r="L33" i="3" s="1"/>
  <c r="J33" i="4"/>
  <c r="J33" i="3" s="1"/>
  <c r="K14" i="4"/>
  <c r="J14" i="4"/>
  <c r="J14" i="3" s="1"/>
  <c r="F62" i="4"/>
  <c r="L14" i="3" s="1"/>
  <c r="G62" i="4"/>
  <c r="M14" i="3" s="1"/>
  <c r="I14" i="3"/>
  <c r="J48" i="4"/>
  <c r="J48" i="3" s="1"/>
  <c r="I48" i="3"/>
  <c r="K48" i="4"/>
  <c r="G96" i="4"/>
  <c r="M48" i="3" s="1"/>
  <c r="F96" i="4"/>
  <c r="L48" i="3" s="1"/>
  <c r="K36" i="4"/>
  <c r="G84" i="4"/>
  <c r="M36" i="3" s="1"/>
  <c r="F84" i="4"/>
  <c r="L36" i="3" s="1"/>
  <c r="I36" i="3"/>
  <c r="J36" i="4"/>
  <c r="J36" i="3" s="1"/>
  <c r="J9" i="4"/>
  <c r="I49" i="4"/>
  <c r="G57" i="4"/>
  <c r="K9" i="4"/>
  <c r="I9" i="3"/>
  <c r="I38" i="3"/>
  <c r="J38" i="4"/>
  <c r="J38" i="3" s="1"/>
  <c r="F86" i="4"/>
  <c r="L38" i="3" s="1"/>
  <c r="K38" i="4"/>
  <c r="G86" i="4"/>
  <c r="M38" i="3" s="1"/>
  <c r="G16" i="2"/>
  <c r="K28" i="10"/>
  <c r="J28" i="10"/>
  <c r="G14" i="2"/>
  <c r="L9" i="4" l="1"/>
  <c r="I49" i="3"/>
  <c r="K38" i="3"/>
  <c r="L38" i="4"/>
  <c r="J49" i="4"/>
  <c r="J9" i="3"/>
  <c r="J49" i="3" s="1"/>
  <c r="L14" i="4"/>
  <c r="K14" i="3"/>
  <c r="K20" i="3"/>
  <c r="L20" i="4"/>
  <c r="L25" i="4"/>
  <c r="K25" i="3"/>
  <c r="L17" i="4"/>
  <c r="K17" i="3"/>
  <c r="L29" i="4"/>
  <c r="K29" i="3"/>
  <c r="K28" i="3"/>
  <c r="L28" i="4"/>
  <c r="K37" i="3"/>
  <c r="L37" i="4"/>
  <c r="L26" i="4"/>
  <c r="K26" i="3"/>
  <c r="L46" i="4"/>
  <c r="K46" i="3"/>
  <c r="L32" i="4"/>
  <c r="K32" i="3"/>
  <c r="K9" i="3"/>
  <c r="K49" i="4"/>
  <c r="L9" i="3"/>
  <c r="L49" i="3" s="1"/>
  <c r="F97" i="4"/>
  <c r="K48" i="3"/>
  <c r="L48" i="4"/>
  <c r="L24" i="4"/>
  <c r="K24" i="3"/>
  <c r="L11" i="4"/>
  <c r="K11" i="3"/>
  <c r="K18" i="3"/>
  <c r="L18" i="4"/>
  <c r="K19" i="3"/>
  <c r="L19" i="4"/>
  <c r="K16" i="3"/>
  <c r="L16" i="4"/>
  <c r="L47" i="4"/>
  <c r="K47" i="3"/>
  <c r="M9" i="3"/>
  <c r="M49" i="3" s="1"/>
  <c r="G97" i="4"/>
  <c r="K36" i="3"/>
  <c r="L36" i="4"/>
  <c r="K44" i="3"/>
  <c r="L44" i="4"/>
  <c r="K23" i="3"/>
  <c r="L23" i="4"/>
  <c r="L41" i="4"/>
  <c r="K41" i="3"/>
  <c r="L30" i="4"/>
  <c r="K30" i="3"/>
  <c r="L15" i="4"/>
  <c r="K15" i="3"/>
  <c r="L31" i="4"/>
  <c r="K31" i="3"/>
  <c r="K43" i="3"/>
  <c r="L43" i="4"/>
  <c r="K21" i="3"/>
  <c r="L21" i="4"/>
  <c r="K39" i="3"/>
  <c r="L39" i="4"/>
  <c r="K42" i="3"/>
  <c r="L42" i="4"/>
  <c r="L40" i="4"/>
  <c r="K40" i="3"/>
  <c r="C49" i="10"/>
  <c r="H8" i="2"/>
  <c r="K33" i="3"/>
  <c r="L33" i="4"/>
  <c r="K35" i="3"/>
  <c r="L35" i="4"/>
  <c r="K12" i="3"/>
  <c r="L12" i="4"/>
  <c r="L13" i="4"/>
  <c r="K13" i="3"/>
  <c r="L34" i="4"/>
  <c r="K34" i="3"/>
  <c r="L10" i="4"/>
  <c r="K10" i="3"/>
  <c r="L22" i="4"/>
  <c r="K22" i="3"/>
  <c r="K27" i="3"/>
  <c r="L27" i="4"/>
  <c r="K45" i="3"/>
  <c r="L45" i="4"/>
  <c r="L49" i="4" l="1"/>
  <c r="M49" i="4" s="1"/>
  <c r="N9" i="4" s="1"/>
  <c r="K49" i="3"/>
  <c r="E56" i="10"/>
  <c r="H12" i="2"/>
  <c r="H10" i="2"/>
  <c r="C56" i="10"/>
  <c r="K49" i="10"/>
  <c r="H16" i="2"/>
  <c r="H14" i="2"/>
  <c r="J49" i="10"/>
  <c r="C63" i="10" l="1"/>
  <c r="N10" i="4"/>
  <c r="O10" i="4" s="1"/>
  <c r="N24" i="4" l="1"/>
  <c r="O24" i="4" s="1"/>
  <c r="N36" i="4"/>
  <c r="O36" i="4" s="1"/>
  <c r="N17" i="4"/>
  <c r="O17" i="4" s="1"/>
  <c r="N18" i="4"/>
  <c r="O18" i="4" s="1"/>
  <c r="N40" i="4"/>
  <c r="O40" i="4" s="1"/>
  <c r="N38" i="4"/>
  <c r="O38" i="4" s="1"/>
  <c r="N13" i="4"/>
  <c r="O13" i="4" s="1"/>
  <c r="N46" i="4"/>
  <c r="O46" i="4" s="1"/>
  <c r="N35" i="4"/>
  <c r="O35" i="4" s="1"/>
  <c r="N33" i="4"/>
  <c r="O33" i="4" s="1"/>
  <c r="N29" i="4"/>
  <c r="O29" i="4" s="1"/>
  <c r="N28" i="4"/>
  <c r="O28" i="4" s="1"/>
  <c r="N15" i="4"/>
  <c r="O15" i="4" s="1"/>
  <c r="N12" i="4"/>
  <c r="O12" i="4" s="1"/>
  <c r="N32" i="4"/>
  <c r="O32" i="4" s="1"/>
  <c r="N43" i="4"/>
  <c r="O43" i="4" s="1"/>
  <c r="N21" i="4"/>
  <c r="O21" i="4" s="1"/>
  <c r="N11" i="4"/>
  <c r="O11" i="4" s="1"/>
  <c r="N16" i="4"/>
  <c r="O16" i="4" s="1"/>
  <c r="N20" i="4"/>
  <c r="O20" i="4" s="1"/>
  <c r="N45" i="4"/>
  <c r="O45" i="4" s="1"/>
  <c r="N39" i="4"/>
  <c r="O39" i="4" s="1"/>
  <c r="N42" i="4"/>
  <c r="O42" i="4" s="1"/>
  <c r="N34" i="4"/>
  <c r="O34" i="4" s="1"/>
  <c r="N31" i="4"/>
  <c r="O31" i="4" s="1"/>
  <c r="N48" i="4"/>
  <c r="O48" i="4" s="1"/>
  <c r="N44" i="4"/>
  <c r="O44" i="4" s="1"/>
  <c r="N22" i="4"/>
  <c r="O22" i="4" s="1"/>
  <c r="N25" i="4"/>
  <c r="O25" i="4" s="1"/>
  <c r="N27" i="4"/>
  <c r="O27" i="4" s="1"/>
  <c r="N23" i="4"/>
  <c r="O23" i="4" s="1"/>
  <c r="N37" i="4"/>
  <c r="O37" i="4" s="1"/>
  <c r="N47" i="4"/>
  <c r="O47" i="4" s="1"/>
  <c r="N19" i="4"/>
  <c r="O19" i="4" s="1"/>
  <c r="N26" i="4"/>
  <c r="O26" i="4" s="1"/>
  <c r="N30" i="4"/>
  <c r="O30" i="4" s="1"/>
  <c r="N14" i="4"/>
  <c r="O14" i="4" s="1"/>
  <c r="N41" i="4"/>
  <c r="O41" i="4" s="1"/>
  <c r="N49" i="4" l="1"/>
  <c r="C69" i="10" s="1"/>
  <c r="O9" i="4"/>
  <c r="O49" i="4" s="1"/>
  <c r="C75" i="10" s="1"/>
  <c r="P9" i="4" l="1" a="1"/>
  <c r="P41" i="4" s="1"/>
  <c r="P18" i="4" l="1"/>
  <c r="S18" i="4" s="1"/>
  <c r="I65" i="3" s="1"/>
  <c r="P31" i="4"/>
  <c r="H79" i="4" s="1"/>
  <c r="P44" i="4"/>
  <c r="I92" i="4" s="1"/>
  <c r="P34" i="4"/>
  <c r="R34" i="4" s="1"/>
  <c r="P33" i="4"/>
  <c r="H81" i="4" s="1"/>
  <c r="P32" i="4"/>
  <c r="R32" i="4" s="1"/>
  <c r="P17" i="4"/>
  <c r="Q17" i="4" s="1"/>
  <c r="P37" i="4"/>
  <c r="R37" i="4" s="1"/>
  <c r="P11" i="4"/>
  <c r="I59" i="4" s="1"/>
  <c r="P30" i="4"/>
  <c r="D77" i="3" s="1"/>
  <c r="P25" i="4"/>
  <c r="Q25" i="4" s="1"/>
  <c r="P26" i="4"/>
  <c r="R26" i="4" s="1"/>
  <c r="P27" i="4"/>
  <c r="H75" i="4" s="1"/>
  <c r="P42" i="4"/>
  <c r="I90" i="4" s="1"/>
  <c r="P23" i="4"/>
  <c r="I71" i="4" s="1"/>
  <c r="P15" i="4"/>
  <c r="I63" i="4" s="1"/>
  <c r="P21" i="4"/>
  <c r="D68" i="3" s="1"/>
  <c r="P48" i="4"/>
  <c r="R48" i="4" s="1"/>
  <c r="P19" i="4"/>
  <c r="H67" i="4" s="1"/>
  <c r="P40" i="4"/>
  <c r="Q40" i="4" s="1"/>
  <c r="P38" i="4"/>
  <c r="H86" i="4" s="1"/>
  <c r="P28" i="4"/>
  <c r="S28" i="4" s="1"/>
  <c r="I75" i="3" s="1"/>
  <c r="P45" i="4"/>
  <c r="I93" i="4" s="1"/>
  <c r="P14" i="4"/>
  <c r="I62" i="4" s="1"/>
  <c r="P9" i="4"/>
  <c r="P20" i="4"/>
  <c r="H68" i="4" s="1"/>
  <c r="P10" i="4"/>
  <c r="D57" i="3" s="1"/>
  <c r="P22" i="4"/>
  <c r="D69" i="3" s="1"/>
  <c r="P35" i="4"/>
  <c r="D82" i="3" s="1"/>
  <c r="P13" i="4"/>
  <c r="I61" i="4" s="1"/>
  <c r="P47" i="4"/>
  <c r="S47" i="4" s="1"/>
  <c r="I94" i="3" s="1"/>
  <c r="P12" i="4"/>
  <c r="R12" i="4" s="1"/>
  <c r="P36" i="4"/>
  <c r="D83" i="3" s="1"/>
  <c r="P46" i="4"/>
  <c r="D93" i="3" s="1"/>
  <c r="P39" i="4"/>
  <c r="R39" i="4" s="1"/>
  <c r="P24" i="4"/>
  <c r="H72" i="4" s="1"/>
  <c r="P43" i="4"/>
  <c r="D90" i="3" s="1"/>
  <c r="P16" i="4"/>
  <c r="H64" i="4" s="1"/>
  <c r="P29" i="4"/>
  <c r="H77" i="4" s="1"/>
  <c r="R41" i="4"/>
  <c r="S41" i="4"/>
  <c r="I88" i="3" s="1"/>
  <c r="D88" i="3"/>
  <c r="H89" i="4"/>
  <c r="I89" i="4"/>
  <c r="Q41" i="4"/>
  <c r="I79" i="4" l="1"/>
  <c r="Q9" i="4"/>
  <c r="T9" i="4" s="1"/>
  <c r="S9" i="4"/>
  <c r="I56" i="3" s="1"/>
  <c r="R42" i="4"/>
  <c r="F89" i="3" s="1"/>
  <c r="S32" i="4"/>
  <c r="I79" i="3" s="1"/>
  <c r="S44" i="4"/>
  <c r="I91" i="3" s="1"/>
  <c r="S29" i="4"/>
  <c r="I76" i="3" s="1"/>
  <c r="I87" i="4"/>
  <c r="K87" i="4" s="1"/>
  <c r="M86" i="3" s="1"/>
  <c r="R10" i="4"/>
  <c r="F57" i="3" s="1"/>
  <c r="D70" i="3"/>
  <c r="Q10" i="4"/>
  <c r="E57" i="3" s="1"/>
  <c r="S16" i="4"/>
  <c r="I63" i="3" s="1"/>
  <c r="I96" i="4"/>
  <c r="K96" i="4" s="1"/>
  <c r="M95" i="3" s="1"/>
  <c r="S19" i="4"/>
  <c r="I66" i="3" s="1"/>
  <c r="R47" i="4"/>
  <c r="F94" i="3" s="1"/>
  <c r="D66" i="3"/>
  <c r="R23" i="4"/>
  <c r="U23" i="4" s="1"/>
  <c r="K70" i="3" s="1"/>
  <c r="I77" i="4"/>
  <c r="K77" i="4" s="1"/>
  <c r="M76" i="3" s="1"/>
  <c r="D92" i="3"/>
  <c r="R44" i="4"/>
  <c r="F91" i="3" s="1"/>
  <c r="R25" i="4"/>
  <c r="U25" i="4" s="1"/>
  <c r="K72" i="3" s="1"/>
  <c r="Q39" i="4"/>
  <c r="T39" i="4" s="1"/>
  <c r="J86" i="3" s="1"/>
  <c r="Q47" i="4"/>
  <c r="T47" i="4" s="1"/>
  <c r="J94" i="3" s="1"/>
  <c r="Q23" i="4"/>
  <c r="T23" i="4" s="1"/>
  <c r="J70" i="3" s="1"/>
  <c r="D91" i="3"/>
  <c r="S25" i="4"/>
  <c r="I72" i="3" s="1"/>
  <c r="Q29" i="4"/>
  <c r="E76" i="3" s="1"/>
  <c r="H87" i="4"/>
  <c r="G86" i="3" s="1"/>
  <c r="H95" i="4"/>
  <c r="G94" i="3" s="1"/>
  <c r="Q45" i="4"/>
  <c r="T45" i="4" s="1"/>
  <c r="J92" i="3" s="1"/>
  <c r="H65" i="4"/>
  <c r="G64" i="3" s="1"/>
  <c r="H66" i="4"/>
  <c r="J66" i="4" s="1"/>
  <c r="L65" i="3" s="1"/>
  <c r="R43" i="4"/>
  <c r="U43" i="4" s="1"/>
  <c r="K90" i="3" s="1"/>
  <c r="S33" i="4"/>
  <c r="I80" i="3" s="1"/>
  <c r="D65" i="3"/>
  <c r="S23" i="4"/>
  <c r="I70" i="3" s="1"/>
  <c r="Q44" i="4"/>
  <c r="E91" i="3" s="1"/>
  <c r="H73" i="4"/>
  <c r="J73" i="4" s="1"/>
  <c r="L72" i="3" s="1"/>
  <c r="R29" i="4"/>
  <c r="F76" i="3" s="1"/>
  <c r="S39" i="4"/>
  <c r="I86" i="3" s="1"/>
  <c r="I95" i="4"/>
  <c r="K95" i="4" s="1"/>
  <c r="M94" i="3" s="1"/>
  <c r="S10" i="4"/>
  <c r="I57" i="3" s="1"/>
  <c r="Q19" i="4"/>
  <c r="E66" i="3" s="1"/>
  <c r="I65" i="4"/>
  <c r="H64" i="3" s="1"/>
  <c r="H69" i="4"/>
  <c r="G68" i="3" s="1"/>
  <c r="I81" i="4"/>
  <c r="H80" i="3" s="1"/>
  <c r="S38" i="4"/>
  <c r="I85" i="3" s="1"/>
  <c r="D80" i="3"/>
  <c r="H71" i="4"/>
  <c r="J71" i="4" s="1"/>
  <c r="L70" i="3" s="1"/>
  <c r="H92" i="4"/>
  <c r="J92" i="4" s="1"/>
  <c r="L91" i="3" s="1"/>
  <c r="R27" i="4"/>
  <c r="U27" i="4" s="1"/>
  <c r="K74" i="3" s="1"/>
  <c r="I73" i="4"/>
  <c r="K73" i="4" s="1"/>
  <c r="M72" i="3" s="1"/>
  <c r="D72" i="3"/>
  <c r="D76" i="3"/>
  <c r="D86" i="3"/>
  <c r="D94" i="3"/>
  <c r="I58" i="4"/>
  <c r="K58" i="4" s="1"/>
  <c r="M57" i="3" s="1"/>
  <c r="H93" i="4"/>
  <c r="G92" i="3" s="1"/>
  <c r="R19" i="4"/>
  <c r="F66" i="3" s="1"/>
  <c r="D58" i="3"/>
  <c r="R17" i="4"/>
  <c r="U17" i="4" s="1"/>
  <c r="K64" i="3" s="1"/>
  <c r="I75" i="4"/>
  <c r="H74" i="3" s="1"/>
  <c r="I57" i="4"/>
  <c r="K57" i="4" s="1"/>
  <c r="R33" i="4"/>
  <c r="F80" i="3" s="1"/>
  <c r="S27" i="4"/>
  <c r="I74" i="3" s="1"/>
  <c r="I66" i="4"/>
  <c r="K66" i="4" s="1"/>
  <c r="M65" i="3" s="1"/>
  <c r="R22" i="4"/>
  <c r="U22" i="4" s="1"/>
  <c r="K69" i="3" s="1"/>
  <c r="D56" i="3"/>
  <c r="R11" i="4"/>
  <c r="U11" i="4" s="1"/>
  <c r="K58" i="3" s="1"/>
  <c r="S21" i="4"/>
  <c r="I68" i="3" s="1"/>
  <c r="Q33" i="4"/>
  <c r="E80" i="3" s="1"/>
  <c r="H82" i="4"/>
  <c r="J82" i="4" s="1"/>
  <c r="L81" i="3" s="1"/>
  <c r="Q27" i="4"/>
  <c r="T27" i="4" s="1"/>
  <c r="J74" i="3" s="1"/>
  <c r="D74" i="3"/>
  <c r="Q18" i="4"/>
  <c r="T18" i="4" s="1"/>
  <c r="J65" i="3" s="1"/>
  <c r="S36" i="4"/>
  <c r="I83" i="3" s="1"/>
  <c r="H58" i="4"/>
  <c r="J58" i="4" s="1"/>
  <c r="L57" i="3" s="1"/>
  <c r="R45" i="4"/>
  <c r="F92" i="3" s="1"/>
  <c r="R38" i="4"/>
  <c r="F85" i="3" s="1"/>
  <c r="I67" i="4"/>
  <c r="H66" i="3" s="1"/>
  <c r="H59" i="4"/>
  <c r="G58" i="3" s="1"/>
  <c r="I69" i="4"/>
  <c r="K69" i="4" s="1"/>
  <c r="M68" i="3" s="1"/>
  <c r="S17" i="4"/>
  <c r="I64" i="3" s="1"/>
  <c r="S34" i="4"/>
  <c r="I81" i="3" s="1"/>
  <c r="S26" i="4"/>
  <c r="I73" i="3" s="1"/>
  <c r="S12" i="4"/>
  <c r="I59" i="3" s="1"/>
  <c r="D81" i="3"/>
  <c r="S40" i="4"/>
  <c r="I87" i="3" s="1"/>
  <c r="I60" i="4"/>
  <c r="K60" i="4" s="1"/>
  <c r="M59" i="3" s="1"/>
  <c r="D61" i="3"/>
  <c r="H74" i="4"/>
  <c r="G73" i="3" s="1"/>
  <c r="H85" i="4"/>
  <c r="J85" i="4" s="1"/>
  <c r="L84" i="3" s="1"/>
  <c r="S15" i="4"/>
  <c r="I62" i="3" s="1"/>
  <c r="I74" i="4"/>
  <c r="K74" i="4" s="1"/>
  <c r="M73" i="3" s="1"/>
  <c r="Q15" i="4"/>
  <c r="E62" i="3" s="1"/>
  <c r="D89" i="3"/>
  <c r="Q13" i="4"/>
  <c r="E60" i="3" s="1"/>
  <c r="Q42" i="4"/>
  <c r="T42" i="4" s="1"/>
  <c r="J89" i="3" s="1"/>
  <c r="S31" i="4"/>
  <c r="I78" i="3" s="1"/>
  <c r="I91" i="4"/>
  <c r="H90" i="3" s="1"/>
  <c r="H94" i="4"/>
  <c r="G93" i="3" s="1"/>
  <c r="H83" i="4"/>
  <c r="G82" i="3" s="1"/>
  <c r="I86" i="4"/>
  <c r="H85" i="3" s="1"/>
  <c r="R30" i="4"/>
  <c r="F77" i="3" s="1"/>
  <c r="S11" i="4"/>
  <c r="I58" i="3" s="1"/>
  <c r="Q11" i="4"/>
  <c r="E58" i="3" s="1"/>
  <c r="Q21" i="4"/>
  <c r="T21" i="4" s="1"/>
  <c r="J68" i="3" s="1"/>
  <c r="S42" i="4"/>
  <c r="I89" i="3" s="1"/>
  <c r="R31" i="4"/>
  <c r="U31" i="4" s="1"/>
  <c r="K78" i="3" s="1"/>
  <c r="D78" i="3"/>
  <c r="R18" i="4"/>
  <c r="U18" i="4" s="1"/>
  <c r="K65" i="3" s="1"/>
  <c r="I68" i="4"/>
  <c r="K68" i="4" s="1"/>
  <c r="M67" i="3" s="1"/>
  <c r="D71" i="3"/>
  <c r="Q36" i="4"/>
  <c r="E83" i="3" s="1"/>
  <c r="Q35" i="4"/>
  <c r="E82" i="3" s="1"/>
  <c r="R9" i="4"/>
  <c r="U9" i="4" s="1"/>
  <c r="I76" i="4"/>
  <c r="K76" i="4" s="1"/>
  <c r="M75" i="3" s="1"/>
  <c r="D87" i="3"/>
  <c r="S30" i="4"/>
  <c r="I77" i="3" s="1"/>
  <c r="S48" i="4"/>
  <c r="I95" i="3" s="1"/>
  <c r="R21" i="4"/>
  <c r="U21" i="4" s="1"/>
  <c r="K68" i="3" s="1"/>
  <c r="Q32" i="4"/>
  <c r="E79" i="3" s="1"/>
  <c r="Q31" i="4"/>
  <c r="E78" i="3" s="1"/>
  <c r="H78" i="4"/>
  <c r="J78" i="4" s="1"/>
  <c r="L77" i="3" s="1"/>
  <c r="D95" i="3"/>
  <c r="I80" i="4"/>
  <c r="H79" i="3" s="1"/>
  <c r="Q34" i="4"/>
  <c r="E81" i="3" s="1"/>
  <c r="I82" i="4"/>
  <c r="H81" i="3" s="1"/>
  <c r="Q26" i="4"/>
  <c r="T26" i="4" s="1"/>
  <c r="J73" i="3" s="1"/>
  <c r="R16" i="4"/>
  <c r="F63" i="3" s="1"/>
  <c r="S24" i="4"/>
  <c r="I71" i="3" s="1"/>
  <c r="Q24" i="4"/>
  <c r="T24" i="4" s="1"/>
  <c r="J71" i="3" s="1"/>
  <c r="R46" i="4"/>
  <c r="F93" i="3" s="1"/>
  <c r="H60" i="4"/>
  <c r="J60" i="4" s="1"/>
  <c r="L59" i="3" s="1"/>
  <c r="I70" i="4"/>
  <c r="K70" i="4" s="1"/>
  <c r="M69" i="3" s="1"/>
  <c r="S14" i="4"/>
  <c r="I61" i="3" s="1"/>
  <c r="Q14" i="4"/>
  <c r="T14" i="4" s="1"/>
  <c r="J61" i="3" s="1"/>
  <c r="H88" i="4"/>
  <c r="G87" i="3" s="1"/>
  <c r="I88" i="4"/>
  <c r="H87" i="3" s="1"/>
  <c r="I78" i="4"/>
  <c r="K78" i="4" s="1"/>
  <c r="M77" i="3" s="1"/>
  <c r="Q48" i="4"/>
  <c r="T48" i="4" s="1"/>
  <c r="J95" i="3" s="1"/>
  <c r="H96" i="4"/>
  <c r="J96" i="4" s="1"/>
  <c r="L95" i="3" s="1"/>
  <c r="D84" i="3"/>
  <c r="D62" i="3"/>
  <c r="R15" i="4"/>
  <c r="F62" i="3" s="1"/>
  <c r="H80" i="4"/>
  <c r="J80" i="4" s="1"/>
  <c r="L79" i="3" s="1"/>
  <c r="R24" i="4"/>
  <c r="U24" i="4" s="1"/>
  <c r="K71" i="3" s="1"/>
  <c r="Q12" i="4"/>
  <c r="E59" i="3" s="1"/>
  <c r="H70" i="4"/>
  <c r="G69" i="3" s="1"/>
  <c r="H62" i="4"/>
  <c r="G61" i="3" s="1"/>
  <c r="R40" i="4"/>
  <c r="F87" i="3" s="1"/>
  <c r="I85" i="4"/>
  <c r="H84" i="3" s="1"/>
  <c r="Q37" i="4"/>
  <c r="E84" i="3" s="1"/>
  <c r="H63" i="4"/>
  <c r="G62" i="3" s="1"/>
  <c r="H90" i="4"/>
  <c r="J90" i="4" s="1"/>
  <c r="L89" i="3" s="1"/>
  <c r="D73" i="3"/>
  <c r="I72" i="4"/>
  <c r="K72" i="4" s="1"/>
  <c r="M71" i="3" s="1"/>
  <c r="D59" i="3"/>
  <c r="S13" i="4"/>
  <c r="I60" i="3" s="1"/>
  <c r="S22" i="4"/>
  <c r="I69" i="3" s="1"/>
  <c r="Q22" i="4"/>
  <c r="T22" i="4" s="1"/>
  <c r="J69" i="3" s="1"/>
  <c r="R14" i="4"/>
  <c r="F61" i="3" s="1"/>
  <c r="S45" i="4"/>
  <c r="I92" i="3" s="1"/>
  <c r="Q30" i="4"/>
  <c r="E77" i="3" s="1"/>
  <c r="S37" i="4"/>
  <c r="I84" i="3" s="1"/>
  <c r="D64" i="3"/>
  <c r="D79" i="3"/>
  <c r="D67" i="3"/>
  <c r="I64" i="4"/>
  <c r="H63" i="3" s="1"/>
  <c r="D63" i="3"/>
  <c r="Q46" i="4"/>
  <c r="T46" i="4" s="1"/>
  <c r="J93" i="3" s="1"/>
  <c r="I94" i="4"/>
  <c r="K94" i="4" s="1"/>
  <c r="M93" i="3" s="1"/>
  <c r="R13" i="4"/>
  <c r="F60" i="3" s="1"/>
  <c r="H61" i="4"/>
  <c r="G60" i="3" s="1"/>
  <c r="H76" i="4"/>
  <c r="J76" i="4" s="1"/>
  <c r="L75" i="3" s="1"/>
  <c r="R28" i="4"/>
  <c r="F75" i="3" s="1"/>
  <c r="R20" i="4"/>
  <c r="F67" i="3" s="1"/>
  <c r="S20" i="4"/>
  <c r="I67" i="3" s="1"/>
  <c r="Q16" i="4"/>
  <c r="E63" i="3" s="1"/>
  <c r="H91" i="4"/>
  <c r="G90" i="3" s="1"/>
  <c r="S43" i="4"/>
  <c r="I90" i="3" s="1"/>
  <c r="S46" i="4"/>
  <c r="I93" i="3" s="1"/>
  <c r="I84" i="4"/>
  <c r="K84" i="4" s="1"/>
  <c r="M83" i="3" s="1"/>
  <c r="R36" i="4"/>
  <c r="U36" i="4" s="1"/>
  <c r="K83" i="3" s="1"/>
  <c r="D60" i="3"/>
  <c r="I83" i="4"/>
  <c r="H82" i="3" s="1"/>
  <c r="R35" i="4"/>
  <c r="F82" i="3" s="1"/>
  <c r="P49" i="4"/>
  <c r="I8" i="2" s="1"/>
  <c r="Q28" i="4"/>
  <c r="T28" i="4" s="1"/>
  <c r="J75" i="3" s="1"/>
  <c r="D75" i="3"/>
  <c r="Q38" i="4"/>
  <c r="T38" i="4" s="1"/>
  <c r="J85" i="3" s="1"/>
  <c r="H57" i="4"/>
  <c r="J57" i="4" s="1"/>
  <c r="Q20" i="4"/>
  <c r="T20" i="4" s="1"/>
  <c r="J67" i="3" s="1"/>
  <c r="Q43" i="4"/>
  <c r="T43" i="4" s="1"/>
  <c r="J90" i="3" s="1"/>
  <c r="H84" i="4"/>
  <c r="J84" i="4" s="1"/>
  <c r="L83" i="3" s="1"/>
  <c r="S35" i="4"/>
  <c r="I82" i="3" s="1"/>
  <c r="D85" i="3"/>
  <c r="H91" i="3"/>
  <c r="K92" i="4"/>
  <c r="M91" i="3" s="1"/>
  <c r="T41" i="4"/>
  <c r="J88" i="3" s="1"/>
  <c r="E88" i="3"/>
  <c r="G76" i="3"/>
  <c r="J77" i="4"/>
  <c r="L76" i="3" s="1"/>
  <c r="F86" i="3"/>
  <c r="U39" i="4"/>
  <c r="K86" i="3" s="1"/>
  <c r="F81" i="3"/>
  <c r="U34" i="4"/>
  <c r="K81" i="3" s="1"/>
  <c r="K89" i="4"/>
  <c r="M88" i="3" s="1"/>
  <c r="H88" i="3"/>
  <c r="K62" i="4"/>
  <c r="M61" i="3" s="1"/>
  <c r="H61" i="3"/>
  <c r="G85" i="3"/>
  <c r="J86" i="4"/>
  <c r="L85" i="3" s="1"/>
  <c r="K79" i="4"/>
  <c r="M78" i="3" s="1"/>
  <c r="H78" i="3"/>
  <c r="G67" i="3"/>
  <c r="J68" i="4"/>
  <c r="L67" i="3" s="1"/>
  <c r="J64" i="4"/>
  <c r="L63" i="3" s="1"/>
  <c r="G63" i="3"/>
  <c r="J72" i="4"/>
  <c r="L71" i="3" s="1"/>
  <c r="G71" i="3"/>
  <c r="F59" i="3"/>
  <c r="U12" i="4"/>
  <c r="K59" i="3" s="1"/>
  <c r="H60" i="3"/>
  <c r="K61" i="4"/>
  <c r="M60" i="3" s="1"/>
  <c r="K59" i="4"/>
  <c r="M58" i="3" s="1"/>
  <c r="H58" i="3"/>
  <c r="J81" i="4"/>
  <c r="L80" i="3" s="1"/>
  <c r="G80" i="3"/>
  <c r="H89" i="3"/>
  <c r="K90" i="4"/>
  <c r="M89" i="3" s="1"/>
  <c r="J79" i="4"/>
  <c r="L78" i="3" s="1"/>
  <c r="G78" i="3"/>
  <c r="F73" i="3"/>
  <c r="U26" i="4"/>
  <c r="K73" i="3" s="1"/>
  <c r="F88" i="3"/>
  <c r="U41" i="4"/>
  <c r="K88" i="3" s="1"/>
  <c r="H70" i="3"/>
  <c r="K71" i="4"/>
  <c r="M70" i="3" s="1"/>
  <c r="J75" i="4"/>
  <c r="L74" i="3" s="1"/>
  <c r="G74" i="3"/>
  <c r="E72" i="3"/>
  <c r="T25" i="4"/>
  <c r="J72" i="3" s="1"/>
  <c r="J89" i="4"/>
  <c r="L88" i="3" s="1"/>
  <c r="G88" i="3"/>
  <c r="H92" i="3"/>
  <c r="K93" i="4"/>
  <c r="M92" i="3" s="1"/>
  <c r="T40" i="4"/>
  <c r="J87" i="3" s="1"/>
  <c r="E87" i="3"/>
  <c r="J67" i="4"/>
  <c r="L66" i="3" s="1"/>
  <c r="G66" i="3"/>
  <c r="F95" i="3"/>
  <c r="U48" i="4"/>
  <c r="K95" i="3" s="1"/>
  <c r="F84" i="3"/>
  <c r="U37" i="4"/>
  <c r="K84" i="3" s="1"/>
  <c r="E64" i="3"/>
  <c r="T17" i="4"/>
  <c r="J64" i="3" s="1"/>
  <c r="H62" i="3"/>
  <c r="K63" i="4"/>
  <c r="M62" i="3" s="1"/>
  <c r="F79" i="3"/>
  <c r="U32" i="4"/>
  <c r="K79" i="3" s="1"/>
  <c r="E56" i="3" l="1"/>
  <c r="U42" i="4"/>
  <c r="K89" i="3" s="1"/>
  <c r="U10" i="4"/>
  <c r="K57" i="3" s="1"/>
  <c r="H86" i="3"/>
  <c r="G91" i="3"/>
  <c r="T10" i="4"/>
  <c r="J57" i="3" s="1"/>
  <c r="E94" i="3"/>
  <c r="K86" i="4"/>
  <c r="M85" i="3" s="1"/>
  <c r="U47" i="4"/>
  <c r="K94" i="3" s="1"/>
  <c r="T15" i="4"/>
  <c r="J62" i="3" s="1"/>
  <c r="J65" i="4"/>
  <c r="L64" i="3" s="1"/>
  <c r="J74" i="4"/>
  <c r="L73" i="3" s="1"/>
  <c r="T19" i="4"/>
  <c r="J66" i="3" s="1"/>
  <c r="H95" i="3"/>
  <c r="E86" i="3"/>
  <c r="G72" i="3"/>
  <c r="F90" i="3"/>
  <c r="U44" i="4"/>
  <c r="K91" i="3" s="1"/>
  <c r="J95" i="4"/>
  <c r="L94" i="3" s="1"/>
  <c r="F71" i="3"/>
  <c r="H94" i="3"/>
  <c r="F72" i="3"/>
  <c r="U35" i="4"/>
  <c r="K82" i="3" s="1"/>
  <c r="F70" i="3"/>
  <c r="H72" i="3"/>
  <c r="H76" i="3"/>
  <c r="K81" i="4"/>
  <c r="M80" i="3" s="1"/>
  <c r="T12" i="4"/>
  <c r="J59" i="3" s="1"/>
  <c r="E92" i="3"/>
  <c r="J69" i="4"/>
  <c r="L68" i="3" s="1"/>
  <c r="U28" i="4"/>
  <c r="K75" i="3" s="1"/>
  <c r="H57" i="3"/>
  <c r="T44" i="4"/>
  <c r="J91" i="3" s="1"/>
  <c r="G70" i="3"/>
  <c r="E69" i="3"/>
  <c r="K75" i="4"/>
  <c r="M74" i="3" s="1"/>
  <c r="H73" i="3"/>
  <c r="T37" i="4"/>
  <c r="J84" i="3" s="1"/>
  <c r="J59" i="4"/>
  <c r="L58" i="3" s="1"/>
  <c r="F64" i="3"/>
  <c r="J93" i="4"/>
  <c r="L92" i="3" s="1"/>
  <c r="H68" i="3"/>
  <c r="K65" i="4"/>
  <c r="M64" i="3" s="1"/>
  <c r="J87" i="4"/>
  <c r="L86" i="3" s="1"/>
  <c r="T29" i="4"/>
  <c r="J76" i="3" s="1"/>
  <c r="G84" i="3"/>
  <c r="G65" i="3"/>
  <c r="E70" i="3"/>
  <c r="E65" i="3"/>
  <c r="U16" i="4"/>
  <c r="K63" i="3" s="1"/>
  <c r="T33" i="4"/>
  <c r="J80" i="3" s="1"/>
  <c r="U19" i="4"/>
  <c r="K66" i="3" s="1"/>
  <c r="U29" i="4"/>
  <c r="K76" i="3" s="1"/>
  <c r="K80" i="4"/>
  <c r="M79" i="3" s="1"/>
  <c r="E68" i="3"/>
  <c r="T32" i="4"/>
  <c r="J79" i="3" s="1"/>
  <c r="U45" i="4"/>
  <c r="K92" i="3" s="1"/>
  <c r="F69" i="3"/>
  <c r="U15" i="4"/>
  <c r="K62" i="3" s="1"/>
  <c r="F74" i="3"/>
  <c r="H65" i="3"/>
  <c r="U38" i="4"/>
  <c r="K85" i="3" s="1"/>
  <c r="H56" i="3"/>
  <c r="T11" i="4"/>
  <c r="J58" i="3" s="1"/>
  <c r="T36" i="4"/>
  <c r="J83" i="3" s="1"/>
  <c r="T16" i="4"/>
  <c r="J63" i="3" s="1"/>
  <c r="E93" i="3"/>
  <c r="K67" i="4"/>
  <c r="M66" i="3" s="1"/>
  <c r="H67" i="3"/>
  <c r="U33" i="4"/>
  <c r="K80" i="3" s="1"/>
  <c r="U14" i="4"/>
  <c r="K61" i="3" s="1"/>
  <c r="J94" i="4"/>
  <c r="L93" i="3" s="1"/>
  <c r="E90" i="3"/>
  <c r="G89" i="3"/>
  <c r="G81" i="3"/>
  <c r="E71" i="3"/>
  <c r="H77" i="3"/>
  <c r="E74" i="3"/>
  <c r="K82" i="4"/>
  <c r="M81" i="3" s="1"/>
  <c r="G77" i="3"/>
  <c r="G57" i="3"/>
  <c r="U20" i="4"/>
  <c r="K67" i="3" s="1"/>
  <c r="F58" i="3"/>
  <c r="H59" i="3"/>
  <c r="J70" i="4"/>
  <c r="L69" i="3" s="1"/>
  <c r="H93" i="3"/>
  <c r="F78" i="3"/>
  <c r="E89" i="3"/>
  <c r="J83" i="4"/>
  <c r="L82" i="3" s="1"/>
  <c r="T30" i="4"/>
  <c r="J77" i="3" s="1"/>
  <c r="U13" i="4"/>
  <c r="K60" i="3" s="1"/>
  <c r="F68" i="3"/>
  <c r="E73" i="3"/>
  <c r="E95" i="3"/>
  <c r="T13" i="4"/>
  <c r="J60" i="3" s="1"/>
  <c r="H75" i="3"/>
  <c r="H71" i="3"/>
  <c r="F56" i="3"/>
  <c r="E61" i="3"/>
  <c r="K85" i="4"/>
  <c r="M84" i="3" s="1"/>
  <c r="E75" i="3"/>
  <c r="F65" i="3"/>
  <c r="U40" i="4"/>
  <c r="K87" i="3" s="1"/>
  <c r="T35" i="4"/>
  <c r="J82" i="3" s="1"/>
  <c r="T31" i="4"/>
  <c r="J78" i="3" s="1"/>
  <c r="G75" i="3"/>
  <c r="K88" i="4"/>
  <c r="M87" i="3" s="1"/>
  <c r="H69" i="3"/>
  <c r="H83" i="3"/>
  <c r="K91" i="4"/>
  <c r="M90" i="3" s="1"/>
  <c r="U30" i="4"/>
  <c r="K77" i="3" s="1"/>
  <c r="T34" i="4"/>
  <c r="J81" i="3" s="1"/>
  <c r="G83" i="3"/>
  <c r="E85" i="3"/>
  <c r="G95" i="3"/>
  <c r="J88" i="4"/>
  <c r="L87" i="3" s="1"/>
  <c r="J62" i="4"/>
  <c r="L61" i="3" s="1"/>
  <c r="K83" i="4"/>
  <c r="M82" i="3" s="1"/>
  <c r="J63" i="4"/>
  <c r="L62" i="3" s="1"/>
  <c r="G59" i="3"/>
  <c r="K64" i="4"/>
  <c r="M63" i="3" s="1"/>
  <c r="U46" i="4"/>
  <c r="K93" i="3" s="1"/>
  <c r="J61" i="4"/>
  <c r="L60" i="3" s="1"/>
  <c r="G79" i="3"/>
  <c r="S49" i="4"/>
  <c r="J8" i="2" s="1"/>
  <c r="J32" i="2" s="1"/>
  <c r="H97" i="4"/>
  <c r="I14" i="2" s="1"/>
  <c r="R49" i="4"/>
  <c r="E92" i="10" s="1"/>
  <c r="D96" i="3"/>
  <c r="F83" i="3"/>
  <c r="J91" i="4"/>
  <c r="L90" i="3" s="1"/>
  <c r="C85" i="10"/>
  <c r="Q49" i="4"/>
  <c r="I10" i="2" s="1"/>
  <c r="E67" i="3"/>
  <c r="G56" i="3"/>
  <c r="I97" i="4"/>
  <c r="K92" i="10" s="1"/>
  <c r="I96" i="3"/>
  <c r="J56" i="3"/>
  <c r="M56" i="3"/>
  <c r="K56" i="3"/>
  <c r="L56" i="3"/>
  <c r="C92" i="10" l="1"/>
  <c r="F96" i="3"/>
  <c r="I16" i="2"/>
  <c r="I12" i="2"/>
  <c r="J96" i="3"/>
  <c r="E96" i="3"/>
  <c r="G96" i="3"/>
  <c r="H96" i="3"/>
  <c r="T49" i="4"/>
  <c r="J10" i="2" s="1"/>
  <c r="M96" i="3"/>
  <c r="K96" i="3"/>
  <c r="J97" i="4"/>
  <c r="J14" i="2" s="1"/>
  <c r="U49" i="4"/>
  <c r="J12" i="2" s="1"/>
  <c r="K97" i="4"/>
  <c r="J16" i="2" s="1"/>
  <c r="I92" i="10"/>
  <c r="L96" i="3"/>
</calcChain>
</file>

<file path=xl/sharedStrings.xml><?xml version="1.0" encoding="utf-8"?>
<sst xmlns="http://schemas.openxmlformats.org/spreadsheetml/2006/main" count="1512" uniqueCount="584">
  <si>
    <t>分析テーマ</t>
    <rPh sb="0" eb="2">
      <t>ブンセキ</t>
    </rPh>
    <phoneticPr fontId="2"/>
  </si>
  <si>
    <t>２．消費転換率を下の表から選び、プルダウンで選択してください。</t>
    <rPh sb="2" eb="4">
      <t>ショウヒ</t>
    </rPh>
    <rPh sb="4" eb="6">
      <t>テンカン</t>
    </rPh>
    <rPh sb="6" eb="7">
      <t>リツ</t>
    </rPh>
    <rPh sb="8" eb="9">
      <t>シタ</t>
    </rPh>
    <rPh sb="10" eb="11">
      <t>ヒョウ</t>
    </rPh>
    <rPh sb="13" eb="14">
      <t>エラ</t>
    </rPh>
    <rPh sb="22" eb="24">
      <t>センタク</t>
    </rPh>
    <phoneticPr fontId="2"/>
  </si>
  <si>
    <t>消費転換率</t>
    <rPh sb="0" eb="2">
      <t>ショウヒ</t>
    </rPh>
    <rPh sb="2" eb="4">
      <t>テンカン</t>
    </rPh>
    <rPh sb="4" eb="5">
      <t>リツ</t>
    </rPh>
    <phoneticPr fontId="2"/>
  </si>
  <si>
    <t>３．表示単位を下の表から選び、プルダウンで選択してください。</t>
    <rPh sb="2" eb="4">
      <t>ヒョウジ</t>
    </rPh>
    <rPh sb="4" eb="6">
      <t>タンイ</t>
    </rPh>
    <rPh sb="7" eb="8">
      <t>シタ</t>
    </rPh>
    <rPh sb="9" eb="10">
      <t>ヒョウ</t>
    </rPh>
    <rPh sb="12" eb="13">
      <t>エラ</t>
    </rPh>
    <rPh sb="21" eb="23">
      <t>センタク</t>
    </rPh>
    <phoneticPr fontId="2"/>
  </si>
  <si>
    <t>表示単位</t>
    <rPh sb="0" eb="2">
      <t>ヒョウジ</t>
    </rPh>
    <rPh sb="2" eb="4">
      <t>タンイ</t>
    </rPh>
    <phoneticPr fontId="2"/>
  </si>
  <si>
    <t>百万円</t>
    <rPh sb="0" eb="3">
      <t>ヒャクマンエン</t>
    </rPh>
    <phoneticPr fontId="2"/>
  </si>
  <si>
    <t>千円</t>
    <rPh sb="0" eb="2">
      <t>センエン</t>
    </rPh>
    <phoneticPr fontId="2"/>
  </si>
  <si>
    <t>単位調整係数</t>
    <rPh sb="0" eb="2">
      <t>タンイ</t>
    </rPh>
    <rPh sb="2" eb="4">
      <t>チョウセイ</t>
    </rPh>
    <rPh sb="4" eb="6">
      <t>ケイスウ</t>
    </rPh>
    <phoneticPr fontId="2"/>
  </si>
  <si>
    <t>億円</t>
    <rPh sb="0" eb="2">
      <t>オクエン</t>
    </rPh>
    <phoneticPr fontId="2"/>
  </si>
  <si>
    <t>東日本高速道路(株)
中日本高速道路(株)
西日本高速道路(株)</t>
    <phoneticPr fontId="23"/>
  </si>
  <si>
    <t>首都高速道路(株)</t>
    <rPh sb="4" eb="6">
      <t>ドウロ</t>
    </rPh>
    <rPh sb="6" eb="9">
      <t>カブ</t>
    </rPh>
    <phoneticPr fontId="23"/>
  </si>
  <si>
    <t>阪神高速道路(株)</t>
    <rPh sb="6" eb="9">
      <t>カブ</t>
    </rPh>
    <phoneticPr fontId="23"/>
  </si>
  <si>
    <t>本州四国連絡高速道路(株)</t>
    <rPh sb="6" eb="8">
      <t>コウソク</t>
    </rPh>
    <rPh sb="8" eb="10">
      <t>ドウロ</t>
    </rPh>
    <rPh sb="10" eb="13">
      <t>カブ</t>
    </rPh>
    <phoneticPr fontId="23"/>
  </si>
  <si>
    <t>合　　計</t>
    <rPh sb="0" eb="1">
      <t>ゴウ</t>
    </rPh>
    <rPh sb="3" eb="4">
      <t>ケイ</t>
    </rPh>
    <phoneticPr fontId="23"/>
  </si>
  <si>
    <t>最終需要額
（工事費）</t>
    <rPh sb="0" eb="2">
      <t>サイシュウ</t>
    </rPh>
    <rPh sb="2" eb="4">
      <t>ジュヨウ</t>
    </rPh>
    <rPh sb="4" eb="5">
      <t>ガク</t>
    </rPh>
    <rPh sb="7" eb="10">
      <t>コウジヒ</t>
    </rPh>
    <phoneticPr fontId="2"/>
  </si>
  <si>
    <t>地方公社等</t>
    <phoneticPr fontId="23"/>
  </si>
  <si>
    <t>長崎市
消費転換率</t>
    <rPh sb="0" eb="3">
      <t>ナガサキシ</t>
    </rPh>
    <rPh sb="4" eb="6">
      <t>ショウヒ</t>
    </rPh>
    <rPh sb="6" eb="8">
      <t>テンカン</t>
    </rPh>
    <rPh sb="8" eb="9">
      <t>リツ</t>
    </rPh>
    <phoneticPr fontId="2"/>
  </si>
  <si>
    <t>経済波及効果分析結果Ⅰ　概要</t>
    <rPh sb="0" eb="2">
      <t>ケイザイ</t>
    </rPh>
    <rPh sb="2" eb="4">
      <t>ハキュウ</t>
    </rPh>
    <rPh sb="4" eb="6">
      <t>コウカ</t>
    </rPh>
    <rPh sb="6" eb="8">
      <t>ブンセキ</t>
    </rPh>
    <rPh sb="8" eb="10">
      <t>ケッカ</t>
    </rPh>
    <rPh sb="12" eb="14">
      <t>ガイヨウ</t>
    </rPh>
    <phoneticPr fontId="2"/>
  </si>
  <si>
    <t>直接効果</t>
    <rPh sb="0" eb="2">
      <t>チョクセツ</t>
    </rPh>
    <rPh sb="2" eb="4">
      <t>コウカ</t>
    </rPh>
    <phoneticPr fontId="2"/>
  </si>
  <si>
    <t>合計
（総合効果）</t>
    <rPh sb="0" eb="2">
      <t>ゴウケイ</t>
    </rPh>
    <rPh sb="4" eb="6">
      <t>ソウゴウ</t>
    </rPh>
    <rPh sb="6" eb="8">
      <t>コウカ</t>
    </rPh>
    <phoneticPr fontId="2"/>
  </si>
  <si>
    <t>生産
誘発額</t>
    <rPh sb="0" eb="2">
      <t>セイサン</t>
    </rPh>
    <rPh sb="3" eb="5">
      <t>ユウハツ</t>
    </rPh>
    <rPh sb="5" eb="6">
      <t>ガク</t>
    </rPh>
    <phoneticPr fontId="2"/>
  </si>
  <si>
    <t>粗付加価値
誘発額</t>
    <rPh sb="0" eb="1">
      <t>ソ</t>
    </rPh>
    <rPh sb="1" eb="3">
      <t>フカ</t>
    </rPh>
    <rPh sb="3" eb="5">
      <t>カチ</t>
    </rPh>
    <rPh sb="6" eb="8">
      <t>ユウハツ</t>
    </rPh>
    <rPh sb="8" eb="9">
      <t>ガク</t>
    </rPh>
    <phoneticPr fontId="2"/>
  </si>
  <si>
    <t>雇用者所得
誘発額</t>
    <rPh sb="0" eb="3">
      <t>コヨウシャ</t>
    </rPh>
    <rPh sb="3" eb="5">
      <t>ショトク</t>
    </rPh>
    <rPh sb="6" eb="8">
      <t>ユウハツ</t>
    </rPh>
    <rPh sb="8" eb="9">
      <t>ガク</t>
    </rPh>
    <phoneticPr fontId="2"/>
  </si>
  <si>
    <t>就業者
誘発数</t>
    <rPh sb="0" eb="3">
      <t>シュウギョウシャ</t>
    </rPh>
    <rPh sb="4" eb="6">
      <t>ユウハツ</t>
    </rPh>
    <rPh sb="6" eb="7">
      <t>スウ</t>
    </rPh>
    <phoneticPr fontId="2"/>
  </si>
  <si>
    <t>雇用者
誘発数</t>
    <rPh sb="0" eb="3">
      <t>コヨウシャ</t>
    </rPh>
    <rPh sb="4" eb="6">
      <t>ユウハツ</t>
    </rPh>
    <rPh sb="6" eb="7">
      <t>スウ</t>
    </rPh>
    <phoneticPr fontId="2"/>
  </si>
  <si>
    <t>（倍）</t>
    <rPh sb="1" eb="2">
      <t>バイ</t>
    </rPh>
    <phoneticPr fontId="2"/>
  </si>
  <si>
    <t>波及効果倍率
（生産誘発額*1の合計（総合効果）／最終需要増加額）</t>
    <rPh sb="0" eb="2">
      <t>ハキュウ</t>
    </rPh>
    <rPh sb="2" eb="4">
      <t>コウカ</t>
    </rPh>
    <rPh sb="4" eb="6">
      <t>バイリツ</t>
    </rPh>
    <rPh sb="8" eb="10">
      <t>セイサン</t>
    </rPh>
    <rPh sb="10" eb="12">
      <t>ユウハツ</t>
    </rPh>
    <rPh sb="12" eb="13">
      <t>ガク</t>
    </rPh>
    <rPh sb="16" eb="18">
      <t>ゴウケイ</t>
    </rPh>
    <rPh sb="19" eb="21">
      <t>ソウゴウ</t>
    </rPh>
    <rPh sb="21" eb="23">
      <t>コウカ</t>
    </rPh>
    <rPh sb="25" eb="27">
      <t>サイシュウ</t>
    </rPh>
    <rPh sb="27" eb="29">
      <t>ジュヨウ</t>
    </rPh>
    <rPh sb="29" eb="31">
      <t>ゾウカ</t>
    </rPh>
    <rPh sb="31" eb="32">
      <t>ガク</t>
    </rPh>
    <phoneticPr fontId="2"/>
  </si>
  <si>
    <t>注意事項：簡易分析ツールによる分析結果の取り扱いについて</t>
    <rPh sb="0" eb="2">
      <t>チュウイ</t>
    </rPh>
    <rPh sb="2" eb="4">
      <t>ジコウ</t>
    </rPh>
    <rPh sb="5" eb="7">
      <t>カンイ</t>
    </rPh>
    <rPh sb="7" eb="9">
      <t>ブンセキ</t>
    </rPh>
    <phoneticPr fontId="2"/>
  </si>
  <si>
    <t>*1</t>
    <phoneticPr fontId="2"/>
  </si>
  <si>
    <t>*2</t>
    <phoneticPr fontId="2"/>
  </si>
  <si>
    <t>*3</t>
    <phoneticPr fontId="2"/>
  </si>
  <si>
    <t>*4</t>
    <phoneticPr fontId="2"/>
  </si>
  <si>
    <t>*5</t>
    <phoneticPr fontId="2"/>
  </si>
  <si>
    <t>（※端数調整を行っていないため合計と内訳の計は必ずしも一致しません。）</t>
    <rPh sb="2" eb="4">
      <t>ハスウ</t>
    </rPh>
    <rPh sb="4" eb="6">
      <t>チョウセイ</t>
    </rPh>
    <rPh sb="7" eb="8">
      <t>オコナ</t>
    </rPh>
    <rPh sb="15" eb="17">
      <t>ゴウケイ</t>
    </rPh>
    <rPh sb="18" eb="20">
      <t>ウチワケ</t>
    </rPh>
    <rPh sb="21" eb="22">
      <t>ケイ</t>
    </rPh>
    <rPh sb="23" eb="24">
      <t>カナラ</t>
    </rPh>
    <rPh sb="27" eb="29">
      <t>イッチ</t>
    </rPh>
    <phoneticPr fontId="23"/>
  </si>
  <si>
    <t>生産誘発額：最終需要を賄うために直接･間接に誘発された県内生産額。</t>
    <rPh sb="0" eb="2">
      <t>セイサン</t>
    </rPh>
    <rPh sb="2" eb="5">
      <t>ユウハツガク</t>
    </rPh>
    <rPh sb="6" eb="8">
      <t>サイシュウ</t>
    </rPh>
    <rPh sb="8" eb="10">
      <t>ジュヨウ</t>
    </rPh>
    <rPh sb="11" eb="12">
      <t>マカナ</t>
    </rPh>
    <rPh sb="16" eb="18">
      <t>チョクセツ</t>
    </rPh>
    <rPh sb="19" eb="21">
      <t>カンセツ</t>
    </rPh>
    <rPh sb="22" eb="24">
      <t>ユウハツ</t>
    </rPh>
    <rPh sb="27" eb="29">
      <t>ケンナイ</t>
    </rPh>
    <rPh sb="29" eb="31">
      <t>セイサン</t>
    </rPh>
    <rPh sb="31" eb="32">
      <t>ガク</t>
    </rPh>
    <phoneticPr fontId="23"/>
  </si>
  <si>
    <t>粗付加価値誘発額：粗付加価値とは生産活動によって新たに付加された価値で､雇用者所得､営業余剰､資本減耗引当などから構成される。粗付価値誘発額は生産が誘発されることに伴って誘発される粗付加価値の額。</t>
    <rPh sb="0" eb="1">
      <t>ソ</t>
    </rPh>
    <rPh sb="1" eb="3">
      <t>フカ</t>
    </rPh>
    <rPh sb="3" eb="5">
      <t>カチ</t>
    </rPh>
    <rPh sb="5" eb="7">
      <t>ユウハツ</t>
    </rPh>
    <rPh sb="7" eb="8">
      <t>ガク</t>
    </rPh>
    <rPh sb="57" eb="59">
      <t>コウセイ</t>
    </rPh>
    <phoneticPr fontId="23"/>
  </si>
  <si>
    <t>雇用者所得誘発額：雇用者所得とは民間や政府等の雇用者に対して労働の報酬として支払われる現金､現物のすべての所得。雇用者所得誘発額は生産が誘発されることに伴って誘発される雇用者所得の額。</t>
    <rPh sb="0" eb="3">
      <t>コヨウシャ</t>
    </rPh>
    <rPh sb="3" eb="5">
      <t>ショトク</t>
    </rPh>
    <rPh sb="5" eb="8">
      <t>ユウハツガク</t>
    </rPh>
    <rPh sb="9" eb="12">
      <t>コヨウシャ</t>
    </rPh>
    <rPh sb="12" eb="14">
      <t>ショトク</t>
    </rPh>
    <rPh sb="16" eb="18">
      <t>ミンカン</t>
    </rPh>
    <rPh sb="19" eb="21">
      <t>セイフ</t>
    </rPh>
    <rPh sb="21" eb="22">
      <t>トウ</t>
    </rPh>
    <rPh sb="23" eb="25">
      <t>コヨウ</t>
    </rPh>
    <rPh sb="25" eb="26">
      <t>モノ</t>
    </rPh>
    <rPh sb="27" eb="28">
      <t>タイ</t>
    </rPh>
    <rPh sb="30" eb="32">
      <t>ロウドウ</t>
    </rPh>
    <rPh sb="33" eb="35">
      <t>ホウシュウ</t>
    </rPh>
    <rPh sb="38" eb="40">
      <t>シハラ</t>
    </rPh>
    <rPh sb="43" eb="45">
      <t>ゲンキン</t>
    </rPh>
    <rPh sb="46" eb="48">
      <t>ゲンブツ</t>
    </rPh>
    <rPh sb="53" eb="55">
      <t>ショトク</t>
    </rPh>
    <rPh sb="56" eb="59">
      <t>コヨウシャ</t>
    </rPh>
    <rPh sb="59" eb="61">
      <t>ショトク</t>
    </rPh>
    <rPh sb="61" eb="64">
      <t>ユウハツガク</t>
    </rPh>
    <rPh sb="65" eb="67">
      <t>セイサン</t>
    </rPh>
    <rPh sb="68" eb="70">
      <t>ユウハツ</t>
    </rPh>
    <rPh sb="76" eb="77">
      <t>トモナ</t>
    </rPh>
    <rPh sb="79" eb="81">
      <t>ユウハツ</t>
    </rPh>
    <rPh sb="84" eb="87">
      <t>コヨウシャ</t>
    </rPh>
    <rPh sb="87" eb="89">
      <t>ショトク</t>
    </rPh>
    <rPh sb="90" eb="91">
      <t>ガク</t>
    </rPh>
    <phoneticPr fontId="23"/>
  </si>
  <si>
    <t>1.</t>
    <phoneticPr fontId="2"/>
  </si>
  <si>
    <t>2.</t>
    <phoneticPr fontId="2"/>
  </si>
  <si>
    <t>この簡易分析ツールによる分析結果は、実際の経済波及効果を保証するものではありません。</t>
    <rPh sb="2" eb="4">
      <t>カンイ</t>
    </rPh>
    <rPh sb="4" eb="6">
      <t>ブンセキ</t>
    </rPh>
    <phoneticPr fontId="23"/>
  </si>
  <si>
    <t>3.</t>
    <phoneticPr fontId="2"/>
  </si>
  <si>
    <t>4.</t>
    <phoneticPr fontId="2"/>
  </si>
  <si>
    <t>生産誘発額</t>
  </si>
  <si>
    <t>合計</t>
  </si>
  <si>
    <t>経済波及効果分析結果Ⅱ　部門別経済波及効果一覧表</t>
    <rPh sb="0" eb="2">
      <t>ケイザイ</t>
    </rPh>
    <rPh sb="2" eb="4">
      <t>ハキュウ</t>
    </rPh>
    <rPh sb="4" eb="6">
      <t>コウカ</t>
    </rPh>
    <rPh sb="6" eb="8">
      <t>ブンセキ</t>
    </rPh>
    <rPh sb="8" eb="10">
      <t>ケッカ</t>
    </rPh>
    <rPh sb="12" eb="14">
      <t>ブモン</t>
    </rPh>
    <rPh sb="14" eb="15">
      <t>ベツ</t>
    </rPh>
    <rPh sb="15" eb="17">
      <t>ケイザイ</t>
    </rPh>
    <rPh sb="17" eb="19">
      <t>ハキュウ</t>
    </rPh>
    <rPh sb="19" eb="21">
      <t>コウカ</t>
    </rPh>
    <rPh sb="21" eb="23">
      <t>イチラン</t>
    </rPh>
    <rPh sb="23" eb="24">
      <t>ヒョウ</t>
    </rPh>
    <phoneticPr fontId="2"/>
  </si>
  <si>
    <t>就業者
誘発数</t>
    <rPh sb="4" eb="5">
      <t>ユウ</t>
    </rPh>
    <rPh sb="5" eb="6">
      <t>ハツ</t>
    </rPh>
    <rPh sb="6" eb="7">
      <t>スウ</t>
    </rPh>
    <phoneticPr fontId="2"/>
  </si>
  <si>
    <t>雇用者
誘発数</t>
    <rPh sb="0" eb="1">
      <t>ヤトイ</t>
    </rPh>
    <rPh sb="1" eb="2">
      <t>ヨウ</t>
    </rPh>
    <rPh sb="2" eb="3">
      <t>シャ</t>
    </rPh>
    <rPh sb="4" eb="5">
      <t>ユウ</t>
    </rPh>
    <rPh sb="5" eb="6">
      <t>ハツ</t>
    </rPh>
    <rPh sb="6" eb="7">
      <t>スウ</t>
    </rPh>
    <phoneticPr fontId="2"/>
  </si>
  <si>
    <t>粗付加価値
誘発額</t>
    <rPh sb="3" eb="5">
      <t>カチ</t>
    </rPh>
    <rPh sb="6" eb="8">
      <t>ユウハツ</t>
    </rPh>
    <rPh sb="8" eb="9">
      <t>ガク</t>
    </rPh>
    <phoneticPr fontId="2"/>
  </si>
  <si>
    <t>01</t>
    <phoneticPr fontId="2"/>
  </si>
  <si>
    <t>02</t>
    <phoneticPr fontId="2"/>
  </si>
  <si>
    <t>水産業</t>
    <rPh sb="0" eb="3">
      <t>スイサンギョウ</t>
    </rPh>
    <phoneticPr fontId="2"/>
  </si>
  <si>
    <t>03</t>
    <phoneticPr fontId="2"/>
  </si>
  <si>
    <t>04</t>
    <phoneticPr fontId="2"/>
  </si>
  <si>
    <t>05</t>
    <phoneticPr fontId="2"/>
  </si>
  <si>
    <t>06</t>
    <phoneticPr fontId="2"/>
  </si>
  <si>
    <t>07</t>
    <phoneticPr fontId="2"/>
  </si>
  <si>
    <t>08</t>
    <phoneticPr fontId="2"/>
  </si>
  <si>
    <t>09</t>
    <phoneticPr fontId="2"/>
  </si>
  <si>
    <t>合計（総合効果）</t>
    <rPh sb="0" eb="2">
      <t>ゴウケイ</t>
    </rPh>
    <rPh sb="3" eb="5">
      <t>ソウゴウ</t>
    </rPh>
    <rPh sb="5" eb="7">
      <t>コウカ</t>
    </rPh>
    <phoneticPr fontId="2"/>
  </si>
  <si>
    <t>計算域Ⅱ　直接効果・第1次間接波及効果・第2次間接波及効果・就業（雇用）誘発効果の計算</t>
    <rPh sb="0" eb="2">
      <t>ケイサン</t>
    </rPh>
    <rPh sb="2" eb="3">
      <t>イキ</t>
    </rPh>
    <rPh sb="5" eb="7">
      <t>チョクセツ</t>
    </rPh>
    <rPh sb="7" eb="9">
      <t>コウカ</t>
    </rPh>
    <rPh sb="10" eb="11">
      <t>ダイ</t>
    </rPh>
    <rPh sb="12" eb="13">
      <t>ジ</t>
    </rPh>
    <rPh sb="13" eb="15">
      <t>カンセツ</t>
    </rPh>
    <rPh sb="15" eb="17">
      <t>ハキュウ</t>
    </rPh>
    <rPh sb="17" eb="19">
      <t>コウカ</t>
    </rPh>
    <rPh sb="20" eb="21">
      <t>ダイ</t>
    </rPh>
    <rPh sb="22" eb="23">
      <t>ジ</t>
    </rPh>
    <rPh sb="23" eb="25">
      <t>カンセツ</t>
    </rPh>
    <rPh sb="25" eb="27">
      <t>ハキュウ</t>
    </rPh>
    <rPh sb="27" eb="29">
      <t>コウカ</t>
    </rPh>
    <rPh sb="30" eb="32">
      <t>シュウギョウ</t>
    </rPh>
    <rPh sb="33" eb="35">
      <t>コヨウ</t>
    </rPh>
    <rPh sb="36" eb="38">
      <t>ユウハツ</t>
    </rPh>
    <rPh sb="38" eb="40">
      <t>コウカ</t>
    </rPh>
    <rPh sb="41" eb="43">
      <t>ケイサン</t>
    </rPh>
    <phoneticPr fontId="2"/>
  </si>
  <si>
    <t>県内
需要額</t>
    <rPh sb="0" eb="2">
      <t>ケンナイ</t>
    </rPh>
    <rPh sb="3" eb="5">
      <t>ジュヨウ</t>
    </rPh>
    <rPh sb="5" eb="6">
      <t>ガク</t>
    </rPh>
    <phoneticPr fontId="2"/>
  </si>
  <si>
    <t>雇用者
所得額
合計</t>
    <rPh sb="0" eb="3">
      <t>コヨウシャ</t>
    </rPh>
    <rPh sb="4" eb="7">
      <t>ショトクガク</t>
    </rPh>
    <rPh sb="8" eb="9">
      <t>ゴウ</t>
    </rPh>
    <rPh sb="9" eb="10">
      <t>ケイ</t>
    </rPh>
    <phoneticPr fontId="2"/>
  </si>
  <si>
    <t>消費
支出額</t>
    <rPh sb="0" eb="2">
      <t>ショウヒ</t>
    </rPh>
    <rPh sb="3" eb="5">
      <t>シシュツ</t>
    </rPh>
    <rPh sb="5" eb="6">
      <t>ガク</t>
    </rPh>
    <phoneticPr fontId="2"/>
  </si>
  <si>
    <t>合計</t>
    <rPh sb="0" eb="2">
      <t>ゴウケイ</t>
    </rPh>
    <phoneticPr fontId="2"/>
  </si>
  <si>
    <t>単位：人</t>
    <rPh sb="3" eb="4">
      <t>ニン</t>
    </rPh>
    <phoneticPr fontId="2"/>
  </si>
  <si>
    <t>建設</t>
  </si>
  <si>
    <t>建築</t>
  </si>
  <si>
    <t>住宅建築</t>
  </si>
  <si>
    <t>土木</t>
  </si>
  <si>
    <t>公共事業</t>
  </si>
  <si>
    <t>道路関係
公共事業</t>
  </si>
  <si>
    <t>治水</t>
  </si>
  <si>
    <t>海岸</t>
  </si>
  <si>
    <t>砂防</t>
  </si>
  <si>
    <t>下水道</t>
  </si>
  <si>
    <t>空港</t>
  </si>
  <si>
    <t>公園</t>
  </si>
  <si>
    <t>その他の
土木</t>
  </si>
  <si>
    <t>木造在来
住宅</t>
  </si>
  <si>
    <t>ＳＲＣ住宅</t>
  </si>
  <si>
    <t>ＲＣ量産
住宅</t>
  </si>
  <si>
    <t>Ｓ在来住宅</t>
  </si>
  <si>
    <t>Ｓ量産住宅</t>
  </si>
  <si>
    <t>ＣＢ住宅</t>
  </si>
  <si>
    <t>木造事務所</t>
  </si>
  <si>
    <t>ＳＲＣ工場</t>
  </si>
  <si>
    <t>ＲＣ工場</t>
  </si>
  <si>
    <t>ＲＣ事務所</t>
  </si>
  <si>
    <t>不動産</t>
  </si>
  <si>
    <t>Ｓ事務所</t>
  </si>
  <si>
    <t>ＣＢ非住宅</t>
  </si>
  <si>
    <t>道路舗装</t>
  </si>
  <si>
    <t>道路補修</t>
  </si>
  <si>
    <t>街路舗装</t>
  </si>
  <si>
    <t>河川改修</t>
  </si>
  <si>
    <t>農林関係
公共事業</t>
  </si>
  <si>
    <t>鉄道軌道
建設</t>
  </si>
  <si>
    <t>電気通信
施設建設</t>
  </si>
  <si>
    <t>土地造成</t>
  </si>
  <si>
    <t>計算域Ⅳ　建設部門の原材料投入額、粗付加価値額及び雇用者所得額の計算</t>
    <rPh sb="0" eb="2">
      <t>ケイサン</t>
    </rPh>
    <rPh sb="2" eb="3">
      <t>イキ</t>
    </rPh>
    <rPh sb="5" eb="7">
      <t>ケンセツ</t>
    </rPh>
    <rPh sb="7" eb="9">
      <t>ブモン</t>
    </rPh>
    <rPh sb="10" eb="13">
      <t>ゲンザイリョウ</t>
    </rPh>
    <rPh sb="13" eb="15">
      <t>トウニュウ</t>
    </rPh>
    <rPh sb="15" eb="16">
      <t>ガク</t>
    </rPh>
    <rPh sb="17" eb="18">
      <t>ソ</t>
    </rPh>
    <rPh sb="18" eb="20">
      <t>フカ</t>
    </rPh>
    <rPh sb="20" eb="22">
      <t>カチ</t>
    </rPh>
    <rPh sb="22" eb="23">
      <t>ガク</t>
    </rPh>
    <rPh sb="23" eb="24">
      <t>オヨ</t>
    </rPh>
    <rPh sb="25" eb="28">
      <t>コヨウシャ</t>
    </rPh>
    <rPh sb="28" eb="30">
      <t>ショトク</t>
    </rPh>
    <rPh sb="30" eb="31">
      <t>ガク</t>
    </rPh>
    <rPh sb="32" eb="34">
      <t>ケイサン</t>
    </rPh>
    <phoneticPr fontId="23"/>
  </si>
  <si>
    <t>最終
需要額
(工事費)</t>
    <rPh sb="0" eb="2">
      <t>サイシュウ</t>
    </rPh>
    <rPh sb="3" eb="4">
      <t>モトメ</t>
    </rPh>
    <rPh sb="4" eb="5">
      <t>ヨウ</t>
    </rPh>
    <rPh sb="5" eb="6">
      <t>ガク</t>
    </rPh>
    <rPh sb="8" eb="9">
      <t>コウ</t>
    </rPh>
    <rPh sb="9" eb="10">
      <t>コト</t>
    </rPh>
    <rPh sb="10" eb="11">
      <t>ヒ</t>
    </rPh>
    <phoneticPr fontId="23"/>
  </si>
  <si>
    <t>建設部門
投入係数表</t>
    <rPh sb="0" eb="1">
      <t>ケン</t>
    </rPh>
    <rPh sb="1" eb="2">
      <t>セツ</t>
    </rPh>
    <rPh sb="2" eb="3">
      <t>ブ</t>
    </rPh>
    <rPh sb="3" eb="4">
      <t>モン</t>
    </rPh>
    <rPh sb="5" eb="6">
      <t>トウ</t>
    </rPh>
    <rPh sb="6" eb="7">
      <t>イ</t>
    </rPh>
    <rPh sb="7" eb="8">
      <t>カカリ</t>
    </rPh>
    <rPh sb="8" eb="9">
      <t>スウ</t>
    </rPh>
    <rPh sb="9" eb="10">
      <t>オモテ</t>
    </rPh>
    <phoneticPr fontId="23"/>
  </si>
  <si>
    <t>①原材料投入額
②粗付加価値額
③雇用者所得額</t>
    <rPh sb="1" eb="4">
      <t>ゲンザイリョウ</t>
    </rPh>
    <rPh sb="4" eb="7">
      <t>トウニュウガク</t>
    </rPh>
    <rPh sb="9" eb="10">
      <t>ソ</t>
    </rPh>
    <rPh sb="10" eb="12">
      <t>フカ</t>
    </rPh>
    <rPh sb="12" eb="14">
      <t>カチ</t>
    </rPh>
    <rPh sb="14" eb="15">
      <t>ガク</t>
    </rPh>
    <rPh sb="17" eb="20">
      <t>コヨウシャ</t>
    </rPh>
    <rPh sb="20" eb="22">
      <t>ショトク</t>
    </rPh>
    <rPh sb="22" eb="23">
      <t>ガク</t>
    </rPh>
    <phoneticPr fontId="23"/>
  </si>
  <si>
    <t>の計算</t>
    <rPh sb="1" eb="3">
      <t>ケイサン</t>
    </rPh>
    <phoneticPr fontId="23"/>
  </si>
  <si>
    <t>合計</t>
    <rPh sb="0" eb="2">
      <t>ゴウケイ</t>
    </rPh>
    <phoneticPr fontId="23"/>
  </si>
  <si>
    <t>粗付加価値率</t>
    <rPh sb="5" eb="6">
      <t>リツ</t>
    </rPh>
    <phoneticPr fontId="25"/>
  </si>
  <si>
    <t>雇用者所得率</t>
    <rPh sb="5" eb="6">
      <t>リツ</t>
    </rPh>
    <phoneticPr fontId="25"/>
  </si>
  <si>
    <t>各種係数</t>
    <rPh sb="0" eb="2">
      <t>カクシュ</t>
    </rPh>
    <rPh sb="2" eb="4">
      <t>ケイスウ</t>
    </rPh>
    <phoneticPr fontId="2"/>
  </si>
  <si>
    <t>輸移入率</t>
    <rPh sb="0" eb="1">
      <t>ユ</t>
    </rPh>
    <rPh sb="1" eb="3">
      <t>イニュウ</t>
    </rPh>
    <rPh sb="3" eb="4">
      <t>リツ</t>
    </rPh>
    <phoneticPr fontId="2"/>
  </si>
  <si>
    <t>県内
自給率</t>
    <rPh sb="0" eb="2">
      <t>ケンナイ</t>
    </rPh>
    <rPh sb="3" eb="6">
      <t>ジキュウリツ</t>
    </rPh>
    <phoneticPr fontId="2"/>
  </si>
  <si>
    <t>粗付加
価値率</t>
    <rPh sb="0" eb="1">
      <t>ソ</t>
    </rPh>
    <rPh sb="1" eb="3">
      <t>フカ</t>
    </rPh>
    <rPh sb="4" eb="6">
      <t>カチ</t>
    </rPh>
    <rPh sb="6" eb="7">
      <t>リツ</t>
    </rPh>
    <phoneticPr fontId="2"/>
  </si>
  <si>
    <t>雇用者
所得率</t>
    <rPh sb="0" eb="3">
      <t>コヨウシャ</t>
    </rPh>
    <rPh sb="4" eb="6">
      <t>ショトク</t>
    </rPh>
    <rPh sb="6" eb="7">
      <t>リツ</t>
    </rPh>
    <phoneticPr fontId="2"/>
  </si>
  <si>
    <t>民間消費
支出構成</t>
    <rPh sb="0" eb="2">
      <t>ミンカン</t>
    </rPh>
    <rPh sb="2" eb="4">
      <t>ショウヒ</t>
    </rPh>
    <rPh sb="5" eb="7">
      <t>シシュツ</t>
    </rPh>
    <rPh sb="7" eb="9">
      <t>コウセイ</t>
    </rPh>
    <phoneticPr fontId="2"/>
  </si>
  <si>
    <t>就業係数</t>
    <rPh sb="0" eb="2">
      <t>シュウギョウ</t>
    </rPh>
    <rPh sb="2" eb="4">
      <t>ケイスウ</t>
    </rPh>
    <phoneticPr fontId="2"/>
  </si>
  <si>
    <t>雇用係数</t>
    <rPh sb="0" eb="2">
      <t>コヨウ</t>
    </rPh>
    <rPh sb="2" eb="4">
      <t>ケイスウ</t>
    </rPh>
    <phoneticPr fontId="2"/>
  </si>
  <si>
    <t>合計（平均）</t>
    <rPh sb="0" eb="2">
      <t>ゴウケイ</t>
    </rPh>
    <rPh sb="3" eb="5">
      <t>ヘイキン</t>
    </rPh>
    <phoneticPr fontId="2"/>
  </si>
  <si>
    <t>非住宅建築</t>
  </si>
  <si>
    <t>非住宅建築
（非木造）</t>
  </si>
  <si>
    <t>河川・下水
道・その他
の公共事業</t>
  </si>
  <si>
    <t>港湾・漁港</t>
  </si>
  <si>
    <t>内生部門計</t>
  </si>
  <si>
    <t>雇用者所得</t>
  </si>
  <si>
    <t>資本減耗引当</t>
  </si>
  <si>
    <t>116</t>
  </si>
  <si>
    <t>間接税（除関税・輸入品商品税）</t>
  </si>
  <si>
    <t>117</t>
  </si>
  <si>
    <t>粗付加価値部門計</t>
  </si>
  <si>
    <t>建設部門投入係数表</t>
    <rPh sb="0" eb="2">
      <t>ケンセツ</t>
    </rPh>
    <rPh sb="2" eb="4">
      <t>ブモン</t>
    </rPh>
    <rPh sb="4" eb="6">
      <t>トウニュウ</t>
    </rPh>
    <rPh sb="6" eb="8">
      <t>ケイスウ</t>
    </rPh>
    <rPh sb="8" eb="9">
      <t>ヒョウ</t>
    </rPh>
    <phoneticPr fontId="2"/>
  </si>
  <si>
    <t>109</t>
    <phoneticPr fontId="2"/>
  </si>
  <si>
    <t>111</t>
    <phoneticPr fontId="2"/>
  </si>
  <si>
    <t>112</t>
    <phoneticPr fontId="2"/>
  </si>
  <si>
    <t>113</t>
    <phoneticPr fontId="2"/>
  </si>
  <si>
    <t>114</t>
    <phoneticPr fontId="2"/>
  </si>
  <si>
    <t>115</t>
    <phoneticPr fontId="2"/>
  </si>
  <si>
    <t>粗付加価値率</t>
    <rPh sb="5" eb="6">
      <t>リツ</t>
    </rPh>
    <phoneticPr fontId="2"/>
  </si>
  <si>
    <t>雇用者所得率</t>
    <rPh sb="5" eb="6">
      <t>リツ</t>
    </rPh>
    <phoneticPr fontId="2"/>
  </si>
  <si>
    <t>行和</t>
    <rPh sb="0" eb="1">
      <t>ギョウ</t>
    </rPh>
    <rPh sb="1" eb="2">
      <t>ワ</t>
    </rPh>
    <phoneticPr fontId="2"/>
  </si>
  <si>
    <t>感応度
係数</t>
    <rPh sb="0" eb="2">
      <t>カンノウ</t>
    </rPh>
    <rPh sb="2" eb="3">
      <t>ド</t>
    </rPh>
    <rPh sb="4" eb="6">
      <t>ケイスウ</t>
    </rPh>
    <phoneticPr fontId="2"/>
  </si>
  <si>
    <t>列和</t>
    <rPh sb="0" eb="1">
      <t>レツ</t>
    </rPh>
    <rPh sb="1" eb="2">
      <t>ワ</t>
    </rPh>
    <phoneticPr fontId="2"/>
  </si>
  <si>
    <t>影響力係数</t>
    <rPh sb="0" eb="3">
      <t>エイキョウリョク</t>
    </rPh>
    <rPh sb="3" eb="5">
      <t>ケイスウ</t>
    </rPh>
    <phoneticPr fontId="2"/>
  </si>
  <si>
    <t>建設部門分類(70部門)</t>
    <rPh sb="0" eb="2">
      <t>ケンセツ</t>
    </rPh>
    <rPh sb="2" eb="4">
      <t>ブモン</t>
    </rPh>
    <rPh sb="4" eb="6">
      <t>ブンルイ</t>
    </rPh>
    <rPh sb="9" eb="11">
      <t>ブモン</t>
    </rPh>
    <phoneticPr fontId="2"/>
  </si>
  <si>
    <t>第1次間接
波及効果</t>
    <rPh sb="0" eb="1">
      <t>ダイ</t>
    </rPh>
    <rPh sb="2" eb="3">
      <t>ジ</t>
    </rPh>
    <rPh sb="3" eb="5">
      <t>カンセツ</t>
    </rPh>
    <rPh sb="6" eb="8">
      <t>ハキュウ</t>
    </rPh>
    <rPh sb="8" eb="10">
      <t>コウカ</t>
    </rPh>
    <phoneticPr fontId="2"/>
  </si>
  <si>
    <t>第2次間接
波及効果</t>
    <rPh sb="0" eb="1">
      <t>ダイ</t>
    </rPh>
    <rPh sb="2" eb="3">
      <t>ジ</t>
    </rPh>
    <rPh sb="3" eb="5">
      <t>カンセツ</t>
    </rPh>
    <rPh sb="6" eb="8">
      <t>ハキュウ</t>
    </rPh>
    <rPh sb="8" eb="10">
      <t>コウカ</t>
    </rPh>
    <phoneticPr fontId="2"/>
  </si>
  <si>
    <t>第1次間接波及効果</t>
    <rPh sb="0" eb="1">
      <t>ダイ</t>
    </rPh>
    <rPh sb="2" eb="3">
      <t>ジ</t>
    </rPh>
    <rPh sb="3" eb="9">
      <t>カンセツハキュウコウカ</t>
    </rPh>
    <phoneticPr fontId="2"/>
  </si>
  <si>
    <t>第2次間接波及効果</t>
    <rPh sb="0" eb="1">
      <t>ダイ</t>
    </rPh>
    <rPh sb="2" eb="3">
      <t>ジ</t>
    </rPh>
    <rPh sb="3" eb="9">
      <t>カンセツハキュウコウカ</t>
    </rPh>
    <phoneticPr fontId="2"/>
  </si>
  <si>
    <t>第1次間接波及効果</t>
    <rPh sb="0" eb="1">
      <t>ダイ</t>
    </rPh>
    <rPh sb="2" eb="3">
      <t>ジ</t>
    </rPh>
    <rPh sb="3" eb="5">
      <t>カンセツ</t>
    </rPh>
    <rPh sb="5" eb="7">
      <t>ハキュウ</t>
    </rPh>
    <rPh sb="7" eb="9">
      <t>コウカ</t>
    </rPh>
    <phoneticPr fontId="2"/>
  </si>
  <si>
    <t>第2次間接波及効果</t>
    <rPh sb="0" eb="1">
      <t>ダイ</t>
    </rPh>
    <rPh sb="2" eb="3">
      <t>ジ</t>
    </rPh>
    <rPh sb="3" eb="5">
      <t>カンセツ</t>
    </rPh>
    <rPh sb="5" eb="7">
      <t>ハキュウ</t>
    </rPh>
    <rPh sb="7" eb="9">
      <t>コウカ</t>
    </rPh>
    <phoneticPr fontId="2"/>
  </si>
  <si>
    <t>するためのものです。</t>
  </si>
  <si>
    <t>　この簡易分析ツールは４種類のエクセルファイルから構成されています。</t>
  </si>
  <si>
    <t>３．消費転換率を選択する。</t>
  </si>
  <si>
    <t>４．表示単位を選択する。</t>
  </si>
  <si>
    <t>（１）分析上の前提条件等</t>
  </si>
  <si>
    <t>（２）産業連関表の限界及び問題点</t>
  </si>
  <si>
    <t>　　①分析時点の経済構造と完全には一致しません。</t>
  </si>
  <si>
    <t>　　②大量生産等による効率性の増大等は考慮されません。</t>
  </si>
  <si>
    <t>　　　な比例関係」を仮定しており、生産拡大や技術革新による費用の逓減</t>
  </si>
  <si>
    <t>　　③各産業間の相互干渉はないものとします。</t>
  </si>
  <si>
    <t>　　④需要の増加には必ず生産の増加で対応することとしています。</t>
  </si>
  <si>
    <t>（２）分析結果の取り扱い</t>
  </si>
  <si>
    <t>（３）分析結果の公表等</t>
  </si>
  <si>
    <t>&lt;&lt; 利用方法 &gt;&gt;</t>
    <phoneticPr fontId="2"/>
  </si>
  <si>
    <t>経済波及効果フローチャート</t>
    <rPh sb="0" eb="2">
      <t>ケイザイ</t>
    </rPh>
    <rPh sb="2" eb="4">
      <t>ハキュウ</t>
    </rPh>
    <rPh sb="4" eb="6">
      <t>コウカ</t>
    </rPh>
    <phoneticPr fontId="2"/>
  </si>
  <si>
    <t>最終需要額（工事費）</t>
    <rPh sb="0" eb="2">
      <t>サイシュウ</t>
    </rPh>
    <rPh sb="2" eb="4">
      <t>ジュヨウ</t>
    </rPh>
    <rPh sb="4" eb="5">
      <t>ガク</t>
    </rPh>
    <rPh sb="6" eb="9">
      <t>コウジヒ</t>
    </rPh>
    <phoneticPr fontId="2"/>
  </si>
  <si>
    <t>直接効果エリア</t>
    <rPh sb="0" eb="2">
      <t>チョクセツ</t>
    </rPh>
    <rPh sb="2" eb="4">
      <t>コウカ</t>
    </rPh>
    <phoneticPr fontId="2"/>
  </si>
  <si>
    <t>最終需要額＝（工事費）</t>
    <rPh sb="0" eb="2">
      <t>サイシュウ</t>
    </rPh>
    <rPh sb="2" eb="4">
      <t>ジュヨウ</t>
    </rPh>
    <rPh sb="4" eb="5">
      <t>ガク</t>
    </rPh>
    <rPh sb="7" eb="10">
      <t>コウジヒ</t>
    </rPh>
    <phoneticPr fontId="2"/>
  </si>
  <si>
    <t>×粗付加価値率</t>
    <rPh sb="1" eb="2">
      <t>ソ</t>
    </rPh>
    <rPh sb="2" eb="4">
      <t>フカ</t>
    </rPh>
    <rPh sb="4" eb="6">
      <t>カチ</t>
    </rPh>
    <rPh sb="6" eb="7">
      <t>リツ</t>
    </rPh>
    <phoneticPr fontId="2"/>
  </si>
  <si>
    <t>×就業係数</t>
    <rPh sb="1" eb="3">
      <t>シュウギョウ</t>
    </rPh>
    <rPh sb="3" eb="5">
      <t>ケイスウ</t>
    </rPh>
    <phoneticPr fontId="2"/>
  </si>
  <si>
    <t>×建設部
   門投入
   係数</t>
    <rPh sb="1" eb="3">
      <t>ケンセツ</t>
    </rPh>
    <rPh sb="3" eb="4">
      <t>ブ</t>
    </rPh>
    <rPh sb="8" eb="9">
      <t>モン</t>
    </rPh>
    <rPh sb="9" eb="11">
      <t>トウニュウ</t>
    </rPh>
    <rPh sb="15" eb="17">
      <t>ケイスウ</t>
    </rPh>
    <phoneticPr fontId="2"/>
  </si>
  <si>
    <t>×雇用者所得率</t>
    <rPh sb="1" eb="4">
      <t>コヨウシャ</t>
    </rPh>
    <rPh sb="4" eb="6">
      <t>ショトク</t>
    </rPh>
    <rPh sb="6" eb="7">
      <t>リツ</t>
    </rPh>
    <phoneticPr fontId="2"/>
  </si>
  <si>
    <t>×雇用係数</t>
    <rPh sb="1" eb="3">
      <t>コヨウ</t>
    </rPh>
    <rPh sb="3" eb="5">
      <t>ケイスウ</t>
    </rPh>
    <phoneticPr fontId="2"/>
  </si>
  <si>
    <t>粗付加価値誘発額</t>
    <rPh sb="0" eb="1">
      <t>ソ</t>
    </rPh>
    <rPh sb="1" eb="3">
      <t>フカ</t>
    </rPh>
    <rPh sb="3" eb="5">
      <t>カチ</t>
    </rPh>
    <rPh sb="5" eb="7">
      <t>ユウハツ</t>
    </rPh>
    <rPh sb="7" eb="8">
      <t>ガク</t>
    </rPh>
    <phoneticPr fontId="2"/>
  </si>
  <si>
    <t>就業者誘発数</t>
    <rPh sb="0" eb="3">
      <t>シュウギョウシャ</t>
    </rPh>
    <rPh sb="3" eb="5">
      <t>ユウハツ</t>
    </rPh>
    <rPh sb="5" eb="6">
      <t>スウ</t>
    </rPh>
    <phoneticPr fontId="2"/>
  </si>
  <si>
    <t>雇用者所得誘発額</t>
    <rPh sb="0" eb="3">
      <t>コヨウシャ</t>
    </rPh>
    <rPh sb="3" eb="5">
      <t>ショトク</t>
    </rPh>
    <rPh sb="5" eb="7">
      <t>ユウハツ</t>
    </rPh>
    <rPh sb="7" eb="8">
      <t>ガク</t>
    </rPh>
    <phoneticPr fontId="2"/>
  </si>
  <si>
    <t>雇用者誘発数</t>
    <rPh sb="0" eb="3">
      <t>コヨウシャ</t>
    </rPh>
    <rPh sb="3" eb="5">
      <t>ユウハツ</t>
    </rPh>
    <rPh sb="5" eb="6">
      <t>スウ</t>
    </rPh>
    <phoneticPr fontId="2"/>
  </si>
  <si>
    <t>原材料投入額</t>
    <rPh sb="0" eb="3">
      <t>ゲンザイリョウ</t>
    </rPh>
    <rPh sb="3" eb="5">
      <t>トウニュウ</t>
    </rPh>
    <rPh sb="5" eb="6">
      <t>ガク</t>
    </rPh>
    <phoneticPr fontId="2"/>
  </si>
  <si>
    <t>×県内自給率</t>
    <rPh sb="1" eb="3">
      <t>ケンナイ</t>
    </rPh>
    <rPh sb="3" eb="6">
      <t>ジキュウリツ</t>
    </rPh>
    <phoneticPr fontId="2"/>
  </si>
  <si>
    <t>県内需要額</t>
    <rPh sb="0" eb="2">
      <t>ケンナイ</t>
    </rPh>
    <rPh sb="2" eb="4">
      <t>ジュヨウ</t>
    </rPh>
    <rPh sb="4" eb="5">
      <t>ガク</t>
    </rPh>
    <phoneticPr fontId="2"/>
  </si>
  <si>
    <t>県外流出分</t>
    <rPh sb="0" eb="2">
      <t>ケンガイ</t>
    </rPh>
    <rPh sb="2" eb="4">
      <t>リュウシュツ</t>
    </rPh>
    <rPh sb="4" eb="5">
      <t>ブン</t>
    </rPh>
    <phoneticPr fontId="2"/>
  </si>
  <si>
    <t>×逆行列係数</t>
    <rPh sb="1" eb="2">
      <t>ギャク</t>
    </rPh>
    <rPh sb="2" eb="4">
      <t>ギョウレツ</t>
    </rPh>
    <rPh sb="4" eb="6">
      <t>ケイスウ</t>
    </rPh>
    <phoneticPr fontId="2"/>
  </si>
  <si>
    <t>第１次間接波及効果エリア</t>
    <rPh sb="0" eb="1">
      <t>ダイ</t>
    </rPh>
    <rPh sb="2" eb="3">
      <t>ジ</t>
    </rPh>
    <rPh sb="3" eb="5">
      <t>カンセツ</t>
    </rPh>
    <rPh sb="5" eb="7">
      <t>ハキュウ</t>
    </rPh>
    <rPh sb="7" eb="9">
      <t>コウカ</t>
    </rPh>
    <phoneticPr fontId="2"/>
  </si>
  <si>
    <t>生産誘発額＝（第１次間接波及効果額）</t>
    <rPh sb="0" eb="2">
      <t>セイサン</t>
    </rPh>
    <rPh sb="2" eb="4">
      <t>ユウハツ</t>
    </rPh>
    <rPh sb="4" eb="5">
      <t>ガク</t>
    </rPh>
    <rPh sb="7" eb="8">
      <t>ダイ</t>
    </rPh>
    <rPh sb="9" eb="10">
      <t>ジ</t>
    </rPh>
    <rPh sb="10" eb="12">
      <t>カンセツ</t>
    </rPh>
    <rPh sb="12" eb="14">
      <t>ハキュウ</t>
    </rPh>
    <rPh sb="14" eb="16">
      <t>コウカ</t>
    </rPh>
    <rPh sb="16" eb="17">
      <t>ガク</t>
    </rPh>
    <phoneticPr fontId="2"/>
  </si>
  <si>
    <t>雇用者所得誘発額（直接効果＋第１次間接波及効果）</t>
    <rPh sb="0" eb="3">
      <t>コヨウシャ</t>
    </rPh>
    <rPh sb="3" eb="5">
      <t>ショトク</t>
    </rPh>
    <rPh sb="5" eb="7">
      <t>ユウハツ</t>
    </rPh>
    <rPh sb="7" eb="8">
      <t>ガク</t>
    </rPh>
    <rPh sb="9" eb="11">
      <t>チョクセツ</t>
    </rPh>
    <rPh sb="11" eb="13">
      <t>コウカ</t>
    </rPh>
    <rPh sb="14" eb="15">
      <t>ダイ</t>
    </rPh>
    <rPh sb="16" eb="17">
      <t>ジ</t>
    </rPh>
    <rPh sb="17" eb="19">
      <t>カンセツ</t>
    </rPh>
    <rPh sb="19" eb="21">
      <t>ハキュウ</t>
    </rPh>
    <rPh sb="21" eb="23">
      <t>コウカ</t>
    </rPh>
    <phoneticPr fontId="2"/>
  </si>
  <si>
    <t>×消費転換率</t>
    <rPh sb="1" eb="3">
      <t>ショウヒ</t>
    </rPh>
    <rPh sb="3" eb="5">
      <t>テンカン</t>
    </rPh>
    <rPh sb="5" eb="6">
      <t>リツ</t>
    </rPh>
    <phoneticPr fontId="2"/>
  </si>
  <si>
    <t>×民間消費支出構成</t>
    <rPh sb="1" eb="3">
      <t>ミンカン</t>
    </rPh>
    <rPh sb="3" eb="5">
      <t>ショウヒ</t>
    </rPh>
    <rPh sb="5" eb="7">
      <t>シシュツ</t>
    </rPh>
    <rPh sb="7" eb="9">
      <t>コウセイ</t>
    </rPh>
    <phoneticPr fontId="2"/>
  </si>
  <si>
    <t>民間消費支出額</t>
    <rPh sb="0" eb="2">
      <t>ミンカン</t>
    </rPh>
    <rPh sb="2" eb="4">
      <t>ショウヒ</t>
    </rPh>
    <rPh sb="4" eb="6">
      <t>シシュツ</t>
    </rPh>
    <rPh sb="6" eb="7">
      <t>ガク</t>
    </rPh>
    <phoneticPr fontId="2"/>
  </si>
  <si>
    <t>県内民間消費支出額</t>
    <rPh sb="0" eb="2">
      <t>ケンナイ</t>
    </rPh>
    <rPh sb="2" eb="4">
      <t>ミンカン</t>
    </rPh>
    <rPh sb="4" eb="6">
      <t>ショウヒ</t>
    </rPh>
    <rPh sb="6" eb="8">
      <t>シシュツ</t>
    </rPh>
    <rPh sb="8" eb="9">
      <t>ガク</t>
    </rPh>
    <phoneticPr fontId="2"/>
  </si>
  <si>
    <t>第２次間接波及効果エリア</t>
    <rPh sb="0" eb="1">
      <t>ダイ</t>
    </rPh>
    <rPh sb="2" eb="3">
      <t>ジ</t>
    </rPh>
    <rPh sb="3" eb="5">
      <t>カンセツ</t>
    </rPh>
    <rPh sb="5" eb="7">
      <t>ハキュウ</t>
    </rPh>
    <rPh sb="7" eb="9">
      <t>コウカ</t>
    </rPh>
    <phoneticPr fontId="2"/>
  </si>
  <si>
    <t>生産誘発額＝（第２次間接波及効果額）</t>
    <rPh sb="0" eb="2">
      <t>セイサン</t>
    </rPh>
    <rPh sb="2" eb="4">
      <t>ユウハツ</t>
    </rPh>
    <rPh sb="4" eb="5">
      <t>ガク</t>
    </rPh>
    <rPh sb="7" eb="8">
      <t>ダイ</t>
    </rPh>
    <rPh sb="9" eb="10">
      <t>ジ</t>
    </rPh>
    <rPh sb="10" eb="12">
      <t>カンセツ</t>
    </rPh>
    <rPh sb="12" eb="14">
      <t>ハキュウ</t>
    </rPh>
    <rPh sb="14" eb="16">
      <t>コウカ</t>
    </rPh>
    <rPh sb="16" eb="17">
      <t>ガク</t>
    </rPh>
    <phoneticPr fontId="2"/>
  </si>
  <si>
    <t>逆行列係数表（開放型）</t>
    <rPh sb="0" eb="1">
      <t>ギャク</t>
    </rPh>
    <rPh sb="1" eb="2">
      <t>ギョウ</t>
    </rPh>
    <rPh sb="2" eb="3">
      <t>レツ</t>
    </rPh>
    <rPh sb="3" eb="5">
      <t>ケイスウ</t>
    </rPh>
    <rPh sb="5" eb="6">
      <t>ヒョウ</t>
    </rPh>
    <rPh sb="7" eb="10">
      <t>カイホウガタ</t>
    </rPh>
    <phoneticPr fontId="2"/>
  </si>
  <si>
    <t>129</t>
    <phoneticPr fontId="2"/>
  </si>
  <si>
    <t>132</t>
    <phoneticPr fontId="2"/>
  </si>
  <si>
    <t>統合大分類(40部門)</t>
    <rPh sb="0" eb="2">
      <t>トウゴウ</t>
    </rPh>
    <rPh sb="2" eb="5">
      <t>ダイブンルイ</t>
    </rPh>
    <rPh sb="8" eb="10">
      <t>ブモン</t>
    </rPh>
    <phoneticPr fontId="2"/>
  </si>
  <si>
    <t>01</t>
  </si>
  <si>
    <t>02</t>
  </si>
  <si>
    <t>03</t>
  </si>
  <si>
    <t>04</t>
  </si>
  <si>
    <t>飲食料品</t>
  </si>
  <si>
    <t>05</t>
  </si>
  <si>
    <t>06</t>
  </si>
  <si>
    <t>07</t>
  </si>
  <si>
    <t>08</t>
  </si>
  <si>
    <t>09</t>
  </si>
  <si>
    <t>10</t>
  </si>
  <si>
    <t>11</t>
  </si>
  <si>
    <t>陶磁器</t>
    <rPh sb="0" eb="3">
      <t>トウジキ</t>
    </rPh>
    <phoneticPr fontId="2"/>
  </si>
  <si>
    <t>12</t>
  </si>
  <si>
    <t>13</t>
  </si>
  <si>
    <t>14</t>
  </si>
  <si>
    <t>15</t>
  </si>
  <si>
    <t>16</t>
  </si>
  <si>
    <t>17</t>
  </si>
  <si>
    <t>18</t>
  </si>
  <si>
    <t>19</t>
  </si>
  <si>
    <t>20</t>
  </si>
  <si>
    <t>21</t>
  </si>
  <si>
    <t>22</t>
  </si>
  <si>
    <t>23</t>
  </si>
  <si>
    <t>その他の製造工業製品</t>
  </si>
  <si>
    <t>24</t>
  </si>
  <si>
    <t>25</t>
  </si>
  <si>
    <t>26</t>
  </si>
  <si>
    <t>水道</t>
  </si>
  <si>
    <t>27</t>
  </si>
  <si>
    <t>廃棄物処理</t>
  </si>
  <si>
    <t>28</t>
  </si>
  <si>
    <t>29</t>
  </si>
  <si>
    <t>30</t>
  </si>
  <si>
    <t>31</t>
  </si>
  <si>
    <t>32</t>
  </si>
  <si>
    <t>33</t>
  </si>
  <si>
    <t>34</t>
  </si>
  <si>
    <t>35</t>
  </si>
  <si>
    <t>36</t>
  </si>
  <si>
    <t>37</t>
  </si>
  <si>
    <t>38</t>
  </si>
  <si>
    <t>39</t>
  </si>
  <si>
    <t>40</t>
  </si>
  <si>
    <t>家計外消費支出（行）</t>
    <phoneticPr fontId="2"/>
  </si>
  <si>
    <t>営業余剰</t>
    <phoneticPr fontId="2"/>
  </si>
  <si>
    <t>資本減耗引当（社会資本等減耗分）</t>
    <phoneticPr fontId="2"/>
  </si>
  <si>
    <t>（控除）経常補助金</t>
    <phoneticPr fontId="2"/>
  </si>
  <si>
    <t>国内生産額</t>
    <phoneticPr fontId="2"/>
  </si>
  <si>
    <t>　※産業連関表の詳細は、長崎県統計課のホームページをご覧ください。</t>
    <rPh sb="2" eb="7">
      <t>サ</t>
    </rPh>
    <rPh sb="8" eb="10">
      <t>ショウサイ</t>
    </rPh>
    <rPh sb="12" eb="15">
      <t>ナガサキケン</t>
    </rPh>
    <rPh sb="15" eb="17">
      <t>トウケイ</t>
    </rPh>
    <rPh sb="17" eb="18">
      <t>カ</t>
    </rPh>
    <rPh sb="27" eb="28">
      <t>ラン</t>
    </rPh>
    <phoneticPr fontId="2"/>
  </si>
  <si>
    <t>・「ファイル１．需要の増加」</t>
    <phoneticPr fontId="2"/>
  </si>
  <si>
    <t>・「ファイル２．観光客等の増加」</t>
    <phoneticPr fontId="2"/>
  </si>
  <si>
    <t>・「ファイル４．生産額の増加」</t>
    <phoneticPr fontId="2"/>
  </si>
  <si>
    <t>●シートの説明</t>
    <rPh sb="5" eb="7">
      <t>セツメイ</t>
    </rPh>
    <phoneticPr fontId="2"/>
  </si>
  <si>
    <t>　ば、商品の購入額、公共事業の事業費内訳、イベントに係る観光消費額などです。</t>
    <phoneticPr fontId="2"/>
  </si>
  <si>
    <t>　　（２）粗付加価値額、（３）雇用者所得額までを算出し、４０部門表に再統合し</t>
    <phoneticPr fontId="2"/>
  </si>
  <si>
    <t>・「ファイル３．投資（建設）の増加」</t>
    <phoneticPr fontId="2"/>
  </si>
  <si>
    <t>から派生する限界や留意点があります。したがって、以下の事項について十分に</t>
    <phoneticPr fontId="2"/>
  </si>
  <si>
    <t>理解したうえで分析を行うようにしてください。</t>
    <phoneticPr fontId="2"/>
  </si>
  <si>
    <t>１．経済波及効果分析の留意点</t>
    <phoneticPr fontId="2"/>
  </si>
  <si>
    <t>　　①　分析の前提条件や仮定の仕方は様々であり、同じ産業連関表を使っ</t>
    <rPh sb="18" eb="20">
      <t>サマザマ</t>
    </rPh>
    <phoneticPr fontId="2"/>
  </si>
  <si>
    <t>　　　ても分析結果は異なります。</t>
    <phoneticPr fontId="2"/>
  </si>
  <si>
    <t>　　　り、それ以外の経済効果等は対象としていません。</t>
    <phoneticPr fontId="2"/>
  </si>
  <si>
    <t>　　　　例えば、公共事業の場合は、建設に伴う経済波及効果は対象とします</t>
    <phoneticPr fontId="2"/>
  </si>
  <si>
    <t>　　　が、施設完成後の利便性などの生産につながらない経済効果等は分析</t>
    <phoneticPr fontId="2"/>
  </si>
  <si>
    <t>　　　の対象としていません。</t>
    <phoneticPr fontId="2"/>
  </si>
  <si>
    <t>　　　析時点の経済構造と完全には一致しません。</t>
    <phoneticPr fontId="2"/>
  </si>
  <si>
    <t>　　　計測される「労働量」の変化を表すものです。</t>
    <phoneticPr fontId="2"/>
  </si>
  <si>
    <t>２．簡易分析ツールの利用者へのお願い</t>
    <phoneticPr fontId="2"/>
  </si>
  <si>
    <t>　　いて、責任をもって作成してください。</t>
    <phoneticPr fontId="2"/>
  </si>
  <si>
    <t>　　もので、算出根拠が明確であることが重要です。</t>
    <rPh sb="6" eb="8">
      <t>サンシュツ</t>
    </rPh>
    <rPh sb="8" eb="10">
      <t>コンキョ</t>
    </rPh>
    <rPh sb="11" eb="13">
      <t>メイカク</t>
    </rPh>
    <rPh sb="19" eb="21">
      <t>ジュウヨウ</t>
    </rPh>
    <phoneticPr fontId="2"/>
  </si>
  <si>
    <t>　　切り離して取り扱うことはできません。特に、プレスリリース等に用い</t>
    <rPh sb="30" eb="31">
      <t>トウ</t>
    </rPh>
    <phoneticPr fontId="2"/>
  </si>
  <si>
    <t>　　られる場合においては、経済波及効果等の数字だけがひとり歩きしな</t>
    <phoneticPr fontId="2"/>
  </si>
  <si>
    <t>　　いように、十分な注意をお願いします。</t>
    <phoneticPr fontId="2"/>
  </si>
  <si>
    <t>　例えば、県庁舎移転新築事業が行われた場合や、新たに砂防ダムの建設が</t>
    <rPh sb="5" eb="8">
      <t>ケンチョウシャ</t>
    </rPh>
    <rPh sb="8" eb="10">
      <t>イテン</t>
    </rPh>
    <rPh sb="10" eb="12">
      <t>シンチク</t>
    </rPh>
    <rPh sb="12" eb="14">
      <t>ジギョウ</t>
    </rPh>
    <rPh sb="15" eb="16">
      <t>オコナ</t>
    </rPh>
    <rPh sb="19" eb="21">
      <t>バアイ</t>
    </rPh>
    <rPh sb="26" eb="28">
      <t>サボウ</t>
    </rPh>
    <rPh sb="31" eb="33">
      <t>ケンセツ</t>
    </rPh>
    <phoneticPr fontId="2"/>
  </si>
  <si>
    <t>あった場合などの経済波及効果等の分析を行う場合などです。</t>
    <rPh sb="14" eb="15">
      <t>トウ</t>
    </rPh>
    <phoneticPr fontId="2"/>
  </si>
  <si>
    <t>就業者誘発数：生産誘発によって創出される個人業主､家族従業者､有給役員および雇用者(常用雇用者､臨時雇用者)の総数。</t>
    <rPh sb="50" eb="53">
      <t>コヨウシャ</t>
    </rPh>
    <phoneticPr fontId="23"/>
  </si>
  <si>
    <t>雇用者誘発数：就業者誘発数のうち、生産誘発によって創出される有給役員および雇用者(常用雇用､臨時雇用者)の総数。</t>
    <rPh sb="7" eb="10">
      <t>シュウギョウシャ</t>
    </rPh>
    <rPh sb="10" eb="12">
      <t>ユウハツ</t>
    </rPh>
    <rPh sb="12" eb="13">
      <t>スウ</t>
    </rPh>
    <rPh sb="48" eb="51">
      <t>コヨウシャ</t>
    </rPh>
    <phoneticPr fontId="23"/>
  </si>
  <si>
    <t>工事種類</t>
    <rPh sb="0" eb="2">
      <t>コウジ</t>
    </rPh>
    <rPh sb="2" eb="4">
      <t>シュルイ</t>
    </rPh>
    <phoneticPr fontId="56"/>
  </si>
  <si>
    <t>定義</t>
    <rPh sb="0" eb="2">
      <t>テイギ</t>
    </rPh>
    <phoneticPr fontId="56"/>
  </si>
  <si>
    <t>住宅建築（木造）</t>
  </si>
  <si>
    <t>主要構造部が居住専用建築物、居住産業併用建築物の新築、増築及び改築</t>
    <rPh sb="0" eb="2">
      <t>シュヨウ</t>
    </rPh>
    <rPh sb="2" eb="4">
      <t>コウゾウ</t>
    </rPh>
    <rPh sb="4" eb="5">
      <t>ブ</t>
    </rPh>
    <rPh sb="6" eb="8">
      <t>キョジュウ</t>
    </rPh>
    <rPh sb="8" eb="10">
      <t>センヨウ</t>
    </rPh>
    <rPh sb="10" eb="13">
      <t>ケンチクブツ</t>
    </rPh>
    <rPh sb="14" eb="16">
      <t>キョジュウ</t>
    </rPh>
    <rPh sb="16" eb="18">
      <t>サンギョウ</t>
    </rPh>
    <rPh sb="18" eb="20">
      <t>ヘイヨウ</t>
    </rPh>
    <rPh sb="20" eb="23">
      <t>ケンチクブツ</t>
    </rPh>
    <rPh sb="24" eb="26">
      <t>シンチク</t>
    </rPh>
    <rPh sb="27" eb="29">
      <t>ゾウチク</t>
    </rPh>
    <rPh sb="29" eb="30">
      <t>オヨ</t>
    </rPh>
    <rPh sb="31" eb="33">
      <t>カイチク</t>
    </rPh>
    <phoneticPr fontId="55"/>
  </si>
  <si>
    <t>木造在来住宅</t>
  </si>
  <si>
    <t>6以外の住宅</t>
    <rPh sb="1" eb="3">
      <t>イガイ</t>
    </rPh>
    <rPh sb="4" eb="6">
      <t>ジュウタク</t>
    </rPh>
    <phoneticPr fontId="55"/>
  </si>
  <si>
    <t>木造量産住宅</t>
  </si>
  <si>
    <t>プレハブ工法住宅及びツーバイフォー工法住宅</t>
    <rPh sb="4" eb="6">
      <t>コウホウ</t>
    </rPh>
    <rPh sb="6" eb="8">
      <t>ジュウタク</t>
    </rPh>
    <rPh sb="8" eb="9">
      <t>オヨ</t>
    </rPh>
    <rPh sb="17" eb="19">
      <t>コウホウ</t>
    </rPh>
    <rPh sb="19" eb="21">
      <t>ジュウタク</t>
    </rPh>
    <phoneticPr fontId="55"/>
  </si>
  <si>
    <t>住宅建築（非木造）</t>
  </si>
  <si>
    <t>主要構造部が非木造の居住専用建築物、居住産業併用建築物の新築、増築及び改築</t>
    <rPh sb="0" eb="2">
      <t>シュヨウ</t>
    </rPh>
    <rPh sb="2" eb="4">
      <t>コウゾウ</t>
    </rPh>
    <rPh sb="4" eb="5">
      <t>ブ</t>
    </rPh>
    <rPh sb="6" eb="9">
      <t>ヒモクゾウ</t>
    </rPh>
    <rPh sb="10" eb="12">
      <t>キョジュウ</t>
    </rPh>
    <rPh sb="12" eb="14">
      <t>センヨウ</t>
    </rPh>
    <rPh sb="14" eb="17">
      <t>ケンチクブツ</t>
    </rPh>
    <rPh sb="18" eb="20">
      <t>キョジュウ</t>
    </rPh>
    <rPh sb="20" eb="22">
      <t>サンギョウ</t>
    </rPh>
    <rPh sb="22" eb="24">
      <t>ヘイヨウ</t>
    </rPh>
    <rPh sb="24" eb="27">
      <t>ケンチクブツ</t>
    </rPh>
    <rPh sb="28" eb="30">
      <t>シンチク</t>
    </rPh>
    <rPh sb="31" eb="33">
      <t>ゾウチク</t>
    </rPh>
    <rPh sb="33" eb="34">
      <t>オヨ</t>
    </rPh>
    <rPh sb="35" eb="37">
      <t>カイチク</t>
    </rPh>
    <phoneticPr fontId="55"/>
  </si>
  <si>
    <t>主要構造部が鉄骨鉄筋コンクリート造りのもの</t>
    <rPh sb="0" eb="2">
      <t>シュヨウ</t>
    </rPh>
    <rPh sb="2" eb="4">
      <t>コウゾウ</t>
    </rPh>
    <rPh sb="4" eb="5">
      <t>ブ</t>
    </rPh>
    <rPh sb="6" eb="8">
      <t>テッコツ</t>
    </rPh>
    <rPh sb="16" eb="17">
      <t>ヅク</t>
    </rPh>
    <phoneticPr fontId="55"/>
  </si>
  <si>
    <t>ＲＣ住宅</t>
  </si>
  <si>
    <t>主要構造部が鉄筋コンクリート造りのもの</t>
    <rPh sb="0" eb="2">
      <t>シュヨウ</t>
    </rPh>
    <rPh sb="2" eb="4">
      <t>コウゾウ</t>
    </rPh>
    <rPh sb="4" eb="5">
      <t>ブ</t>
    </rPh>
    <rPh sb="6" eb="8">
      <t>テッキン</t>
    </rPh>
    <rPh sb="14" eb="15">
      <t>ヅク</t>
    </rPh>
    <phoneticPr fontId="55"/>
  </si>
  <si>
    <t>10　ＲＣ在来住宅</t>
  </si>
  <si>
    <t>11以外の住宅</t>
    <rPh sb="2" eb="4">
      <t>イガイ</t>
    </rPh>
    <rPh sb="5" eb="7">
      <t>ジュウタク</t>
    </rPh>
    <phoneticPr fontId="55"/>
  </si>
  <si>
    <t>11　ＲＣ量産住宅</t>
  </si>
  <si>
    <t>プレハブ工法住宅</t>
    <rPh sb="4" eb="6">
      <t>コウホウ</t>
    </rPh>
    <rPh sb="6" eb="8">
      <t>ジュウタク</t>
    </rPh>
    <phoneticPr fontId="55"/>
  </si>
  <si>
    <t>Ｓ住宅</t>
  </si>
  <si>
    <t>主要構造部が鉄骨造またはその他の金属で作られたもの</t>
    <rPh sb="0" eb="2">
      <t>シュヨウ</t>
    </rPh>
    <rPh sb="2" eb="4">
      <t>コウゾウ</t>
    </rPh>
    <rPh sb="4" eb="5">
      <t>ブ</t>
    </rPh>
    <rPh sb="6" eb="8">
      <t>テッコツ</t>
    </rPh>
    <rPh sb="8" eb="9">
      <t>ヅク</t>
    </rPh>
    <rPh sb="14" eb="15">
      <t>ホカ</t>
    </rPh>
    <rPh sb="16" eb="18">
      <t>キンゾク</t>
    </rPh>
    <rPh sb="19" eb="20">
      <t>ツク</t>
    </rPh>
    <phoneticPr fontId="55"/>
  </si>
  <si>
    <t>13　Ｓ在来住宅</t>
  </si>
  <si>
    <t>14以外の住宅</t>
    <rPh sb="2" eb="4">
      <t>イガイ</t>
    </rPh>
    <rPh sb="5" eb="7">
      <t>ジュウタク</t>
    </rPh>
    <phoneticPr fontId="55"/>
  </si>
  <si>
    <t>14　Ｓ量産住宅</t>
  </si>
  <si>
    <t>主要構造部がコンクリート・ブロック造及び他の分類に該当しないもの</t>
    <rPh sb="0" eb="2">
      <t>シュヨウ</t>
    </rPh>
    <rPh sb="2" eb="4">
      <t>コウゾウ</t>
    </rPh>
    <rPh sb="4" eb="5">
      <t>ブ</t>
    </rPh>
    <rPh sb="17" eb="18">
      <t>ズク</t>
    </rPh>
    <rPh sb="18" eb="19">
      <t>オヨ</t>
    </rPh>
    <rPh sb="20" eb="21">
      <t>ホカ</t>
    </rPh>
    <rPh sb="22" eb="24">
      <t>ブンルイ</t>
    </rPh>
    <rPh sb="25" eb="27">
      <t>ガイトウ</t>
    </rPh>
    <phoneticPr fontId="55"/>
  </si>
  <si>
    <t>非住宅建築（木造）</t>
  </si>
  <si>
    <t>木造建築物のうち、4以外の建築物の新築、増築及び改築</t>
    <rPh sb="0" eb="2">
      <t>モクゾウ</t>
    </rPh>
    <rPh sb="2" eb="5">
      <t>ケンチクブツ</t>
    </rPh>
    <rPh sb="10" eb="12">
      <t>イガイ</t>
    </rPh>
    <rPh sb="13" eb="16">
      <t>ケンチクブツ</t>
    </rPh>
    <rPh sb="17" eb="19">
      <t>シンチク</t>
    </rPh>
    <rPh sb="20" eb="22">
      <t>ゾウチク</t>
    </rPh>
    <rPh sb="22" eb="23">
      <t>オヨ</t>
    </rPh>
    <rPh sb="24" eb="26">
      <t>カイチク</t>
    </rPh>
    <phoneticPr fontId="55"/>
  </si>
  <si>
    <t>木造工場</t>
  </si>
  <si>
    <t>工場、作業場及び倉庫</t>
    <rPh sb="0" eb="2">
      <t>コウジョウ</t>
    </rPh>
    <rPh sb="3" eb="6">
      <t>サギョウバ</t>
    </rPh>
    <rPh sb="6" eb="7">
      <t>オヨ</t>
    </rPh>
    <rPh sb="8" eb="10">
      <t>ソウコ</t>
    </rPh>
    <phoneticPr fontId="55"/>
  </si>
  <si>
    <t>事務所、店舗、学校、病院及び他に分類されないもの</t>
    <rPh sb="0" eb="3">
      <t>ジムショ</t>
    </rPh>
    <rPh sb="4" eb="6">
      <t>テンポ</t>
    </rPh>
    <rPh sb="7" eb="9">
      <t>ガッコウ</t>
    </rPh>
    <rPh sb="10" eb="12">
      <t>ビョウイン</t>
    </rPh>
    <rPh sb="12" eb="13">
      <t>オヨ</t>
    </rPh>
    <rPh sb="14" eb="15">
      <t>ホカ</t>
    </rPh>
    <rPh sb="16" eb="18">
      <t>ブンルイ</t>
    </rPh>
    <phoneticPr fontId="55"/>
  </si>
  <si>
    <t>非住宅建築（非木造）</t>
  </si>
  <si>
    <t>非木造の建築物のうち、7以外の建築物の新築、増築及び改築</t>
    <rPh sb="0" eb="3">
      <t>ヒモクゾウ</t>
    </rPh>
    <rPh sb="4" eb="6">
      <t>ケンチク</t>
    </rPh>
    <rPh sb="6" eb="7">
      <t>ブツ</t>
    </rPh>
    <rPh sb="12" eb="14">
      <t>イガイ</t>
    </rPh>
    <rPh sb="15" eb="18">
      <t>ケンチクブツ</t>
    </rPh>
    <rPh sb="19" eb="21">
      <t>シンチク</t>
    </rPh>
    <rPh sb="22" eb="24">
      <t>ゾウチク</t>
    </rPh>
    <rPh sb="24" eb="25">
      <t>オヨ</t>
    </rPh>
    <rPh sb="26" eb="28">
      <t>カイチク</t>
    </rPh>
    <phoneticPr fontId="55"/>
  </si>
  <si>
    <t>主要構造部が鉄骨鉄筋コンクリート造の工場、作業場、及び倉庫</t>
    <rPh sb="0" eb="2">
      <t>シュヨウ</t>
    </rPh>
    <rPh sb="2" eb="4">
      <t>コウゾウ</t>
    </rPh>
    <rPh sb="4" eb="5">
      <t>ブ</t>
    </rPh>
    <rPh sb="6" eb="8">
      <t>テッコツ</t>
    </rPh>
    <rPh sb="16" eb="17">
      <t>ヅク</t>
    </rPh>
    <rPh sb="18" eb="20">
      <t>コウジョウ</t>
    </rPh>
    <rPh sb="21" eb="24">
      <t>サギョウバ</t>
    </rPh>
    <rPh sb="25" eb="26">
      <t>オヨ</t>
    </rPh>
    <rPh sb="27" eb="29">
      <t>ソウコ</t>
    </rPh>
    <phoneticPr fontId="55"/>
  </si>
  <si>
    <t>ＳＲＣ事務所</t>
  </si>
  <si>
    <t>主要構造部が鉄骨鉄筋コンクリート造の事務所、店舗、学校、病院及びその他21に該当しないもの</t>
    <rPh sb="0" eb="2">
      <t>シュヨウ</t>
    </rPh>
    <rPh sb="2" eb="4">
      <t>コウゾウ</t>
    </rPh>
    <rPh sb="4" eb="5">
      <t>ブ</t>
    </rPh>
    <rPh sb="6" eb="8">
      <t>テッコツ</t>
    </rPh>
    <rPh sb="16" eb="17">
      <t>ヅク</t>
    </rPh>
    <rPh sb="38" eb="40">
      <t>ガイトウ</t>
    </rPh>
    <phoneticPr fontId="55"/>
  </si>
  <si>
    <t>主要構造部が鉄筋コンクリート造の工場、作業場、倉庫</t>
    <rPh sb="0" eb="2">
      <t>シュヨウ</t>
    </rPh>
    <rPh sb="2" eb="4">
      <t>コウゾウ</t>
    </rPh>
    <rPh sb="4" eb="5">
      <t>ブ</t>
    </rPh>
    <rPh sb="6" eb="8">
      <t>テッキン</t>
    </rPh>
    <rPh sb="14" eb="15">
      <t>ヅク</t>
    </rPh>
    <phoneticPr fontId="55"/>
  </si>
  <si>
    <t>ＲＣ学校</t>
  </si>
  <si>
    <t>主要構造部が鉄筋コンクリート造の学校</t>
    <rPh sb="0" eb="2">
      <t>シュヨウ</t>
    </rPh>
    <rPh sb="2" eb="4">
      <t>コウゾウ</t>
    </rPh>
    <rPh sb="4" eb="5">
      <t>ブ</t>
    </rPh>
    <rPh sb="6" eb="8">
      <t>テッキン</t>
    </rPh>
    <rPh sb="14" eb="15">
      <t>ヅク</t>
    </rPh>
    <rPh sb="16" eb="18">
      <t>ガッコウ</t>
    </rPh>
    <phoneticPr fontId="55"/>
  </si>
  <si>
    <t>主要構造部が鉄筋コンクリート造の事務所、店舗、病院及びその他23、24に該当しないもの</t>
    <rPh sb="0" eb="2">
      <t>シュヨウ</t>
    </rPh>
    <rPh sb="2" eb="4">
      <t>コウゾウ</t>
    </rPh>
    <rPh sb="4" eb="5">
      <t>ブ</t>
    </rPh>
    <rPh sb="6" eb="8">
      <t>テッキン</t>
    </rPh>
    <rPh sb="14" eb="15">
      <t>ヅク</t>
    </rPh>
    <rPh sb="16" eb="18">
      <t>ジム</t>
    </rPh>
    <rPh sb="18" eb="19">
      <t>ジョ</t>
    </rPh>
    <rPh sb="20" eb="22">
      <t>テンポ</t>
    </rPh>
    <rPh sb="23" eb="25">
      <t>ビョウイン</t>
    </rPh>
    <rPh sb="25" eb="26">
      <t>オヨ</t>
    </rPh>
    <rPh sb="29" eb="30">
      <t>タ</t>
    </rPh>
    <rPh sb="36" eb="38">
      <t>ガイトウ</t>
    </rPh>
    <phoneticPr fontId="55"/>
  </si>
  <si>
    <t>Ｓ工場</t>
  </si>
  <si>
    <t>主要構造部が鉄骨またはその他の金属で作られた工場、作業場、倉庫</t>
    <rPh sb="0" eb="2">
      <t>シュヨウ</t>
    </rPh>
    <rPh sb="2" eb="4">
      <t>コウゾウ</t>
    </rPh>
    <rPh sb="4" eb="5">
      <t>ブ</t>
    </rPh>
    <rPh sb="6" eb="8">
      <t>テッコツ</t>
    </rPh>
    <rPh sb="13" eb="14">
      <t>ホカ</t>
    </rPh>
    <rPh sb="15" eb="17">
      <t>キンゾク</t>
    </rPh>
    <rPh sb="18" eb="19">
      <t>ツク</t>
    </rPh>
    <phoneticPr fontId="55"/>
  </si>
  <si>
    <t>主要構造部が鉄骨またはその他の金属で作られた事務所、店舗、学校、病院及びその他26に該当しないもの</t>
    <rPh sb="0" eb="2">
      <t>シュヨウ</t>
    </rPh>
    <rPh sb="2" eb="4">
      <t>コウゾウ</t>
    </rPh>
    <rPh sb="4" eb="5">
      <t>ブ</t>
    </rPh>
    <rPh sb="6" eb="8">
      <t>テッコツ</t>
    </rPh>
    <rPh sb="13" eb="14">
      <t>ホカ</t>
    </rPh>
    <rPh sb="15" eb="17">
      <t>キンゾク</t>
    </rPh>
    <rPh sb="18" eb="19">
      <t>ツク</t>
    </rPh>
    <phoneticPr fontId="55"/>
  </si>
  <si>
    <t>道路</t>
  </si>
  <si>
    <t>一般道路</t>
  </si>
  <si>
    <t>34 道路改良</t>
  </si>
  <si>
    <t>道路改良事業</t>
    <rPh sb="0" eb="2">
      <t>ドウロ</t>
    </rPh>
    <rPh sb="2" eb="4">
      <t>カイリョウ</t>
    </rPh>
    <rPh sb="4" eb="6">
      <t>ジギョウ</t>
    </rPh>
    <phoneticPr fontId="56"/>
  </si>
  <si>
    <t>35 道路舗装</t>
  </si>
  <si>
    <t>道路舗装新設事業</t>
    <rPh sb="0" eb="2">
      <t>ドウロ</t>
    </rPh>
    <rPh sb="2" eb="4">
      <t>ホソウ</t>
    </rPh>
    <rPh sb="4" eb="6">
      <t>シンセツ</t>
    </rPh>
    <rPh sb="6" eb="8">
      <t>ジギョウ</t>
    </rPh>
    <phoneticPr fontId="56"/>
  </si>
  <si>
    <t>36 道路橋梁</t>
  </si>
  <si>
    <t>道路橋梁整備事業</t>
    <rPh sb="0" eb="2">
      <t>ドウロ</t>
    </rPh>
    <rPh sb="2" eb="4">
      <t>キョウリョウ</t>
    </rPh>
    <rPh sb="4" eb="6">
      <t>セイビ</t>
    </rPh>
    <rPh sb="6" eb="8">
      <t>ジギョウ</t>
    </rPh>
    <phoneticPr fontId="56"/>
  </si>
  <si>
    <t>37 道路補修</t>
  </si>
  <si>
    <t>道路補修事業</t>
    <rPh sb="0" eb="2">
      <t>ドウロ</t>
    </rPh>
    <rPh sb="2" eb="4">
      <t>ホシュウ</t>
    </rPh>
    <rPh sb="4" eb="6">
      <t>ジギョウ</t>
    </rPh>
    <phoneticPr fontId="56"/>
  </si>
  <si>
    <t>38 街路改良</t>
  </si>
  <si>
    <t>街路改良事業、街路補修事業</t>
    <rPh sb="0" eb="2">
      <t>ガイロ</t>
    </rPh>
    <rPh sb="2" eb="4">
      <t>カイリョウ</t>
    </rPh>
    <rPh sb="4" eb="6">
      <t>ジギョウ</t>
    </rPh>
    <rPh sb="7" eb="9">
      <t>ガイロ</t>
    </rPh>
    <rPh sb="9" eb="11">
      <t>ホシュウ</t>
    </rPh>
    <rPh sb="11" eb="13">
      <t>ジギョウ</t>
    </rPh>
    <phoneticPr fontId="56"/>
  </si>
  <si>
    <t>39 街路舗装</t>
  </si>
  <si>
    <t>街路舗装新設事業</t>
    <rPh sb="0" eb="2">
      <t>ガイロ</t>
    </rPh>
    <rPh sb="2" eb="4">
      <t>ホソウ</t>
    </rPh>
    <rPh sb="4" eb="6">
      <t>シンセツ</t>
    </rPh>
    <rPh sb="6" eb="8">
      <t>ジギョウ</t>
    </rPh>
    <phoneticPr fontId="56"/>
  </si>
  <si>
    <t>40 街路橋梁</t>
  </si>
  <si>
    <t>街路橋梁整備事業</t>
    <rPh sb="0" eb="2">
      <t>ガイロ</t>
    </rPh>
    <rPh sb="2" eb="4">
      <t>キョウリョウ</t>
    </rPh>
    <rPh sb="4" eb="6">
      <t>セイビ</t>
    </rPh>
    <rPh sb="6" eb="8">
      <t>ジギョウ</t>
    </rPh>
    <phoneticPr fontId="56"/>
  </si>
  <si>
    <t>有料道路</t>
  </si>
  <si>
    <t>42 高速有料道路</t>
  </si>
  <si>
    <t>区画整理</t>
  </si>
  <si>
    <t>土地区画整理事業</t>
    <rPh sb="0" eb="2">
      <t>トチ</t>
    </rPh>
    <rPh sb="2" eb="4">
      <t>クカク</t>
    </rPh>
    <rPh sb="4" eb="6">
      <t>セイリ</t>
    </rPh>
    <rPh sb="6" eb="8">
      <t>ジギョウ</t>
    </rPh>
    <phoneticPr fontId="56"/>
  </si>
  <si>
    <t>河川事業</t>
    <rPh sb="0" eb="2">
      <t>カセン</t>
    </rPh>
    <rPh sb="2" eb="4">
      <t>ジギョウ</t>
    </rPh>
    <phoneticPr fontId="56"/>
  </si>
  <si>
    <t>河川総合開発事業</t>
    <rPh sb="0" eb="2">
      <t>カセン</t>
    </rPh>
    <rPh sb="2" eb="4">
      <t>ソウゴウ</t>
    </rPh>
    <rPh sb="4" eb="6">
      <t>カイハツ</t>
    </rPh>
    <rPh sb="6" eb="8">
      <t>ジギョウ</t>
    </rPh>
    <phoneticPr fontId="56"/>
  </si>
  <si>
    <t>海岸</t>
    <rPh sb="0" eb="2">
      <t>カイガン</t>
    </rPh>
    <phoneticPr fontId="2"/>
  </si>
  <si>
    <t>海岸事業</t>
    <rPh sb="0" eb="2">
      <t>カイガン</t>
    </rPh>
    <rPh sb="2" eb="4">
      <t>ジギョウ</t>
    </rPh>
    <phoneticPr fontId="56"/>
  </si>
  <si>
    <t>砂防</t>
    <rPh sb="0" eb="2">
      <t>サボウ</t>
    </rPh>
    <phoneticPr fontId="2"/>
  </si>
  <si>
    <t>砂防事業及び地すべり対策事業</t>
    <rPh sb="0" eb="2">
      <t>サボウ</t>
    </rPh>
    <rPh sb="2" eb="4">
      <t>ジギョウ</t>
    </rPh>
    <rPh sb="4" eb="5">
      <t>オヨ</t>
    </rPh>
    <rPh sb="6" eb="7">
      <t>ジ</t>
    </rPh>
    <rPh sb="10" eb="12">
      <t>タイサク</t>
    </rPh>
    <rPh sb="12" eb="14">
      <t>ジギョウ</t>
    </rPh>
    <phoneticPr fontId="56"/>
  </si>
  <si>
    <t>下水道事業の構築物の建設事業</t>
    <rPh sb="0" eb="3">
      <t>ゲスイドウ</t>
    </rPh>
    <rPh sb="3" eb="5">
      <t>ジギョウ</t>
    </rPh>
    <rPh sb="6" eb="9">
      <t>コウチクブツ</t>
    </rPh>
    <rPh sb="10" eb="12">
      <t>ケンセツ</t>
    </rPh>
    <rPh sb="12" eb="14">
      <t>ジギョウ</t>
    </rPh>
    <phoneticPr fontId="56"/>
  </si>
  <si>
    <t>港湾事業、漁港事業、沿岸漁場整備事業及び離島電気事業</t>
    <rPh sb="0" eb="2">
      <t>コウワン</t>
    </rPh>
    <rPh sb="2" eb="4">
      <t>ジギョウ</t>
    </rPh>
    <rPh sb="5" eb="7">
      <t>ギョコウ</t>
    </rPh>
    <rPh sb="7" eb="9">
      <t>ジギョウ</t>
    </rPh>
    <rPh sb="10" eb="12">
      <t>エンガン</t>
    </rPh>
    <rPh sb="12" eb="14">
      <t>ギョバ</t>
    </rPh>
    <rPh sb="14" eb="16">
      <t>セイビ</t>
    </rPh>
    <rPh sb="16" eb="18">
      <t>ジギョウ</t>
    </rPh>
    <rPh sb="18" eb="19">
      <t>オヨ</t>
    </rPh>
    <rPh sb="20" eb="22">
      <t>リトウ</t>
    </rPh>
    <rPh sb="22" eb="24">
      <t>デンキ</t>
    </rPh>
    <rPh sb="24" eb="26">
      <t>ジギョウ</t>
    </rPh>
    <phoneticPr fontId="56"/>
  </si>
  <si>
    <t>公園及び緑地保全事業</t>
    <rPh sb="0" eb="2">
      <t>コウエン</t>
    </rPh>
    <rPh sb="2" eb="3">
      <t>オヨ</t>
    </rPh>
    <rPh sb="4" eb="6">
      <t>リョクチ</t>
    </rPh>
    <rPh sb="6" eb="8">
      <t>ホゼン</t>
    </rPh>
    <rPh sb="8" eb="10">
      <t>ジギョウ</t>
    </rPh>
    <phoneticPr fontId="56"/>
  </si>
  <si>
    <t>災害復旧</t>
  </si>
  <si>
    <t>農林関係公共事業</t>
  </si>
  <si>
    <t>農業土木事業、林道事業、治山事業及びこれらの事業の災害復旧事業</t>
  </si>
  <si>
    <t>その他の土木建設</t>
    <rPh sb="2" eb="3">
      <t>タ</t>
    </rPh>
    <rPh sb="4" eb="6">
      <t>ドボク</t>
    </rPh>
    <rPh sb="6" eb="8">
      <t>ケンセツ</t>
    </rPh>
    <phoneticPr fontId="56"/>
  </si>
  <si>
    <t>鉄道軌道に関する構築物の新設工事及び施設保全の取替補修工事</t>
    <rPh sb="0" eb="2">
      <t>テツドウ</t>
    </rPh>
    <rPh sb="2" eb="4">
      <t>キドウ</t>
    </rPh>
    <rPh sb="5" eb="6">
      <t>カン</t>
    </rPh>
    <rPh sb="8" eb="11">
      <t>コウチクブツ</t>
    </rPh>
    <rPh sb="12" eb="14">
      <t>シンセツ</t>
    </rPh>
    <rPh sb="14" eb="16">
      <t>コウジ</t>
    </rPh>
    <rPh sb="16" eb="17">
      <t>オヨ</t>
    </rPh>
    <rPh sb="18" eb="20">
      <t>シセツ</t>
    </rPh>
    <rPh sb="20" eb="22">
      <t>ホゼン</t>
    </rPh>
    <rPh sb="23" eb="25">
      <t>トリカエ</t>
    </rPh>
    <rPh sb="25" eb="27">
      <t>ホシュウ</t>
    </rPh>
    <rPh sb="27" eb="29">
      <t>コウジ</t>
    </rPh>
    <phoneticPr fontId="56"/>
  </si>
  <si>
    <t>電力施設
建設</t>
  </si>
  <si>
    <t>発送電施設に関する構築部の建設及び施設保全の取替補修工事</t>
    <rPh sb="0" eb="2">
      <t>ハッソウ</t>
    </rPh>
    <rPh sb="3" eb="5">
      <t>シセツ</t>
    </rPh>
    <rPh sb="6" eb="7">
      <t>カン</t>
    </rPh>
    <rPh sb="9" eb="11">
      <t>コウチク</t>
    </rPh>
    <rPh sb="11" eb="12">
      <t>ブ</t>
    </rPh>
    <rPh sb="13" eb="15">
      <t>ケンセツ</t>
    </rPh>
    <rPh sb="15" eb="16">
      <t>オヨ</t>
    </rPh>
    <rPh sb="17" eb="19">
      <t>シセツ</t>
    </rPh>
    <rPh sb="19" eb="21">
      <t>ホゼン</t>
    </rPh>
    <rPh sb="22" eb="24">
      <t>トリカエ</t>
    </rPh>
    <rPh sb="24" eb="26">
      <t>ホシュウ</t>
    </rPh>
    <rPh sb="26" eb="28">
      <t>コウジ</t>
    </rPh>
    <phoneticPr fontId="56"/>
  </si>
  <si>
    <t>電気通信線路施設等に関する構築物の建設事業及び施設保全の取替補修工事</t>
    <rPh sb="0" eb="2">
      <t>デンキ</t>
    </rPh>
    <rPh sb="2" eb="4">
      <t>ツウシン</t>
    </rPh>
    <rPh sb="4" eb="6">
      <t>センロ</t>
    </rPh>
    <rPh sb="6" eb="8">
      <t>シセツ</t>
    </rPh>
    <rPh sb="8" eb="9">
      <t>トウ</t>
    </rPh>
    <rPh sb="10" eb="11">
      <t>カン</t>
    </rPh>
    <rPh sb="13" eb="16">
      <t>コウチクブツ</t>
    </rPh>
    <rPh sb="17" eb="19">
      <t>ケンセツ</t>
    </rPh>
    <rPh sb="19" eb="21">
      <t>ジギョウ</t>
    </rPh>
    <rPh sb="21" eb="22">
      <t>オヨ</t>
    </rPh>
    <rPh sb="23" eb="25">
      <t>シセツ</t>
    </rPh>
    <rPh sb="25" eb="27">
      <t>ホゼン</t>
    </rPh>
    <rPh sb="28" eb="30">
      <t>トリカエ</t>
    </rPh>
    <rPh sb="30" eb="32">
      <t>ホシュウ</t>
    </rPh>
    <rPh sb="32" eb="34">
      <t>コウジ</t>
    </rPh>
    <phoneticPr fontId="56"/>
  </si>
  <si>
    <t>上・工業用
水道</t>
  </si>
  <si>
    <t>上水道事業における建設事業、工業用水道事業及び簡易水道事業</t>
    <rPh sb="0" eb="3">
      <t>ジョウスイドウ</t>
    </rPh>
    <rPh sb="3" eb="5">
      <t>ジギョウ</t>
    </rPh>
    <rPh sb="9" eb="11">
      <t>ケンセツ</t>
    </rPh>
    <rPh sb="11" eb="13">
      <t>ジギョウ</t>
    </rPh>
    <rPh sb="14" eb="17">
      <t>コウギョウヨウ</t>
    </rPh>
    <rPh sb="17" eb="19">
      <t>スイドウ</t>
    </rPh>
    <rPh sb="19" eb="21">
      <t>ジギョウ</t>
    </rPh>
    <rPh sb="21" eb="22">
      <t>オヨ</t>
    </rPh>
    <rPh sb="23" eb="25">
      <t>カンイ</t>
    </rPh>
    <rPh sb="25" eb="27">
      <t>スイドウ</t>
    </rPh>
    <rPh sb="27" eb="29">
      <t>ジギョウ</t>
    </rPh>
    <phoneticPr fontId="56"/>
  </si>
  <si>
    <t>土地造成、臨海部土地造成事業等</t>
    <rPh sb="0" eb="2">
      <t>トチ</t>
    </rPh>
    <rPh sb="2" eb="4">
      <t>ゾウセイ</t>
    </rPh>
    <rPh sb="5" eb="8">
      <t>リンカイブ</t>
    </rPh>
    <rPh sb="8" eb="10">
      <t>トチ</t>
    </rPh>
    <rPh sb="10" eb="12">
      <t>ゾウセイ</t>
    </rPh>
    <rPh sb="12" eb="14">
      <t>ジギョウ</t>
    </rPh>
    <rPh sb="14" eb="15">
      <t>トウ</t>
    </rPh>
    <phoneticPr fontId="56"/>
  </si>
  <si>
    <t>廃棄物処理事業</t>
    <rPh sb="0" eb="3">
      <t>ハイキブツ</t>
    </rPh>
    <rPh sb="3" eb="5">
      <t>ショリ</t>
    </rPh>
    <rPh sb="5" eb="7">
      <t>ジギョウ</t>
    </rPh>
    <phoneticPr fontId="56"/>
  </si>
  <si>
    <t>空港</t>
    <rPh sb="0" eb="2">
      <t>クウコウ</t>
    </rPh>
    <phoneticPr fontId="2"/>
  </si>
  <si>
    <t>空港整備事業</t>
    <rPh sb="0" eb="2">
      <t>クウコウ</t>
    </rPh>
    <rPh sb="2" eb="4">
      <t>セイビ</t>
    </rPh>
    <rPh sb="4" eb="6">
      <t>ジギョウ</t>
    </rPh>
    <phoneticPr fontId="2"/>
  </si>
  <si>
    <t xml:space="preserve">  このファイルは、公共事業をはじめとして民間の建設事業までも含めて、</t>
    <phoneticPr fontId="2"/>
  </si>
  <si>
    <t>投資が行われた場合の経済波及効果等を計測する場合に使います。</t>
    <phoneticPr fontId="2"/>
  </si>
  <si>
    <t>　　建設部門分析用産業連関表」から引用された各種の計数及び係数（表）です。</t>
    <phoneticPr fontId="2"/>
  </si>
  <si>
    <t>&lt;&lt;留意事項 &gt;&gt;</t>
    <phoneticPr fontId="2"/>
  </si>
  <si>
    <t>　　　は考慮されません。</t>
    <phoneticPr fontId="2"/>
  </si>
  <si>
    <t>　　⑤波及効果が達成される時期は不明です。</t>
    <rPh sb="3" eb="7">
      <t>ハキュウコウカ</t>
    </rPh>
    <rPh sb="8" eb="10">
      <t>タッセイ</t>
    </rPh>
    <rPh sb="13" eb="15">
      <t>ジキ</t>
    </rPh>
    <rPh sb="16" eb="18">
      <t>フメイ</t>
    </rPh>
    <phoneticPr fontId="2"/>
  </si>
  <si>
    <t>　　⑥生産の増加は就業（雇用）者数の増加を伴うことが前提となります。</t>
    <phoneticPr fontId="2"/>
  </si>
  <si>
    <t>※「入力データ」とは、分析の基礎となる「需要額」を算定するためのデータで、例え</t>
  </si>
  <si>
    <t>２．入力データを整理して、入力する。</t>
  </si>
  <si>
    <t>（１）「入力データ」の作成</t>
  </si>
  <si>
    <t>　　　 分析の前提となる「入力データ」は、このツールを利用される方にお</t>
  </si>
  <si>
    <t>　　　 分析結果と前提条件及び入力データは密接不可分のものであり、</t>
  </si>
  <si>
    <t>１．入力データ（工事費）を下の列に入力してください。</t>
    <rPh sb="8" eb="11">
      <t>コウジヒ</t>
    </rPh>
    <rPh sb="13" eb="14">
      <t>シタ</t>
    </rPh>
    <rPh sb="15" eb="16">
      <t>レツ</t>
    </rPh>
    <rPh sb="17" eb="19">
      <t>ニュウリョク</t>
    </rPh>
    <phoneticPr fontId="2"/>
  </si>
  <si>
    <t>分析結果と前提条件及び入力データは密接不可分のものであり、切り離して取り扱うことは適当ではありません。</t>
    <rPh sb="41" eb="43">
      <t>テキトウ</t>
    </rPh>
    <phoneticPr fontId="2"/>
  </si>
  <si>
    <t>入力データエリア</t>
    <rPh sb="0" eb="2">
      <t>ニュウリョク</t>
    </rPh>
    <phoneticPr fontId="2"/>
  </si>
  <si>
    <t>　 この簡易分析ツールは、各種の経済波及効果や労働誘発効果を簡便に分析</t>
    <phoneticPr fontId="2"/>
  </si>
  <si>
    <t>　  一般に経済波及効果等の分析を行う際には、産業連関表という統計表を用います</t>
    <phoneticPr fontId="2"/>
  </si>
  <si>
    <t>で、各種の計数及び係数はその統計表から引用しています。</t>
    <phoneticPr fontId="2"/>
  </si>
  <si>
    <r>
      <t>　今ご覧いただいているファイルは</t>
    </r>
    <r>
      <rPr>
        <b/>
        <sz val="11"/>
        <color indexed="12"/>
        <rFont val="ＭＳ Ｐ明朝"/>
        <family val="1"/>
        <charset val="128"/>
      </rPr>
      <t>「３．投資（建設）の増加」</t>
    </r>
    <r>
      <rPr>
        <sz val="11"/>
        <rFont val="ＭＳ Ｐ明朝"/>
        <family val="1"/>
        <charset val="128"/>
      </rPr>
      <t>です。</t>
    </r>
    <rPh sb="1" eb="2">
      <t>イマ</t>
    </rPh>
    <phoneticPr fontId="2"/>
  </si>
  <si>
    <t>　　するシートです。</t>
    <phoneticPr fontId="2"/>
  </si>
  <si>
    <t>　　等の概要を説明するシートです。</t>
    <phoneticPr fontId="2"/>
  </si>
  <si>
    <t>　　直すシートです。</t>
    <phoneticPr fontId="2"/>
  </si>
  <si>
    <t xml:space="preserve">   産業連関表を用いた経済波及効果分析には、産業連関表自体の構造的特質</t>
    <rPh sb="34" eb="36">
      <t>トクシツ</t>
    </rPh>
    <phoneticPr fontId="2"/>
  </si>
  <si>
    <t>　　　　 産業連関表は概ね５年に１回の作表であり、分析の前提となる経済構</t>
    <rPh sb="11" eb="12">
      <t>オオム</t>
    </rPh>
    <phoneticPr fontId="2"/>
  </si>
  <si>
    <t>　　　　 生産が２倍になれば、原材料等の投入量も２倍になるという「線形的</t>
    <phoneticPr fontId="2"/>
  </si>
  <si>
    <t>　　　は想定していません。</t>
    <phoneticPr fontId="2"/>
  </si>
  <si>
    <t>　　　　 ある産業の生産活動が他の産業にプラスの影響を及ぼし生産を促進する</t>
    <phoneticPr fontId="2"/>
  </si>
  <si>
    <t>　　　　 需要が生じた産業部門には､需要に応えるだけの生産余力があると</t>
    <phoneticPr fontId="2"/>
  </si>
  <si>
    <t>　　　仮定し､ 生産を行う上での制約は一切ないものとします。</t>
    <phoneticPr fontId="2"/>
  </si>
  <si>
    <t>　　　　 また、在庫の取り崩し等による波及の中断は想定していません。</t>
    <phoneticPr fontId="2"/>
  </si>
  <si>
    <t>　　　　 経済波及効果が達成される時期や所要時間は明確でありません。</t>
    <rPh sb="12" eb="14">
      <t>タッセイ</t>
    </rPh>
    <rPh sb="17" eb="19">
      <t>ジキ</t>
    </rPh>
    <phoneticPr fontId="2"/>
  </si>
  <si>
    <t>　　　　 現実には、生産の増加は時間外勤務や設備増強などで補われ、必</t>
    <phoneticPr fontId="2"/>
  </si>
  <si>
    <t>　　　ずしも就業（雇用）者数の増加とはなりませんが、そのようなことは想定</t>
    <phoneticPr fontId="2"/>
  </si>
  <si>
    <t>　　　していません。</t>
    <phoneticPr fontId="2"/>
  </si>
  <si>
    <t>　　　   なお、就業（雇用）誘発数は、現実の人数の増加ではなく、人数で</t>
    <phoneticPr fontId="2"/>
  </si>
  <si>
    <t>　　　 より精度が高い分析を行うためには、「入力データ」が現実に即した</t>
    <rPh sb="6" eb="8">
      <t>セイド</t>
    </rPh>
    <rPh sb="9" eb="10">
      <t>タカ</t>
    </rPh>
    <rPh sb="11" eb="13">
      <t>ブンセキ</t>
    </rPh>
    <rPh sb="14" eb="15">
      <t>オコナ</t>
    </rPh>
    <rPh sb="29" eb="31">
      <t>ゲンジツ</t>
    </rPh>
    <rPh sb="32" eb="33">
      <t>ソク</t>
    </rPh>
    <phoneticPr fontId="2"/>
  </si>
  <si>
    <t>　　　 分析結果の公表及び公表後の対応については、利用される方において</t>
    <phoneticPr fontId="2"/>
  </si>
  <si>
    <t>　　責任を持って行ってください。</t>
    <phoneticPr fontId="2"/>
  </si>
  <si>
    <t>　　※このファイルには「計算域Ⅰ」のシートがありませんが、入力データ自体が</t>
    <rPh sb="34" eb="36">
      <t>ジタイ</t>
    </rPh>
    <phoneticPr fontId="2"/>
  </si>
  <si>
    <t>　　ためです。</t>
    <phoneticPr fontId="2"/>
  </si>
  <si>
    <t>　　生産者価格ベースになっているため、生産者価格への転換処理が、不要な</t>
    <phoneticPr fontId="2"/>
  </si>
  <si>
    <t>&lt;&lt; 経済波及効果 分析ツールについて　&gt;&gt;</t>
    <phoneticPr fontId="2"/>
  </si>
  <si>
    <t>が、ここで使用している産業連関表は、「平成２７年（２０１５年）長崎県産業連関表」</t>
    <phoneticPr fontId="2"/>
  </si>
  <si>
    <t>　　（２０１５年）長崎県産業連関表」と国土交通省が作表した「平成２７年（２０１５年）</t>
    <rPh sb="34" eb="35">
      <t>ネン</t>
    </rPh>
    <phoneticPr fontId="2"/>
  </si>
  <si>
    <t>　　②　経済波及効果分析は、生産活動に係る経済波及効果を対象としてお</t>
    <phoneticPr fontId="2"/>
  </si>
  <si>
    <t>　　　造（物価や産業間の依存関係）は、作成時（平成２７年）のものなので、分</t>
    <rPh sb="19" eb="21">
      <t>サクセイ</t>
    </rPh>
    <rPh sb="23" eb="25">
      <t>ヘイセイ</t>
    </rPh>
    <rPh sb="27" eb="28">
      <t>ネン</t>
    </rPh>
    <phoneticPr fontId="2"/>
  </si>
  <si>
    <t>　　　　 また、分析結果も、作成年次（平成２７年）の価格で表示され、物価変動</t>
    <rPh sb="19" eb="21">
      <t>ヘイセイ</t>
    </rPh>
    <rPh sb="23" eb="24">
      <t>ネン</t>
    </rPh>
    <phoneticPr fontId="2"/>
  </si>
  <si>
    <t>工事種類の定義【平成２７年（２０１５年）建設部門分析用産業連関表より】</t>
    <rPh sb="0" eb="2">
      <t>コウジ</t>
    </rPh>
    <rPh sb="2" eb="4">
      <t>シュルイ</t>
    </rPh>
    <rPh sb="5" eb="7">
      <t>テイギ</t>
    </rPh>
    <rPh sb="8" eb="10">
      <t>ヘイセイ</t>
    </rPh>
    <rPh sb="12" eb="13">
      <t>ネン</t>
    </rPh>
    <rPh sb="18" eb="19">
      <t>ネン</t>
    </rPh>
    <rPh sb="20" eb="22">
      <t>ケンセツ</t>
    </rPh>
    <rPh sb="22" eb="24">
      <t>ブモン</t>
    </rPh>
    <rPh sb="24" eb="27">
      <t>ブンセキヨウ</t>
    </rPh>
    <rPh sb="27" eb="32">
      <t>サ</t>
    </rPh>
    <phoneticPr fontId="2"/>
  </si>
  <si>
    <t>住宅建築
（木造）</t>
  </si>
  <si>
    <t>木造量産
住宅</t>
  </si>
  <si>
    <t>住宅建築
（非木造）</t>
  </si>
  <si>
    <t>廃棄物処理
施設</t>
  </si>
  <si>
    <t>ＲＣ在来
住宅</t>
  </si>
  <si>
    <t>非住宅建築
（木造）</t>
  </si>
  <si>
    <t>ＳＲＣ
事務所</t>
  </si>
  <si>
    <t>建築補修</t>
  </si>
  <si>
    <t>道路改良</t>
  </si>
  <si>
    <t>道路橋梁</t>
  </si>
  <si>
    <t>街路改良</t>
  </si>
  <si>
    <t>街路橋梁</t>
  </si>
  <si>
    <t>高速有料
道路</t>
  </si>
  <si>
    <t>東日本高速
道路（株）、
中日本高速
道路（株）、
西日本高速
道路（株）</t>
  </si>
  <si>
    <t>首都高速
道路（株）</t>
  </si>
  <si>
    <t>阪神高速
道路（株）</t>
  </si>
  <si>
    <t>本州四国
連絡高速
道路（株）</t>
  </si>
  <si>
    <t>一般有料
道路</t>
  </si>
  <si>
    <t>地方公社等</t>
    <rPh sb="2" eb="3">
      <t>コウ</t>
    </rPh>
    <rPh sb="3" eb="4">
      <t>シャ</t>
    </rPh>
    <rPh sb="4" eb="5">
      <t>トウ</t>
    </rPh>
    <phoneticPr fontId="2"/>
  </si>
  <si>
    <t>河川総合開発</t>
    <rPh sb="4" eb="5">
      <t>カイ</t>
    </rPh>
    <rPh sb="5" eb="6">
      <t>ハツ</t>
    </rPh>
    <phoneticPr fontId="2"/>
  </si>
  <si>
    <t>その他の
土木建設</t>
  </si>
  <si>
    <t>ＲＣ在来住宅</t>
    <phoneticPr fontId="23"/>
  </si>
  <si>
    <t>71</t>
  </si>
  <si>
    <t>住宅建築
（非木造）</t>
    <phoneticPr fontId="23"/>
  </si>
  <si>
    <t>農林業</t>
  </si>
  <si>
    <t>鉱業</t>
  </si>
  <si>
    <t>繊維製品</t>
  </si>
  <si>
    <t>パルプ・紙・木製品</t>
  </si>
  <si>
    <t>化学製品</t>
  </si>
  <si>
    <t>石油・石炭製品</t>
  </si>
  <si>
    <t>プラスチック・ゴム製品</t>
  </si>
  <si>
    <t>窯業・土石製品</t>
  </si>
  <si>
    <t>鉄鋼</t>
  </si>
  <si>
    <t>非鉄金属</t>
  </si>
  <si>
    <t>金属製品</t>
  </si>
  <si>
    <t>はん用機械</t>
  </si>
  <si>
    <t>生産用機械</t>
  </si>
  <si>
    <t>業務用機械</t>
  </si>
  <si>
    <t>電子部品</t>
  </si>
  <si>
    <t>電気機械</t>
  </si>
  <si>
    <t>情報通信機器</t>
  </si>
  <si>
    <t>輸送機械</t>
  </si>
  <si>
    <t>船舶・同修理</t>
    <rPh sb="0" eb="2">
      <t>センパク</t>
    </rPh>
    <rPh sb="3" eb="4">
      <t>ドウ</t>
    </rPh>
    <rPh sb="4" eb="6">
      <t>シュウリ</t>
    </rPh>
    <phoneticPr fontId="2"/>
  </si>
  <si>
    <t>電力・ガス・熱供給</t>
  </si>
  <si>
    <t>商業</t>
  </si>
  <si>
    <t>金融・保険</t>
  </si>
  <si>
    <t>運輸・郵便</t>
  </si>
  <si>
    <t>情報通信</t>
  </si>
  <si>
    <t>公務</t>
  </si>
  <si>
    <t>教育・研究</t>
  </si>
  <si>
    <t>医療・福祉</t>
  </si>
  <si>
    <t>他に分類されない会員制団体</t>
  </si>
  <si>
    <t>対事業所サービス</t>
  </si>
  <si>
    <t>対個人サービス</t>
  </si>
  <si>
    <t>事務用品</t>
  </si>
  <si>
    <t>分類不明</t>
  </si>
  <si>
    <t>農林業</t>
    <rPh sb="0" eb="3">
      <t>ノウリンギョウ</t>
    </rPh>
    <phoneticPr fontId="3"/>
  </si>
  <si>
    <t>水産業</t>
    <rPh sb="0" eb="3">
      <t>スイサンギョウ</t>
    </rPh>
    <phoneticPr fontId="3"/>
  </si>
  <si>
    <t>陶磁器</t>
    <rPh sb="0" eb="3">
      <t>トウジキ</t>
    </rPh>
    <phoneticPr fontId="3"/>
  </si>
  <si>
    <t>船舶・同修理</t>
    <rPh sb="0" eb="2">
      <t>センパク</t>
    </rPh>
    <rPh sb="3" eb="4">
      <t>ドウ</t>
    </rPh>
    <rPh sb="4" eb="6">
      <t>シュウリ</t>
    </rPh>
    <phoneticPr fontId="3"/>
  </si>
  <si>
    <t>公共事業</t>
    <phoneticPr fontId="2"/>
  </si>
  <si>
    <t>建築補修</t>
    <rPh sb="0" eb="2">
      <t>ケンチク</t>
    </rPh>
    <rPh sb="2" eb="4">
      <t>ホシュウ</t>
    </rPh>
    <phoneticPr fontId="2"/>
  </si>
  <si>
    <t>建築物（住宅及び非住宅）に関する機能や耐用年数の向上を伴う改装・改修工事</t>
    <rPh sb="0" eb="3">
      <t>ケンチクブツ</t>
    </rPh>
    <rPh sb="4" eb="6">
      <t>ジュウタク</t>
    </rPh>
    <rPh sb="6" eb="7">
      <t>オヨ</t>
    </rPh>
    <rPh sb="8" eb="9">
      <t>ヒ</t>
    </rPh>
    <rPh sb="9" eb="11">
      <t>ジュウタク</t>
    </rPh>
    <rPh sb="13" eb="14">
      <t>カン</t>
    </rPh>
    <rPh sb="16" eb="18">
      <t>キノウ</t>
    </rPh>
    <rPh sb="19" eb="21">
      <t>タイヨウ</t>
    </rPh>
    <rPh sb="21" eb="23">
      <t>ネンスウ</t>
    </rPh>
    <rPh sb="24" eb="26">
      <t>コウジョウ</t>
    </rPh>
    <rPh sb="27" eb="28">
      <t>トモナ</t>
    </rPh>
    <rPh sb="29" eb="31">
      <t>カイソウ</t>
    </rPh>
    <rPh sb="32" eb="34">
      <t>カイシュウ</t>
    </rPh>
    <rPh sb="34" eb="36">
      <t>コウジ</t>
    </rPh>
    <phoneticPr fontId="2"/>
  </si>
  <si>
    <t>民間企業等が行う土木構築物の建設事業
民間ガス会社等が行うガス事業の貯槽の建設工事
駐車場建設事業
その他の土木</t>
    <rPh sb="0" eb="2">
      <t>ミンカン</t>
    </rPh>
    <rPh sb="2" eb="4">
      <t>キギョウ</t>
    </rPh>
    <rPh sb="4" eb="5">
      <t>トウ</t>
    </rPh>
    <rPh sb="6" eb="7">
      <t>オコナ</t>
    </rPh>
    <rPh sb="8" eb="10">
      <t>ドボク</t>
    </rPh>
    <rPh sb="10" eb="13">
      <t>コウチクブツ</t>
    </rPh>
    <rPh sb="14" eb="16">
      <t>ケンセツ</t>
    </rPh>
    <rPh sb="16" eb="18">
      <t>ジギョウ</t>
    </rPh>
    <rPh sb="19" eb="21">
      <t>ミンカン</t>
    </rPh>
    <rPh sb="23" eb="25">
      <t>カイシャ</t>
    </rPh>
    <rPh sb="25" eb="26">
      <t>トウ</t>
    </rPh>
    <rPh sb="27" eb="28">
      <t>オコナ</t>
    </rPh>
    <rPh sb="31" eb="33">
      <t>ジギョウ</t>
    </rPh>
    <rPh sb="34" eb="36">
      <t>チョソウ</t>
    </rPh>
    <rPh sb="37" eb="39">
      <t>ケンセツ</t>
    </rPh>
    <rPh sb="39" eb="41">
      <t>コウジ</t>
    </rPh>
    <rPh sb="42" eb="45">
      <t>チュウシャジョウ</t>
    </rPh>
    <rPh sb="45" eb="47">
      <t>ケンセツ</t>
    </rPh>
    <rPh sb="47" eb="49">
      <t>ジギョウ</t>
    </rPh>
    <rPh sb="52" eb="53">
      <t>タ</t>
    </rPh>
    <rPh sb="54" eb="56">
      <t>ドボク</t>
    </rPh>
    <phoneticPr fontId="56"/>
  </si>
  <si>
    <t>この簡易分析ツールによる分析結果は、平成２７年（２０１５年）長崎県産業連関表をもとに、簡易な分析方法により経済波及効果を測定するものであって、産業連関表を使った分析方法の一例としてご活用願います。</t>
    <rPh sb="2" eb="4">
      <t>カンイ</t>
    </rPh>
    <rPh sb="12" eb="14">
      <t>ブンセキ</t>
    </rPh>
    <rPh sb="14" eb="16">
      <t>ケッカ</t>
    </rPh>
    <rPh sb="28" eb="29">
      <t>ネン</t>
    </rPh>
    <rPh sb="30" eb="33">
      <t>ナガサキケン</t>
    </rPh>
    <rPh sb="71" eb="73">
      <t>サンギョウ</t>
    </rPh>
    <rPh sb="73" eb="75">
      <t>レンカン</t>
    </rPh>
    <rPh sb="75" eb="76">
      <t>ヒョウ</t>
    </rPh>
    <rPh sb="77" eb="78">
      <t>ツカ</t>
    </rPh>
    <rPh sb="80" eb="82">
      <t>ブンセキ</t>
    </rPh>
    <rPh sb="82" eb="84">
      <t>ホウホウ</t>
    </rPh>
    <rPh sb="85" eb="87">
      <t>イチレイ</t>
    </rPh>
    <rPh sb="91" eb="93">
      <t>カツヨウ</t>
    </rPh>
    <rPh sb="93" eb="94">
      <t>ネガ</t>
    </rPh>
    <phoneticPr fontId="23"/>
  </si>
  <si>
    <t>この分析ツールを利用した分析結果を公表・発表した場合には、分析方法の精査や今後の産業連関表の作表作業に反映したいと思いますので、お手数ですが、長崎県県民生活環境部統計課までご連絡いただけましたら幸いです。</t>
    <rPh sb="29" eb="31">
      <t>ブンセキ</t>
    </rPh>
    <rPh sb="31" eb="33">
      <t>ホウホウ</t>
    </rPh>
    <rPh sb="34" eb="36">
      <t>セイサ</t>
    </rPh>
    <rPh sb="37" eb="39">
      <t>コンゴ</t>
    </rPh>
    <rPh sb="40" eb="42">
      <t>サンギョウ</t>
    </rPh>
    <rPh sb="42" eb="44">
      <t>レンカン</t>
    </rPh>
    <rPh sb="44" eb="45">
      <t>ヒョウ</t>
    </rPh>
    <rPh sb="46" eb="48">
      <t>サクヒョウ</t>
    </rPh>
    <rPh sb="48" eb="50">
      <t>サギョウ</t>
    </rPh>
    <rPh sb="51" eb="53">
      <t>ハンエイ</t>
    </rPh>
    <rPh sb="57" eb="58">
      <t>オモ</t>
    </rPh>
    <rPh sb="65" eb="67">
      <t>テスウ</t>
    </rPh>
    <rPh sb="71" eb="73">
      <t>ナガサキ</t>
    </rPh>
    <rPh sb="73" eb="74">
      <t>ケン</t>
    </rPh>
    <rPh sb="74" eb="76">
      <t>ケンミン</t>
    </rPh>
    <rPh sb="76" eb="78">
      <t>セイカツ</t>
    </rPh>
    <rPh sb="78" eb="80">
      <t>カンキョウ</t>
    </rPh>
    <rPh sb="80" eb="81">
      <t>ブ</t>
    </rPh>
    <rPh sb="87" eb="89">
      <t>レンラク</t>
    </rPh>
    <rPh sb="97" eb="98">
      <t>サイワ</t>
    </rPh>
    <phoneticPr fontId="23"/>
  </si>
  <si>
    <t>　　　ことやマイナスの影響を及ぼし生産を阻害することは想定していません。</t>
    <phoneticPr fontId="2"/>
  </si>
  <si>
    <t>01 建設</t>
    <rPh sb="3" eb="5">
      <t>ケンセツ</t>
    </rPh>
    <phoneticPr fontId="2"/>
  </si>
  <si>
    <t>02 建築</t>
    <rPh sb="3" eb="5">
      <t>ケンチク</t>
    </rPh>
    <phoneticPr fontId="2"/>
  </si>
  <si>
    <t>03 住宅建築</t>
    <rPh sb="3" eb="5">
      <t>ジュウタク</t>
    </rPh>
    <rPh sb="5" eb="7">
      <t>ケンチク</t>
    </rPh>
    <phoneticPr fontId="2"/>
  </si>
  <si>
    <t>04 住宅建築(木造)</t>
    <phoneticPr fontId="2"/>
  </si>
  <si>
    <t>05 木造在来住宅</t>
    <phoneticPr fontId="2"/>
  </si>
  <si>
    <t>06 木造量産住宅</t>
    <phoneticPr fontId="2"/>
  </si>
  <si>
    <t>07 住宅建築(非木造)</t>
    <phoneticPr fontId="2"/>
  </si>
  <si>
    <t>08 ＳＲＣ住宅</t>
    <phoneticPr fontId="2"/>
  </si>
  <si>
    <t>09 ＲＣ住宅</t>
    <phoneticPr fontId="2"/>
  </si>
  <si>
    <t>10 ＲＣ在来住宅</t>
    <phoneticPr fontId="2"/>
  </si>
  <si>
    <t>11 ＲＣ量産住宅</t>
    <phoneticPr fontId="2"/>
  </si>
  <si>
    <t>12 Ｓ住宅</t>
    <phoneticPr fontId="2"/>
  </si>
  <si>
    <t>13 Ｓ在来住宅</t>
    <phoneticPr fontId="2"/>
  </si>
  <si>
    <t>14 Ｓ量産住宅</t>
    <phoneticPr fontId="2"/>
  </si>
  <si>
    <t>15 ＣＢ住宅</t>
    <phoneticPr fontId="2"/>
  </si>
  <si>
    <t>16 非住宅建築</t>
    <phoneticPr fontId="2"/>
  </si>
  <si>
    <t>17 非住宅建築(木造)</t>
    <phoneticPr fontId="2"/>
  </si>
  <si>
    <t>18 木造工場</t>
    <phoneticPr fontId="2"/>
  </si>
  <si>
    <t>19 木造事務所</t>
    <phoneticPr fontId="2"/>
  </si>
  <si>
    <t>20 非住宅建築(非木造)</t>
    <phoneticPr fontId="2"/>
  </si>
  <si>
    <t>21 ＳＲＣ工場</t>
    <phoneticPr fontId="2"/>
  </si>
  <si>
    <t>22 ＳＲＣ事務所</t>
    <phoneticPr fontId="2"/>
  </si>
  <si>
    <t>23 ＲＣ工場</t>
    <phoneticPr fontId="2"/>
  </si>
  <si>
    <t>24 ＲＣ学校</t>
    <phoneticPr fontId="2"/>
  </si>
  <si>
    <t>25 ＲＣ事務所</t>
    <phoneticPr fontId="2"/>
  </si>
  <si>
    <t>26 Ｓ工場</t>
    <phoneticPr fontId="2"/>
  </si>
  <si>
    <t>27 Ｓ事務所</t>
    <phoneticPr fontId="2"/>
  </si>
  <si>
    <t>28 ＣＢ非住宅</t>
    <phoneticPr fontId="2"/>
  </si>
  <si>
    <t>71 建築補修</t>
    <rPh sb="3" eb="5">
      <t>ケンチク</t>
    </rPh>
    <rPh sb="5" eb="7">
      <t>ホシュウ</t>
    </rPh>
    <phoneticPr fontId="2"/>
  </si>
  <si>
    <t>29 土木</t>
    <rPh sb="3" eb="5">
      <t>ドボク</t>
    </rPh>
    <phoneticPr fontId="2"/>
  </si>
  <si>
    <t>30 公共事業</t>
    <rPh sb="3" eb="5">
      <t>コウキョウ</t>
    </rPh>
    <rPh sb="5" eb="7">
      <t>ジギョウ</t>
    </rPh>
    <phoneticPr fontId="2"/>
  </si>
  <si>
    <t>31 道路関係公共事業</t>
    <rPh sb="3" eb="5">
      <t>ドウロ</t>
    </rPh>
    <rPh sb="5" eb="7">
      <t>カンケイ</t>
    </rPh>
    <rPh sb="7" eb="9">
      <t>コウキョウ</t>
    </rPh>
    <rPh sb="9" eb="11">
      <t>ジギョウ</t>
    </rPh>
    <phoneticPr fontId="2"/>
  </si>
  <si>
    <t>32 道路</t>
    <rPh sb="3" eb="5">
      <t>ドウロ</t>
    </rPh>
    <phoneticPr fontId="2"/>
  </si>
  <si>
    <t>33 一般道路</t>
    <rPh sb="3" eb="5">
      <t>イッパン</t>
    </rPh>
    <rPh sb="5" eb="7">
      <t>ドウロ</t>
    </rPh>
    <phoneticPr fontId="2"/>
  </si>
  <si>
    <t>34 道路改良</t>
    <rPh sb="3" eb="5">
      <t>ドウロ</t>
    </rPh>
    <rPh sb="5" eb="7">
      <t>カイリョウ</t>
    </rPh>
    <phoneticPr fontId="2"/>
  </si>
  <si>
    <t>35 道路舗装</t>
    <rPh sb="3" eb="5">
      <t>ドウロ</t>
    </rPh>
    <rPh sb="5" eb="7">
      <t>ホソウ</t>
    </rPh>
    <phoneticPr fontId="2"/>
  </si>
  <si>
    <t>36 道路橋梁</t>
    <phoneticPr fontId="2"/>
  </si>
  <si>
    <t>37 道路補修</t>
    <phoneticPr fontId="2"/>
  </si>
  <si>
    <t>38 街路改良</t>
    <phoneticPr fontId="2"/>
  </si>
  <si>
    <t>39 街路舗装</t>
    <phoneticPr fontId="2"/>
  </si>
  <si>
    <t>40 街路橋梁</t>
    <phoneticPr fontId="2"/>
  </si>
  <si>
    <t>41 有料道路</t>
    <phoneticPr fontId="2"/>
  </si>
  <si>
    <t>42 高速有料道路</t>
    <phoneticPr fontId="2"/>
  </si>
  <si>
    <t>47 一般有料道路</t>
    <phoneticPr fontId="2"/>
  </si>
  <si>
    <t>50 区画整理</t>
    <rPh sb="3" eb="5">
      <t>クカク</t>
    </rPh>
    <rPh sb="5" eb="7">
      <t>セイリ</t>
    </rPh>
    <phoneticPr fontId="2"/>
  </si>
  <si>
    <t>51 河川･下水道･その他の公共事業</t>
    <phoneticPr fontId="2"/>
  </si>
  <si>
    <t>52 治水</t>
    <rPh sb="3" eb="5">
      <t>チスイ</t>
    </rPh>
    <phoneticPr fontId="2"/>
  </si>
  <si>
    <t>53 河川改修</t>
    <rPh sb="3" eb="5">
      <t>カセン</t>
    </rPh>
    <rPh sb="5" eb="7">
      <t>カイシュウ</t>
    </rPh>
    <phoneticPr fontId="2"/>
  </si>
  <si>
    <t>54 河川総合開発</t>
    <rPh sb="3" eb="5">
      <t>カセン</t>
    </rPh>
    <rPh sb="5" eb="7">
      <t>ソウゴウ</t>
    </rPh>
    <rPh sb="7" eb="9">
      <t>カイハツ</t>
    </rPh>
    <phoneticPr fontId="2"/>
  </si>
  <si>
    <t>55 海岸</t>
    <rPh sb="3" eb="5">
      <t>カイガン</t>
    </rPh>
    <phoneticPr fontId="2"/>
  </si>
  <si>
    <t>56 砂防</t>
    <rPh sb="3" eb="5">
      <t>サボウ</t>
    </rPh>
    <phoneticPr fontId="2"/>
  </si>
  <si>
    <t>57 下水道</t>
    <rPh sb="3" eb="6">
      <t>ゲスイドウ</t>
    </rPh>
    <phoneticPr fontId="2"/>
  </si>
  <si>
    <t>58 港湾・漁港</t>
    <rPh sb="3" eb="5">
      <t>コウワン</t>
    </rPh>
    <rPh sb="6" eb="8">
      <t>ギョコウ</t>
    </rPh>
    <phoneticPr fontId="2"/>
  </si>
  <si>
    <t>59 空港</t>
    <rPh sb="3" eb="5">
      <t>クウコウ</t>
    </rPh>
    <phoneticPr fontId="2"/>
  </si>
  <si>
    <t>60 廃棄物処理施設</t>
    <rPh sb="3" eb="6">
      <t>ハイキブツ</t>
    </rPh>
    <rPh sb="6" eb="8">
      <t>ショリ</t>
    </rPh>
    <rPh sb="8" eb="10">
      <t>シセツ</t>
    </rPh>
    <phoneticPr fontId="2"/>
  </si>
  <si>
    <t>61 公園</t>
    <rPh sb="3" eb="5">
      <t>コウエン</t>
    </rPh>
    <phoneticPr fontId="2"/>
  </si>
  <si>
    <t>62 災害復旧</t>
    <rPh sb="3" eb="5">
      <t>サイガイ</t>
    </rPh>
    <rPh sb="5" eb="7">
      <t>フッキュウ</t>
    </rPh>
    <phoneticPr fontId="2"/>
  </si>
  <si>
    <t>63 農林関係公共事業</t>
    <phoneticPr fontId="2"/>
  </si>
  <si>
    <t>64 その他の土木建設</t>
    <phoneticPr fontId="2"/>
  </si>
  <si>
    <t>65 鉄道軌道建設</t>
    <phoneticPr fontId="2"/>
  </si>
  <si>
    <t>66 電力施設建設</t>
    <phoneticPr fontId="2"/>
  </si>
  <si>
    <t>67 電気通信施設建設</t>
    <phoneticPr fontId="2"/>
  </si>
  <si>
    <t>68 上･工業用水道</t>
    <phoneticPr fontId="2"/>
  </si>
  <si>
    <t>69 土地造成</t>
    <phoneticPr fontId="2"/>
  </si>
  <si>
    <t>70 その他の土木</t>
    <phoneticPr fontId="2"/>
  </si>
  <si>
    <t>47 一般有料道路</t>
    <rPh sb="3" eb="5">
      <t>イッパン</t>
    </rPh>
    <rPh sb="5" eb="7">
      <t>ユウリョウ</t>
    </rPh>
    <rPh sb="7" eb="9">
      <t>ドウロ</t>
    </rPh>
    <phoneticPr fontId="2"/>
  </si>
  <si>
    <t>高速有料道路建設事業、補修修繕事業</t>
    <rPh sb="0" eb="2">
      <t>コウソク</t>
    </rPh>
    <rPh sb="2" eb="4">
      <t>ユウリョウ</t>
    </rPh>
    <rPh sb="4" eb="6">
      <t>ドウロ</t>
    </rPh>
    <rPh sb="6" eb="8">
      <t>ケンセツ</t>
    </rPh>
    <rPh sb="8" eb="10">
      <t>ジギョウ</t>
    </rPh>
    <rPh sb="11" eb="13">
      <t>ホシュウ</t>
    </rPh>
    <rPh sb="13" eb="15">
      <t>シュウゼン</t>
    </rPh>
    <rPh sb="15" eb="17">
      <t>ジギョウ</t>
    </rPh>
    <phoneticPr fontId="56"/>
  </si>
  <si>
    <t>河川総合開発</t>
    <rPh sb="4" eb="6">
      <t>カイハツ</t>
    </rPh>
    <phoneticPr fontId="2"/>
  </si>
  <si>
    <t>廃棄物処理施設</t>
    <rPh sb="0" eb="3">
      <t>ハイキブツ</t>
    </rPh>
    <rPh sb="3" eb="5">
      <t>ショリ</t>
    </rPh>
    <rPh sb="5" eb="7">
      <t>シセツ</t>
    </rPh>
    <phoneticPr fontId="2"/>
  </si>
  <si>
    <t>31～59の事業の災害復旧事業及び鉱害復旧事業</t>
    <rPh sb="6" eb="8">
      <t>ジギョウ</t>
    </rPh>
    <rPh sb="9" eb="11">
      <t>サイガイ</t>
    </rPh>
    <rPh sb="11" eb="13">
      <t>フッキュウ</t>
    </rPh>
    <rPh sb="13" eb="15">
      <t>ジギョウ</t>
    </rPh>
    <rPh sb="15" eb="16">
      <t>オヨ</t>
    </rPh>
    <rPh sb="17" eb="19">
      <t>コウガイ</t>
    </rPh>
    <rPh sb="19" eb="21">
      <t>フッキュウ</t>
    </rPh>
    <rPh sb="21" eb="23">
      <t>ジギョウ</t>
    </rPh>
    <phoneticPr fontId="56"/>
  </si>
  <si>
    <t>一般道路</t>
    <phoneticPr fontId="23"/>
  </si>
  <si>
    <t>一般有料道路建設事業、補修修繕事業</t>
    <rPh sb="0" eb="2">
      <t>イッパン</t>
    </rPh>
    <rPh sb="2" eb="4">
      <t>ユウリョウ</t>
    </rPh>
    <rPh sb="4" eb="6">
      <t>ドウロ</t>
    </rPh>
    <rPh sb="6" eb="8">
      <t>ケンセツ</t>
    </rPh>
    <rPh sb="8" eb="10">
      <t>ジギョウ</t>
    </rPh>
    <rPh sb="11" eb="13">
      <t>ホシュウ</t>
    </rPh>
    <rPh sb="13" eb="15">
      <t>シュウゼン</t>
    </rPh>
    <rPh sb="15" eb="17">
      <t>ジギョウ</t>
    </rPh>
    <phoneticPr fontId="2"/>
  </si>
  <si>
    <t>経済波及効果分析結果Ⅲ　グラフ</t>
    <rPh sb="0" eb="2">
      <t>ケイザイ</t>
    </rPh>
    <rPh sb="2" eb="4">
      <t>ハキュウ</t>
    </rPh>
    <rPh sb="4" eb="6">
      <t>コウカ</t>
    </rPh>
    <rPh sb="6" eb="8">
      <t>ブンセキ</t>
    </rPh>
    <rPh sb="8" eb="10">
      <t>ケッカ</t>
    </rPh>
    <phoneticPr fontId="2"/>
  </si>
  <si>
    <t>（単位：千円）</t>
  </si>
  <si>
    <t>粗付加価値誘発額</t>
    <rPh sb="0" eb="1">
      <t>ソ</t>
    </rPh>
    <rPh sb="1" eb="3">
      <t>フカ</t>
    </rPh>
    <rPh sb="3" eb="5">
      <t>カチ</t>
    </rPh>
    <rPh sb="5" eb="7">
      <t>ユウハツ</t>
    </rPh>
    <rPh sb="7" eb="8">
      <t>ガク</t>
    </rPh>
    <phoneticPr fontId="2"/>
  </si>
  <si>
    <t>雇用者所得誘発額</t>
    <rPh sb="0" eb="3">
      <t>コヨウシャ</t>
    </rPh>
    <rPh sb="3" eb="5">
      <t>ショトク</t>
    </rPh>
    <rPh sb="5" eb="7">
      <t>ユウハツ</t>
    </rPh>
    <rPh sb="7" eb="8">
      <t>ガク</t>
    </rPh>
    <phoneticPr fontId="2"/>
  </si>
  <si>
    <t>雇用者得
誘発額</t>
    <rPh sb="0" eb="3">
      <t>コヨウシャ</t>
    </rPh>
    <rPh sb="3" eb="4">
      <t>エ</t>
    </rPh>
    <rPh sb="5" eb="7">
      <t>ユウハツ</t>
    </rPh>
    <rPh sb="7" eb="8">
      <t>ガク</t>
    </rPh>
    <phoneticPr fontId="2"/>
  </si>
  <si>
    <t>（直接効果）原材料投入額</t>
    <rPh sb="1" eb="3">
      <t>チョクセツ</t>
    </rPh>
    <rPh sb="3" eb="5">
      <t>コウカ</t>
    </rPh>
    <rPh sb="6" eb="9">
      <t>ゲンザイリョウ</t>
    </rPh>
    <rPh sb="9" eb="11">
      <t>トウニュウ</t>
    </rPh>
    <rPh sb="11" eb="12">
      <t>ガク</t>
    </rPh>
    <phoneticPr fontId="2"/>
  </si>
  <si>
    <t>（単位：人）</t>
    <rPh sb="1" eb="3">
      <t>タンイ</t>
    </rPh>
    <rPh sb="4" eb="5">
      <t>ニン</t>
    </rPh>
    <phoneticPr fontId="2"/>
  </si>
  <si>
    <t>木造在来
住宅</t>
    <phoneticPr fontId="23"/>
  </si>
  <si>
    <t>住宅建築（非木造）</t>
    <phoneticPr fontId="23"/>
  </si>
  <si>
    <t>※用地費や補償費のような振替的取引については、新たな生産とは見なされないので、含めないでください。</t>
    <rPh sb="1" eb="4">
      <t>ヨウチヒ</t>
    </rPh>
    <rPh sb="5" eb="7">
      <t>ホショウ</t>
    </rPh>
    <rPh sb="7" eb="8">
      <t>ヒ</t>
    </rPh>
    <rPh sb="39" eb="40">
      <t>フク</t>
    </rPh>
    <phoneticPr fontId="2"/>
  </si>
  <si>
    <r>
      <t>基本的に、</t>
    </r>
    <r>
      <rPr>
        <sz val="15"/>
        <color indexed="10"/>
        <rFont val="HGPｺﾞｼｯｸM"/>
        <family val="3"/>
        <charset val="128"/>
      </rPr>
      <t>「入力」</t>
    </r>
    <r>
      <rPr>
        <sz val="15"/>
        <rFont val="HGPｺﾞｼｯｸM"/>
        <family val="3"/>
        <charset val="128"/>
      </rPr>
      <t>シートの</t>
    </r>
    <r>
      <rPr>
        <sz val="15"/>
        <color indexed="10"/>
        <rFont val="HGPｺﾞｼｯｸM"/>
        <family val="3"/>
        <charset val="128"/>
      </rPr>
      <t>赤枠で囲まれたセルの入力又は、選択</t>
    </r>
    <r>
      <rPr>
        <sz val="15"/>
        <rFont val="HGPｺﾞｼｯｸM"/>
        <family val="3"/>
        <charset val="128"/>
      </rPr>
      <t>になります。</t>
    </r>
    <rPh sb="0" eb="3">
      <t>キホンテキ</t>
    </rPh>
    <rPh sb="6" eb="8">
      <t>ニュウリョク</t>
    </rPh>
    <rPh sb="13" eb="14">
      <t>アカ</t>
    </rPh>
    <rPh sb="14" eb="15">
      <t>ワク</t>
    </rPh>
    <rPh sb="16" eb="17">
      <t>カコ</t>
    </rPh>
    <rPh sb="23" eb="25">
      <t>ニュウリョク</t>
    </rPh>
    <rPh sb="25" eb="26">
      <t>マタ</t>
    </rPh>
    <rPh sb="28" eb="30">
      <t>センタク</t>
    </rPh>
    <phoneticPr fontId="2"/>
  </si>
  <si>
    <t>１．分析テーマを決めて入力する。</t>
  </si>
  <si>
    <t>　　 分析条件の前提となる「入力データ」を整理する必要があります。</t>
  </si>
  <si>
    <t>　   具体的にはその工事の工事費を「どの工種区分にいくらの工事費（需要額＝金額）が必要となるか」ということを整理して、</t>
    <phoneticPr fontId="2"/>
  </si>
  <si>
    <t xml:space="preserve">   　該当するセルに入力します。</t>
    <phoneticPr fontId="2"/>
  </si>
  <si>
    <r>
      <t>　　なお、このファイルで行う分析は、</t>
    </r>
    <r>
      <rPr>
        <b/>
        <u val="double"/>
        <sz val="11"/>
        <color rgb="FFFF0000"/>
        <rFont val="ＭＳ Ｐゴシック"/>
        <family val="3"/>
        <charset val="128"/>
      </rPr>
      <t>工事費に限られますので、　用地費や補償費のような振替的取引については、新たな</t>
    </r>
    <phoneticPr fontId="2"/>
  </si>
  <si>
    <r>
      <t>　　</t>
    </r>
    <r>
      <rPr>
        <b/>
        <u val="double"/>
        <sz val="11"/>
        <color rgb="FFFF0000"/>
        <rFont val="ＭＳ Ｐゴシック"/>
        <family val="3"/>
        <charset val="128"/>
      </rPr>
      <t>生産とは見なされないので、入力データから除外してください。</t>
    </r>
    <phoneticPr fontId="2"/>
  </si>
  <si>
    <t>●消費転換率・・・雇用者所得のうちどのくらいが消費に回るのかを表した率</t>
    <rPh sb="1" eb="3">
      <t>ショウヒ</t>
    </rPh>
    <rPh sb="3" eb="5">
      <t>テンカン</t>
    </rPh>
    <rPh sb="5" eb="6">
      <t>リツ</t>
    </rPh>
    <rPh sb="9" eb="12">
      <t>コヨウシャ</t>
    </rPh>
    <rPh sb="12" eb="14">
      <t>ショトク</t>
    </rPh>
    <rPh sb="23" eb="25">
      <t>ショウヒ</t>
    </rPh>
    <rPh sb="26" eb="27">
      <t>マワ</t>
    </rPh>
    <rPh sb="31" eb="32">
      <t>アラワ</t>
    </rPh>
    <rPh sb="34" eb="35">
      <t>リツ</t>
    </rPh>
    <phoneticPr fontId="2"/>
  </si>
  <si>
    <t>　　※選択後は必ずカーソルを別のセルに移動してください。</t>
    <phoneticPr fontId="2"/>
  </si>
  <si>
    <t>・②「利用方法」・・・分析ツールの利用方法について説明するシートです。</t>
    <rPh sb="3" eb="5">
      <t>リヨウ</t>
    </rPh>
    <rPh sb="5" eb="7">
      <t>ホウホウ</t>
    </rPh>
    <rPh sb="11" eb="13">
      <t>ブンセキ</t>
    </rPh>
    <rPh sb="17" eb="19">
      <t>リヨウ</t>
    </rPh>
    <rPh sb="19" eb="21">
      <t>ホウホウ</t>
    </rPh>
    <rPh sb="25" eb="27">
      <t>セツメイ</t>
    </rPh>
    <phoneticPr fontId="2"/>
  </si>
  <si>
    <t>・③「入力」・・・利用される方が分析に必要な前提条件となる「入力データ」を入力</t>
    <rPh sb="3" eb="5">
      <t>ニュウリョク</t>
    </rPh>
    <phoneticPr fontId="2"/>
  </si>
  <si>
    <t>・④「出力Ⅰ」・・・この簡易分析ツールが行う計算によって得られた経済波及効果</t>
    <phoneticPr fontId="2"/>
  </si>
  <si>
    <t>・⑤「出力Ⅱ」・・・「出力Ⅰ」を産業部門ごとに詳しく説明したシートです。</t>
    <rPh sb="3" eb="5">
      <t>シュツリョク</t>
    </rPh>
    <rPh sb="11" eb="13">
      <t>シュツリョク</t>
    </rPh>
    <rPh sb="23" eb="24">
      <t>クワ</t>
    </rPh>
    <rPh sb="26" eb="28">
      <t>セツメイ</t>
    </rPh>
    <phoneticPr fontId="2"/>
  </si>
  <si>
    <t>・⑥「出力Ⅲ」（グラフ）・・・経済波及効果分析結果をグラフで表したシートです。</t>
    <rPh sb="3" eb="5">
      <t>シュツリョク</t>
    </rPh>
    <rPh sb="15" eb="17">
      <t>ケイザイ</t>
    </rPh>
    <rPh sb="17" eb="19">
      <t>ハキュウ</t>
    </rPh>
    <rPh sb="19" eb="21">
      <t>コウカ</t>
    </rPh>
    <rPh sb="21" eb="23">
      <t>ブンセキ</t>
    </rPh>
    <rPh sb="23" eb="25">
      <t>ケッカ</t>
    </rPh>
    <rPh sb="30" eb="31">
      <t>アラワ</t>
    </rPh>
    <phoneticPr fontId="2"/>
  </si>
  <si>
    <t>・⑦「フロー」・・・経済波及効果等が誘発される流れをフローチャートで表したシートです。</t>
    <rPh sb="34" eb="35">
      <t>アラワ</t>
    </rPh>
    <phoneticPr fontId="2"/>
  </si>
  <si>
    <t>・⑧「計算域Ⅱ」・・・「計算域Ⅳ」処理を行うための前処理をするシートです。</t>
    <rPh sb="3" eb="5">
      <t>ケイサン</t>
    </rPh>
    <rPh sb="5" eb="6">
      <t>イキ</t>
    </rPh>
    <rPh sb="25" eb="28">
      <t>マエショリ</t>
    </rPh>
    <phoneticPr fontId="2"/>
  </si>
  <si>
    <t>・⑨「計算域Ⅳ」・・・入力された入力データ（工事費）から（１）原材料投入額、</t>
    <phoneticPr fontId="2"/>
  </si>
  <si>
    <t>・⑩「各種係数」、⑪「建設部門投入係数表」及び⑫「逆行列係数表」・・・「平成２７年</t>
    <rPh sb="11" eb="13">
      <t>ケンセツ</t>
    </rPh>
    <rPh sb="13" eb="15">
      <t>ブモン</t>
    </rPh>
    <phoneticPr fontId="2"/>
  </si>
  <si>
    <r>
      <t>　</t>
    </r>
    <r>
      <rPr>
        <b/>
        <sz val="11"/>
        <color indexed="12"/>
        <rFont val="ＭＳ Ｐ明朝"/>
        <family val="1"/>
        <charset val="128"/>
      </rPr>
      <t>「ファイル３．投資（建設）の増加」</t>
    </r>
    <r>
      <rPr>
        <sz val="11"/>
        <rFont val="ＭＳ Ｐ明朝"/>
        <family val="1"/>
        <charset val="128"/>
      </rPr>
      <t>は、全部で１２枚のシートで構成されています。</t>
    </r>
    <phoneticPr fontId="2"/>
  </si>
  <si>
    <t>・①「はじめに」・・・留意点などについて説明するシートです。</t>
    <phoneticPr fontId="2"/>
  </si>
  <si>
    <t>　　</t>
    <phoneticPr fontId="2"/>
  </si>
  <si>
    <t>　  例えば、「県庁舎移転新築事業がもたらす経済波及効果の分析について」などとテーマを決めて「入力」シートに入力します。</t>
    <phoneticPr fontId="2"/>
  </si>
  <si>
    <t>　　 消費転換率は、第２次間接波及効果の分析で必要なため、総務省の家計調査年報（家計収支編）より作成しています。</t>
    <rPh sb="3" eb="5">
      <t>ショウヒ</t>
    </rPh>
    <rPh sb="5" eb="7">
      <t>テンカン</t>
    </rPh>
    <rPh sb="7" eb="8">
      <t>リツ</t>
    </rPh>
    <rPh sb="23" eb="25">
      <t>ヒツヨウ</t>
    </rPh>
    <rPh sb="29" eb="32">
      <t>ソウムショウ</t>
    </rPh>
    <rPh sb="33" eb="35">
      <t>カケイ</t>
    </rPh>
    <phoneticPr fontId="2"/>
  </si>
  <si>
    <t>　　 入力データとして入力する金額に応じて、「億円」、「百万円」、「千円」のうち見やすい表示単位をプルダウンで選択します。</t>
    <phoneticPr fontId="2"/>
  </si>
  <si>
    <t xml:space="preserve">     プルダウンで選択します。</t>
    <phoneticPr fontId="2"/>
  </si>
  <si>
    <t xml:space="preserve">  　※家計調査は標本調査であり、長崎県では県庁所在市である長崎市のみが対象</t>
    <rPh sb="4" eb="6">
      <t>カケイ</t>
    </rPh>
    <rPh sb="6" eb="8">
      <t>チョウサ</t>
    </rPh>
    <rPh sb="9" eb="11">
      <t>ヒョウホン</t>
    </rPh>
    <rPh sb="11" eb="13">
      <t>チョウサ</t>
    </rPh>
    <rPh sb="17" eb="20">
      <t>ナガサキケン</t>
    </rPh>
    <rPh sb="22" eb="24">
      <t>ケンチョウ</t>
    </rPh>
    <rPh sb="24" eb="26">
      <t>ショザイ</t>
    </rPh>
    <rPh sb="26" eb="27">
      <t>シ</t>
    </rPh>
    <rPh sb="30" eb="33">
      <t>ナガサキシ</t>
    </rPh>
    <rPh sb="36" eb="38">
      <t>タイショウ</t>
    </rPh>
    <phoneticPr fontId="2"/>
  </si>
  <si>
    <t>令和２年</t>
    <rPh sb="0" eb="2">
      <t>レイワ</t>
    </rPh>
    <rPh sb="3" eb="4">
      <t>ネン</t>
    </rPh>
    <phoneticPr fontId="3"/>
  </si>
  <si>
    <t>令和３年</t>
    <rPh sb="0" eb="2">
      <t>レイワ</t>
    </rPh>
    <rPh sb="3" eb="4">
      <t>ネン</t>
    </rPh>
    <phoneticPr fontId="3"/>
  </si>
  <si>
    <t>令和４年</t>
    <rPh sb="0" eb="2">
      <t>レイワ</t>
    </rPh>
    <rPh sb="3" eb="4">
      <t>ネン</t>
    </rPh>
    <phoneticPr fontId="3"/>
  </si>
  <si>
    <t>令和５年</t>
    <rPh sb="0" eb="2">
      <t>レイワ</t>
    </rPh>
    <rPh sb="3" eb="4">
      <t>ネン</t>
    </rPh>
    <phoneticPr fontId="3"/>
  </si>
  <si>
    <t>令和６年</t>
    <rPh sb="0" eb="2">
      <t>レイワ</t>
    </rPh>
    <rPh sb="3" eb="4">
      <t>ネン</t>
    </rPh>
    <phoneticPr fontId="3"/>
  </si>
  <si>
    <t>令和２～
令和６年平均</t>
    <rPh sb="0" eb="2">
      <t>レイワ</t>
    </rPh>
    <rPh sb="5" eb="7">
      <t>レイワ</t>
    </rPh>
    <rPh sb="8" eb="9">
      <t>ネン</t>
    </rPh>
    <rPh sb="9" eb="11">
      <t>ヘイキン</t>
    </rPh>
    <phoneticPr fontId="3"/>
  </si>
  <si>
    <t>　　 令和２年から令和６年までの各年値データ（単年データ）と令和２年から令和６年までの５か年間の平均値データを用意していますので、</t>
    <rPh sb="3" eb="5">
      <t>レイワ</t>
    </rPh>
    <rPh sb="9" eb="11">
      <t>レイワ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</si>
</sst>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_ ;[Red]\-#,##0\ "/>
    <numFmt numFmtId="178" formatCode="#,##0.000000;[Red]\-#,##0.000000"/>
    <numFmt numFmtId="179" formatCode="0.00_ "/>
    <numFmt numFmtId="180" formatCode="0.000000_ "/>
    <numFmt numFmtId="181" formatCode="0.00000_ "/>
    <numFmt numFmtId="182" formatCode="0_ "/>
    <numFmt numFmtId="183" formatCode="#,##0.0;[Red]\-#,##0.0"/>
    <numFmt numFmtId="184" formatCode="0.0_ "/>
    <numFmt numFmtId="185" formatCode="#,##0.000000"/>
  </numFmts>
  <fonts count="73" x14ac:knownFonts="1">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u/>
      <sz val="11"/>
      <color indexed="12"/>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name val="ＭＳ 明朝"/>
      <family val="1"/>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明朝"/>
      <family val="1"/>
      <charset val="128"/>
    </font>
    <font>
      <sz val="9"/>
      <name val="ＭＳ 明朝"/>
      <family val="1"/>
      <charset val="128"/>
    </font>
    <font>
      <b/>
      <sz val="16"/>
      <name val="ＭＳ ゴシック"/>
      <family val="3"/>
      <charset val="128"/>
    </font>
    <font>
      <sz val="11"/>
      <name val="HGPｺﾞｼｯｸM"/>
      <family val="3"/>
      <charset val="128"/>
    </font>
    <font>
      <sz val="10"/>
      <name val="HGPｺﾞｼｯｸM"/>
      <family val="3"/>
      <charset val="128"/>
    </font>
    <font>
      <sz val="9"/>
      <name val="HGPｺﾞｼｯｸM"/>
      <family val="3"/>
      <charset val="128"/>
    </font>
    <font>
      <sz val="12"/>
      <name val="HGPｺﾞｼｯｸM"/>
      <family val="3"/>
      <charset val="128"/>
    </font>
    <font>
      <b/>
      <sz val="12"/>
      <name val="HGPｺﾞｼｯｸM"/>
      <family val="3"/>
      <charset val="128"/>
    </font>
    <font>
      <sz val="12"/>
      <name val="HGSｺﾞｼｯｸM"/>
      <family val="3"/>
      <charset val="128"/>
    </font>
    <font>
      <sz val="11"/>
      <name val="HGSｺﾞｼｯｸM"/>
      <family val="3"/>
      <charset val="128"/>
    </font>
    <font>
      <sz val="10"/>
      <name val="HGSｺﾞｼｯｸM"/>
      <family val="3"/>
      <charset val="128"/>
    </font>
    <font>
      <sz val="9"/>
      <name val="HGSｺﾞｼｯｸM"/>
      <family val="3"/>
      <charset val="128"/>
    </font>
    <font>
      <b/>
      <sz val="14"/>
      <name val="HGSｺﾞｼｯｸM"/>
      <family val="3"/>
      <charset val="128"/>
    </font>
    <font>
      <b/>
      <sz val="9"/>
      <color indexed="10"/>
      <name val="HGSｺﾞｼｯｸM"/>
      <family val="3"/>
      <charset val="128"/>
    </font>
    <font>
      <sz val="36"/>
      <name val="HGPｺﾞｼｯｸM"/>
      <family val="3"/>
      <charset val="128"/>
    </font>
    <font>
      <u/>
      <sz val="12.6"/>
      <color indexed="12"/>
      <name val="HGPｺﾞｼｯｸM"/>
      <family val="3"/>
      <charset val="128"/>
    </font>
    <font>
      <b/>
      <sz val="10"/>
      <name val="HGPｺﾞｼｯｸM"/>
      <family val="3"/>
      <charset val="128"/>
    </font>
    <font>
      <sz val="13"/>
      <name val="HGPｺﾞｼｯｸM"/>
      <family val="3"/>
      <charset val="128"/>
    </font>
    <font>
      <sz val="12"/>
      <color indexed="10"/>
      <name val="HGPｺﾞｼｯｸM"/>
      <family val="3"/>
      <charset val="128"/>
    </font>
    <font>
      <b/>
      <sz val="16"/>
      <name val="HGPｺﾞｼｯｸM"/>
      <family val="3"/>
      <charset val="128"/>
    </font>
    <font>
      <b/>
      <i/>
      <sz val="14"/>
      <color indexed="30"/>
      <name val="HGPｺﾞｼｯｸM"/>
      <family val="3"/>
      <charset val="128"/>
    </font>
    <font>
      <b/>
      <sz val="11"/>
      <color indexed="9"/>
      <name val="HGPｺﾞｼｯｸM"/>
      <family val="3"/>
      <charset val="128"/>
    </font>
    <font>
      <b/>
      <sz val="9"/>
      <color indexed="9"/>
      <name val="HGPｺﾞｼｯｸM"/>
      <family val="3"/>
      <charset val="128"/>
    </font>
    <font>
      <b/>
      <sz val="10"/>
      <color indexed="9"/>
      <name val="HGPｺﾞｼｯｸM"/>
      <family val="3"/>
      <charset val="128"/>
    </font>
    <font>
      <b/>
      <sz val="10"/>
      <color indexed="9"/>
      <name val="HGSｺﾞｼｯｸM"/>
      <family val="3"/>
      <charset val="128"/>
    </font>
    <font>
      <b/>
      <sz val="9"/>
      <color indexed="9"/>
      <name val="HGSｺﾞｼｯｸM"/>
      <family val="3"/>
      <charset val="128"/>
    </font>
    <font>
      <b/>
      <sz val="11"/>
      <color indexed="9"/>
      <name val="HGSｺﾞｼｯｸM"/>
      <family val="3"/>
      <charset val="128"/>
    </font>
    <font>
      <sz val="11"/>
      <color indexed="10"/>
      <name val="HGPｺﾞｼｯｸM"/>
      <family val="3"/>
      <charset val="128"/>
    </font>
    <font>
      <sz val="11"/>
      <name val="ＭＳ Ｐ明朝"/>
      <family val="1"/>
      <charset val="128"/>
    </font>
    <font>
      <sz val="10"/>
      <name val="ＭＳ ゴシック"/>
      <family val="3"/>
      <charset val="128"/>
    </font>
    <font>
      <sz val="11"/>
      <name val="ＭＳ ゴシック"/>
      <family val="3"/>
      <charset val="128"/>
    </font>
    <font>
      <sz val="14"/>
      <name val="ＭＳ 明朝"/>
      <family val="1"/>
      <charset val="128"/>
    </font>
    <font>
      <sz val="6"/>
      <name val="ＭＳ Ｐ明朝"/>
      <family val="1"/>
      <charset val="128"/>
    </font>
    <font>
      <sz val="6"/>
      <name val="ＭＳ ゴシック"/>
      <family val="3"/>
      <charset val="128"/>
    </font>
    <font>
      <sz val="10"/>
      <name val="ＭＳ Ｐ明朝"/>
      <family val="1"/>
      <charset val="128"/>
    </font>
    <font>
      <sz val="9"/>
      <name val="ＭＳ ゴシック"/>
      <family val="3"/>
      <charset val="128"/>
    </font>
    <font>
      <b/>
      <sz val="11"/>
      <color indexed="12"/>
      <name val="ＭＳ Ｐ明朝"/>
      <family val="1"/>
      <charset val="128"/>
    </font>
    <font>
      <sz val="11"/>
      <color rgb="FFFF0000"/>
      <name val="ＭＳ Ｐゴシック"/>
      <family val="3"/>
      <charset val="128"/>
      <scheme val="major"/>
    </font>
    <font>
      <sz val="11"/>
      <color rgb="FFFF0000"/>
      <name val="HGPｺﾞｼｯｸM"/>
      <family val="3"/>
      <charset val="128"/>
    </font>
    <font>
      <sz val="11"/>
      <color rgb="FFFF0000"/>
      <name val="ＭＳ Ｐゴシック"/>
      <family val="3"/>
      <charset val="128"/>
    </font>
    <font>
      <b/>
      <i/>
      <sz val="14"/>
      <color rgb="FFFF0000"/>
      <name val="HGPｺﾞｼｯｸM"/>
      <family val="3"/>
      <charset val="128"/>
    </font>
    <font>
      <b/>
      <sz val="24"/>
      <name val="HGPｺﾞｼｯｸM"/>
      <family val="3"/>
      <charset val="128"/>
    </font>
    <font>
      <u/>
      <sz val="11"/>
      <color rgb="FFFF0000"/>
      <name val="HGPｺﾞｼｯｸM"/>
      <family val="3"/>
      <charset val="128"/>
    </font>
    <font>
      <sz val="15"/>
      <name val="ＭＳ Ｐゴシック"/>
      <family val="3"/>
      <charset val="128"/>
    </font>
    <font>
      <sz val="15"/>
      <color indexed="10"/>
      <name val="HGPｺﾞｼｯｸM"/>
      <family val="3"/>
      <charset val="128"/>
    </font>
    <font>
      <sz val="15"/>
      <name val="HGPｺﾞｼｯｸM"/>
      <family val="3"/>
      <charset val="128"/>
    </font>
    <font>
      <b/>
      <u val="double"/>
      <sz val="11"/>
      <color rgb="FFFF0000"/>
      <name val="ＭＳ Ｐゴシック"/>
      <family val="3"/>
      <charset val="128"/>
    </font>
    <font>
      <b/>
      <u/>
      <sz val="14"/>
      <name val="ＭＳ Ｐゴシック"/>
      <family val="3"/>
      <charset val="128"/>
    </font>
    <font>
      <b/>
      <i/>
      <sz val="22"/>
      <color rgb="FFFF0000"/>
      <name val="HGPｺﾞｼｯｸM"/>
      <family val="3"/>
      <charset val="128"/>
    </font>
    <font>
      <u/>
      <sz val="11"/>
      <name val="ＭＳ Ｐゴシック"/>
      <family val="3"/>
      <charset val="128"/>
    </font>
  </fonts>
  <fills count="5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22"/>
        <bgColor indexed="64"/>
      </patternFill>
    </fill>
    <fill>
      <patternFill patternType="solid">
        <fgColor indexed="13"/>
        <bgColor indexed="64"/>
      </patternFill>
    </fill>
    <fill>
      <patternFill patternType="solid">
        <fgColor indexed="9"/>
        <bgColor indexed="64"/>
      </patternFill>
    </fill>
    <fill>
      <patternFill patternType="solid">
        <fgColor indexed="40"/>
        <bgColor indexed="64"/>
      </patternFill>
    </fill>
    <fill>
      <patternFill patternType="solid">
        <fgColor indexed="27"/>
        <bgColor indexed="64"/>
      </patternFill>
    </fill>
    <fill>
      <patternFill patternType="solid">
        <fgColor indexed="42"/>
        <bgColor indexed="64"/>
      </patternFill>
    </fill>
    <fill>
      <patternFill patternType="solid">
        <fgColor indexed="26"/>
        <bgColor indexed="64"/>
      </patternFill>
    </fill>
    <fill>
      <patternFill patternType="solid">
        <fgColor indexed="45"/>
        <bgColor indexed="64"/>
      </patternFill>
    </fill>
    <fill>
      <patternFill patternType="solid">
        <fgColor indexed="44"/>
        <bgColor indexed="64"/>
      </patternFill>
    </fill>
    <fill>
      <patternFill patternType="solid">
        <fgColor indexed="43"/>
        <bgColor indexed="64"/>
      </patternFill>
    </fill>
    <fill>
      <patternFill patternType="solid">
        <fgColor indexed="46"/>
        <bgColor indexed="64"/>
      </patternFill>
    </fill>
    <fill>
      <patternFill patternType="solid">
        <fgColor indexed="51"/>
        <bgColor indexed="64"/>
      </patternFill>
    </fill>
    <fill>
      <patternFill patternType="solid">
        <fgColor indexed="11"/>
        <bgColor indexed="64"/>
      </patternFill>
    </fill>
    <fill>
      <patternFill patternType="solid">
        <fgColor indexed="47"/>
        <bgColor indexed="64"/>
      </patternFill>
    </fill>
    <fill>
      <patternFill patternType="solid">
        <fgColor indexed="15"/>
        <bgColor indexed="64"/>
      </patternFill>
    </fill>
    <fill>
      <patternFill patternType="solid">
        <fgColor indexed="48"/>
        <bgColor indexed="64"/>
      </patternFill>
    </fill>
    <fill>
      <patternFill patternType="solid">
        <fgColor rgb="FFFF99CC"/>
        <bgColor indexed="64"/>
      </patternFill>
    </fill>
    <fill>
      <patternFill patternType="solid">
        <fgColor theme="0"/>
        <bgColor indexed="64"/>
      </patternFill>
    </fill>
    <fill>
      <patternFill patternType="solid">
        <fgColor rgb="FF66FFFF"/>
        <bgColor indexed="64"/>
      </patternFill>
    </fill>
    <fill>
      <patternFill patternType="solid">
        <fgColor rgb="FF66FF66"/>
        <bgColor indexed="64"/>
      </patternFill>
    </fill>
    <fill>
      <patternFill patternType="solid">
        <fgColor rgb="FFCCCCFF"/>
        <bgColor indexed="64"/>
      </patternFill>
    </fill>
    <fill>
      <patternFill patternType="solid">
        <fgColor rgb="FFFFCC66"/>
        <bgColor indexed="64"/>
      </patternFill>
    </fill>
    <fill>
      <patternFill patternType="solid">
        <fgColor rgb="FFFFFF99"/>
        <bgColor indexed="64"/>
      </patternFill>
    </fill>
    <fill>
      <patternFill patternType="solid">
        <fgColor rgb="FFCC99FF"/>
        <bgColor indexed="64"/>
      </patternFill>
    </fill>
    <fill>
      <patternFill patternType="solid">
        <fgColor theme="5" tint="0.59999389629810485"/>
        <bgColor indexed="64"/>
      </patternFill>
    </fill>
    <fill>
      <patternFill patternType="solid">
        <fgColor rgb="FFCCFFCC"/>
        <bgColor indexed="64"/>
      </patternFill>
    </fill>
    <fill>
      <patternFill patternType="solid">
        <fgColor rgb="FFFFFF00"/>
        <bgColor indexed="64"/>
      </patternFill>
    </fill>
  </fills>
  <borders count="15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style="hair">
        <color indexed="64"/>
      </bottom>
      <diagonal/>
    </border>
    <border>
      <left style="thin">
        <color indexed="64"/>
      </left>
      <right/>
      <top/>
      <bottom style="hair">
        <color indexed="64"/>
      </bottom>
      <diagonal/>
    </border>
    <border>
      <left/>
      <right/>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bottom style="hair">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ck">
        <color indexed="10"/>
      </bottom>
      <diagonal/>
    </border>
    <border>
      <left style="thin">
        <color indexed="64"/>
      </left>
      <right style="thin">
        <color indexed="64"/>
      </right>
      <top style="thick">
        <color indexed="10"/>
      </top>
      <bottom style="thick">
        <color indexed="10"/>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bottom style="thick">
        <color indexed="10"/>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ck">
        <color indexed="10"/>
      </left>
      <right style="thick">
        <color indexed="10"/>
      </right>
      <top style="thick">
        <color indexed="10"/>
      </top>
      <bottom style="hair">
        <color indexed="64"/>
      </bottom>
      <diagonal/>
    </border>
    <border>
      <left style="thick">
        <color indexed="10"/>
      </left>
      <right style="thick">
        <color indexed="10"/>
      </right>
      <top style="hair">
        <color indexed="64"/>
      </top>
      <bottom style="thick">
        <color indexed="10"/>
      </bottom>
      <diagonal/>
    </border>
    <border>
      <left style="thick">
        <color indexed="10"/>
      </left>
      <right style="thick">
        <color indexed="10"/>
      </right>
      <top style="thick">
        <color indexed="10"/>
      </top>
      <bottom style="thick">
        <color indexed="10"/>
      </bottom>
      <diagonal/>
    </border>
    <border>
      <left style="thick">
        <color indexed="10"/>
      </left>
      <right style="thick">
        <color indexed="10"/>
      </right>
      <top style="hair">
        <color indexed="64"/>
      </top>
      <bottom style="thin">
        <color indexed="64"/>
      </bottom>
      <diagonal/>
    </border>
    <border>
      <left style="thick">
        <color indexed="10"/>
      </left>
      <right style="thick">
        <color indexed="10"/>
      </right>
      <top/>
      <bottom style="thick">
        <color indexed="10"/>
      </bottom>
      <diagonal/>
    </border>
    <border>
      <left style="thick">
        <color indexed="10"/>
      </left>
      <right style="thick">
        <color indexed="10"/>
      </right>
      <top style="hair">
        <color indexed="64"/>
      </top>
      <bottom style="hair">
        <color indexed="64"/>
      </bottom>
      <diagonal/>
    </border>
    <border>
      <left style="thick">
        <color indexed="10"/>
      </left>
      <right style="thick">
        <color indexed="10"/>
      </right>
      <top/>
      <bottom style="hair">
        <color indexed="64"/>
      </bottom>
      <diagonal/>
    </border>
    <border>
      <left style="medium">
        <color indexed="64"/>
      </left>
      <right style="thin">
        <color indexed="64"/>
      </right>
      <top style="thin">
        <color indexed="64"/>
      </top>
      <bottom style="hair">
        <color indexed="64"/>
      </bottom>
      <diagonal/>
    </border>
    <border>
      <left style="double">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double">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right style="double">
        <color indexed="64"/>
      </right>
      <top style="hair">
        <color indexed="64"/>
      </top>
      <bottom style="hair">
        <color indexed="64"/>
      </bottom>
      <diagonal/>
    </border>
    <border>
      <left style="thin">
        <color indexed="64"/>
      </left>
      <right style="double">
        <color indexed="64"/>
      </right>
      <top style="thin">
        <color indexed="64"/>
      </top>
      <bottom style="hair">
        <color indexed="64"/>
      </bottom>
      <diagonal/>
    </border>
    <border>
      <left style="double">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double">
        <color indexed="64"/>
      </right>
      <top style="hair">
        <color indexed="64"/>
      </top>
      <bottom style="hair">
        <color indexed="64"/>
      </bottom>
      <diagonal/>
    </border>
    <border>
      <left style="double">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double">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double">
        <color indexed="64"/>
      </right>
      <top style="hair">
        <color indexed="64"/>
      </top>
      <bottom style="thin">
        <color indexed="64"/>
      </bottom>
      <diagonal/>
    </border>
    <border>
      <left style="double">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thin">
        <color indexed="64"/>
      </left>
      <right style="thin">
        <color indexed="64"/>
      </right>
      <top/>
      <bottom style="hair">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double">
        <color indexed="64"/>
      </left>
      <right style="double">
        <color indexed="64"/>
      </right>
      <top/>
      <bottom style="hair">
        <color indexed="64"/>
      </bottom>
      <diagonal/>
    </border>
    <border>
      <left/>
      <right style="thick">
        <color indexed="10"/>
      </right>
      <top style="thin">
        <color indexed="64"/>
      </top>
      <bottom style="thin">
        <color indexed="64"/>
      </bottom>
      <diagonal/>
    </border>
    <border>
      <left style="thick">
        <color indexed="10"/>
      </left>
      <right/>
      <top style="thick">
        <color indexed="10"/>
      </top>
      <bottom style="thick">
        <color indexed="10"/>
      </bottom>
      <diagonal/>
    </border>
    <border>
      <left/>
      <right/>
      <top style="thick">
        <color indexed="10"/>
      </top>
      <bottom style="thick">
        <color indexed="10"/>
      </bottom>
      <diagonal/>
    </border>
    <border>
      <left/>
      <right style="thick">
        <color indexed="10"/>
      </right>
      <top style="thick">
        <color indexed="10"/>
      </top>
      <bottom style="thick">
        <color indexed="10"/>
      </bottom>
      <diagonal/>
    </border>
    <border>
      <left/>
      <right/>
      <top style="hair">
        <color indexed="64"/>
      </top>
      <bottom/>
      <diagonal/>
    </border>
    <border>
      <left/>
      <right style="double">
        <color indexed="64"/>
      </right>
      <top style="medium">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style="thin">
        <color indexed="64"/>
      </left>
      <right style="double">
        <color indexed="64"/>
      </right>
      <top/>
      <bottom style="thin">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medium">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double">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ck">
        <color rgb="FFFF0000"/>
      </left>
      <right style="thick">
        <color rgb="FFFF0000"/>
      </right>
      <top style="thick">
        <color rgb="FFFF0000"/>
      </top>
      <bottom style="thick">
        <color rgb="FFFF0000"/>
      </bottom>
      <diagonal/>
    </border>
    <border>
      <left style="medium">
        <color indexed="64"/>
      </left>
      <right/>
      <top style="thin">
        <color indexed="64"/>
      </top>
      <bottom/>
      <diagonal/>
    </border>
    <border>
      <left style="double">
        <color indexed="64"/>
      </left>
      <right/>
      <top style="thin">
        <color indexed="64"/>
      </top>
      <bottom style="medium">
        <color indexed="64"/>
      </bottom>
      <diagonal/>
    </border>
  </borders>
  <cellStyleXfs count="56">
    <xf numFmtId="0" fontId="0" fillId="0" borderId="0">
      <alignment vertical="center"/>
    </xf>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5" borderId="0" applyNumberFormat="0" applyBorder="0" applyAlignment="0" applyProtection="0">
      <alignment vertical="center"/>
    </xf>
    <xf numFmtId="0" fontId="5" fillId="8" borderId="0" applyNumberFormat="0" applyBorder="0" applyAlignment="0" applyProtection="0">
      <alignment vertical="center"/>
    </xf>
    <xf numFmtId="0" fontId="5" fillId="11"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ill="0" applyBorder="0" applyAlignment="0" applyProtection="0">
      <alignment vertical="center"/>
    </xf>
    <xf numFmtId="0" fontId="8" fillId="20" borderId="1" applyNumberFormat="0" applyAlignment="0" applyProtection="0">
      <alignment vertical="center"/>
    </xf>
    <xf numFmtId="0" fontId="9" fillId="21" borderId="0" applyNumberFormat="0" applyBorder="0" applyAlignment="0" applyProtection="0">
      <alignment vertical="center"/>
    </xf>
    <xf numFmtId="0" fontId="4" fillId="0" borderId="0" applyNumberFormat="0" applyFill="0" applyBorder="0" applyAlignment="0" applyProtection="0">
      <alignment vertical="top"/>
      <protection locked="0"/>
    </xf>
    <xf numFmtId="0" fontId="10"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14" fillId="0" borderId="0" applyNumberFormat="0" applyFill="0" applyBorder="0" applyAlignment="0" applyProtection="0">
      <alignment vertical="center"/>
    </xf>
    <xf numFmtId="38" fontId="1" fillId="0" borderId="0" applyFont="0" applyFill="0" applyBorder="0" applyAlignment="0" applyProtection="0">
      <alignment vertical="center"/>
    </xf>
    <xf numFmtId="38" fontId="53" fillId="0" borderId="0" applyFont="0" applyFill="0" applyBorder="0" applyAlignment="0" applyProtection="0"/>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1" fillId="0" borderId="0"/>
    <xf numFmtId="0" fontId="52" fillId="0" borderId="0"/>
    <xf numFmtId="0" fontId="1" fillId="0" borderId="0"/>
    <xf numFmtId="0" fontId="1" fillId="0" borderId="0"/>
    <xf numFmtId="0" fontId="24" fillId="0" borderId="0"/>
    <xf numFmtId="0" fontId="1" fillId="0" borderId="0"/>
    <xf numFmtId="0" fontId="1" fillId="0" borderId="0"/>
    <xf numFmtId="0" fontId="3" fillId="0" borderId="0"/>
    <xf numFmtId="0" fontId="3" fillId="0" borderId="0"/>
    <xf numFmtId="0" fontId="54" fillId="0" borderId="0"/>
    <xf numFmtId="0" fontId="22" fillId="4" borderId="0" applyNumberFormat="0" applyBorder="0" applyAlignment="0" applyProtection="0">
      <alignment vertical="center"/>
    </xf>
    <xf numFmtId="0" fontId="1" fillId="0" borderId="0"/>
  </cellStyleXfs>
  <cellXfs count="945">
    <xf numFmtId="0" fontId="0" fillId="0" borderId="0" xfId="0">
      <alignment vertical="center"/>
    </xf>
    <xf numFmtId="0" fontId="26" fillId="24" borderId="0" xfId="0" applyFont="1" applyFill="1">
      <alignment vertical="center"/>
    </xf>
    <xf numFmtId="0" fontId="43" fillId="25" borderId="10" xfId="0" applyFont="1" applyFill="1" applyBorder="1">
      <alignment vertical="center"/>
    </xf>
    <xf numFmtId="0" fontId="26" fillId="26" borderId="11" xfId="0" applyFont="1" applyFill="1" applyBorder="1">
      <alignment vertical="center"/>
    </xf>
    <xf numFmtId="0" fontId="26" fillId="26" borderId="12" xfId="0" applyFont="1" applyFill="1" applyBorder="1">
      <alignment vertical="center"/>
    </xf>
    <xf numFmtId="0" fontId="26" fillId="26" borderId="0" xfId="0" applyFont="1" applyFill="1">
      <alignment vertical="center"/>
    </xf>
    <xf numFmtId="0" fontId="27" fillId="26" borderId="0" xfId="0" applyFont="1" applyFill="1" applyBorder="1" applyAlignment="1" applyProtection="1">
      <alignment horizontal="right" vertical="center"/>
    </xf>
    <xf numFmtId="0" fontId="29" fillId="26" borderId="0" xfId="0" applyFont="1" applyFill="1">
      <alignment vertical="center"/>
    </xf>
    <xf numFmtId="0" fontId="44" fillId="27" borderId="13" xfId="0" applyFont="1" applyFill="1" applyBorder="1">
      <alignment vertical="center"/>
    </xf>
    <xf numFmtId="0" fontId="44" fillId="27" borderId="14" xfId="0" applyFont="1" applyFill="1" applyBorder="1">
      <alignment vertical="center"/>
    </xf>
    <xf numFmtId="0" fontId="45" fillId="27" borderId="15" xfId="0" applyFont="1" applyFill="1" applyBorder="1">
      <alignment vertical="center"/>
    </xf>
    <xf numFmtId="0" fontId="44" fillId="27" borderId="16" xfId="0" applyFont="1" applyFill="1" applyBorder="1">
      <alignment vertical="center"/>
    </xf>
    <xf numFmtId="0" fontId="44" fillId="27" borderId="0" xfId="0" applyFont="1" applyFill="1" applyBorder="1">
      <alignment vertical="center"/>
    </xf>
    <xf numFmtId="0" fontId="45" fillId="27" borderId="17" xfId="0" applyFont="1" applyFill="1" applyBorder="1">
      <alignment vertical="center"/>
    </xf>
    <xf numFmtId="0" fontId="44" fillId="27" borderId="18" xfId="0" applyFont="1" applyFill="1" applyBorder="1">
      <alignment vertical="center"/>
    </xf>
    <xf numFmtId="0" fontId="44" fillId="27" borderId="19" xfId="0" applyFont="1" applyFill="1" applyBorder="1">
      <alignment vertical="center"/>
    </xf>
    <xf numFmtId="0" fontId="45" fillId="27" borderId="20" xfId="0" applyFont="1" applyFill="1" applyBorder="1">
      <alignment vertical="center"/>
    </xf>
    <xf numFmtId="0" fontId="27" fillId="26" borderId="0" xfId="0" applyFont="1" applyFill="1" applyBorder="1" applyAlignment="1">
      <alignment vertical="center"/>
    </xf>
    <xf numFmtId="0" fontId="27" fillId="26" borderId="0" xfId="0" applyFont="1" applyFill="1" applyBorder="1" applyAlignment="1">
      <alignment horizontal="right" vertical="center"/>
    </xf>
    <xf numFmtId="0" fontId="28" fillId="26" borderId="0" xfId="0" applyFont="1" applyFill="1" applyBorder="1">
      <alignment vertical="center"/>
    </xf>
    <xf numFmtId="0" fontId="26" fillId="26" borderId="0" xfId="0" applyFont="1" applyFill="1" applyBorder="1">
      <alignment vertical="center"/>
    </xf>
    <xf numFmtId="0" fontId="27" fillId="26" borderId="0" xfId="0" applyFont="1" applyFill="1" applyBorder="1" applyAlignment="1">
      <alignment vertical="center" wrapText="1"/>
    </xf>
    <xf numFmtId="0" fontId="26" fillId="26" borderId="0" xfId="0" applyFont="1" applyFill="1" applyAlignment="1">
      <alignment vertical="center" wrapText="1"/>
    </xf>
    <xf numFmtId="0" fontId="28" fillId="26" borderId="0" xfId="0" applyFont="1" applyFill="1" applyBorder="1" applyAlignment="1">
      <alignment vertical="center"/>
    </xf>
    <xf numFmtId="0" fontId="27" fillId="26" borderId="0" xfId="0" applyFont="1" applyFill="1" applyAlignment="1">
      <alignment horizontal="right" vertical="center"/>
    </xf>
    <xf numFmtId="0" fontId="26" fillId="26" borderId="0" xfId="0" applyFont="1" applyFill="1" applyAlignment="1"/>
    <xf numFmtId="0" fontId="26" fillId="26" borderId="0" xfId="0" applyFont="1" applyFill="1" applyAlignment="1">
      <alignment vertical="center"/>
    </xf>
    <xf numFmtId="0" fontId="29" fillId="26" borderId="0" xfId="50" applyFont="1" applyFill="1"/>
    <xf numFmtId="0" fontId="26" fillId="26" borderId="0" xfId="50" applyFont="1" applyFill="1" applyAlignment="1">
      <alignment shrinkToFit="1"/>
    </xf>
    <xf numFmtId="0" fontId="26" fillId="26" borderId="0" xfId="50" applyFont="1" applyFill="1"/>
    <xf numFmtId="0" fontId="30" fillId="26" borderId="0" xfId="50" applyNumberFormat="1" applyFont="1" applyFill="1" applyAlignment="1">
      <alignment vertical="center"/>
    </xf>
    <xf numFmtId="0" fontId="29" fillId="26" borderId="0" xfId="50" applyNumberFormat="1" applyFont="1" applyFill="1" applyAlignment="1">
      <alignment vertical="center" shrinkToFit="1"/>
    </xf>
    <xf numFmtId="0" fontId="29" fillId="26" borderId="0" xfId="50" applyNumberFormat="1" applyFont="1" applyFill="1" applyAlignment="1">
      <alignment vertical="center"/>
    </xf>
    <xf numFmtId="0" fontId="27" fillId="26" borderId="0" xfId="50" applyFont="1" applyFill="1" applyBorder="1" applyAlignment="1" applyProtection="1">
      <alignment horizontal="right" vertical="center"/>
    </xf>
    <xf numFmtId="0" fontId="46" fillId="27" borderId="21" xfId="50" applyNumberFormat="1" applyFont="1" applyFill="1" applyBorder="1" applyAlignment="1">
      <alignment horizontal="center" vertical="center"/>
    </xf>
    <xf numFmtId="0" fontId="46" fillId="27" borderId="22" xfId="50" applyNumberFormat="1" applyFont="1" applyFill="1" applyBorder="1" applyAlignment="1">
      <alignment horizontal="center" vertical="center"/>
    </xf>
    <xf numFmtId="3" fontId="27" fillId="26" borderId="23" xfId="50" applyNumberFormat="1" applyFont="1" applyFill="1" applyBorder="1" applyAlignment="1">
      <alignment vertical="center" shrinkToFit="1"/>
    </xf>
    <xf numFmtId="3" fontId="27" fillId="26" borderId="24" xfId="50" applyNumberFormat="1" applyFont="1" applyFill="1" applyBorder="1" applyAlignment="1">
      <alignment vertical="center" shrinkToFit="1"/>
    </xf>
    <xf numFmtId="3" fontId="27" fillId="26" borderId="25" xfId="50" applyNumberFormat="1" applyFont="1" applyFill="1" applyBorder="1" applyAlignment="1">
      <alignment vertical="center" shrinkToFit="1"/>
    </xf>
    <xf numFmtId="3" fontId="27" fillId="26" borderId="26" xfId="50" applyNumberFormat="1" applyFont="1" applyFill="1" applyBorder="1" applyAlignment="1">
      <alignment vertical="center" shrinkToFit="1"/>
    </xf>
    <xf numFmtId="3" fontId="27" fillId="26" borderId="27" xfId="50" applyNumberFormat="1" applyFont="1" applyFill="1" applyBorder="1" applyAlignment="1">
      <alignment vertical="center" shrinkToFit="1"/>
    </xf>
    <xf numFmtId="3" fontId="26" fillId="26" borderId="0" xfId="50" applyNumberFormat="1" applyFont="1" applyFill="1"/>
    <xf numFmtId="0" fontId="26" fillId="28" borderId="28" xfId="0" applyFont="1" applyFill="1" applyBorder="1">
      <alignment vertical="center"/>
    </xf>
    <xf numFmtId="0" fontId="26" fillId="28" borderId="29" xfId="0" applyFont="1" applyFill="1" applyBorder="1">
      <alignment vertical="center"/>
    </xf>
    <xf numFmtId="0" fontId="26" fillId="28" borderId="30" xfId="0" applyFont="1" applyFill="1" applyBorder="1">
      <alignment vertical="center"/>
    </xf>
    <xf numFmtId="0" fontId="26" fillId="28" borderId="31" xfId="0" applyFont="1" applyFill="1" applyBorder="1">
      <alignment vertical="center"/>
    </xf>
    <xf numFmtId="0" fontId="26" fillId="28" borderId="0" xfId="0" applyFont="1" applyFill="1" applyBorder="1">
      <alignment vertical="center"/>
    </xf>
    <xf numFmtId="0" fontId="26" fillId="28" borderId="32" xfId="0" applyFont="1" applyFill="1" applyBorder="1">
      <alignment vertical="center"/>
    </xf>
    <xf numFmtId="0" fontId="26" fillId="28" borderId="0" xfId="0" applyFont="1" applyFill="1">
      <alignment vertical="center"/>
    </xf>
    <xf numFmtId="0" fontId="26" fillId="28" borderId="0" xfId="0" applyFont="1" applyFill="1" applyBorder="1" applyAlignment="1">
      <alignment horizontal="center" vertical="center" wrapText="1"/>
    </xf>
    <xf numFmtId="0" fontId="27" fillId="28" borderId="0" xfId="0" applyFont="1" applyFill="1" applyBorder="1" applyAlignment="1">
      <alignment horizontal="center" vertical="center" wrapText="1"/>
    </xf>
    <xf numFmtId="0" fontId="27" fillId="28" borderId="0" xfId="0" applyFont="1" applyFill="1" applyBorder="1" applyAlignment="1">
      <alignment horizontal="center" vertical="center"/>
    </xf>
    <xf numFmtId="184" fontId="27" fillId="28" borderId="0" xfId="0" applyNumberFormat="1" applyFont="1" applyFill="1" applyBorder="1" applyAlignment="1">
      <alignment horizontal="center" vertical="center"/>
    </xf>
    <xf numFmtId="0" fontId="26" fillId="28" borderId="33" xfId="0" applyFont="1" applyFill="1" applyBorder="1">
      <alignment vertical="center"/>
    </xf>
    <xf numFmtId="0" fontId="26" fillId="28" borderId="34" xfId="0" applyFont="1" applyFill="1" applyBorder="1">
      <alignment vertical="center"/>
    </xf>
    <xf numFmtId="0" fontId="26" fillId="28" borderId="35" xfId="0" applyFont="1" applyFill="1" applyBorder="1">
      <alignment vertical="center"/>
    </xf>
    <xf numFmtId="0" fontId="27" fillId="26" borderId="0" xfId="0" applyFont="1" applyFill="1" applyBorder="1">
      <alignment vertical="center"/>
    </xf>
    <xf numFmtId="0" fontId="26" fillId="29" borderId="28" xfId="0" applyFont="1" applyFill="1" applyBorder="1">
      <alignment vertical="center"/>
    </xf>
    <xf numFmtId="0" fontId="26" fillId="29" borderId="29" xfId="0" applyFont="1" applyFill="1" applyBorder="1">
      <alignment vertical="center"/>
    </xf>
    <xf numFmtId="0" fontId="26" fillId="29" borderId="30" xfId="0" applyFont="1" applyFill="1" applyBorder="1">
      <alignment vertical="center"/>
    </xf>
    <xf numFmtId="0" fontId="26" fillId="29" borderId="31" xfId="0" applyFont="1" applyFill="1" applyBorder="1">
      <alignment vertical="center"/>
    </xf>
    <xf numFmtId="0" fontId="26" fillId="29" borderId="0" xfId="0" applyFont="1" applyFill="1" applyBorder="1">
      <alignment vertical="center"/>
    </xf>
    <xf numFmtId="0" fontId="26" fillId="29" borderId="32" xfId="0" applyFont="1" applyFill="1" applyBorder="1">
      <alignment vertical="center"/>
    </xf>
    <xf numFmtId="183" fontId="27" fillId="29" borderId="0" xfId="0" applyNumberFormat="1" applyFont="1" applyFill="1" applyBorder="1" applyAlignment="1">
      <alignment horizontal="center" vertical="center"/>
    </xf>
    <xf numFmtId="183" fontId="27" fillId="29" borderId="0" xfId="0" applyNumberFormat="1" applyFont="1" applyFill="1" applyBorder="1" applyAlignment="1">
      <alignment horizontal="left" vertical="center"/>
    </xf>
    <xf numFmtId="0" fontId="26" fillId="30" borderId="31" xfId="0" applyFont="1" applyFill="1" applyBorder="1">
      <alignment vertical="center"/>
    </xf>
    <xf numFmtId="0" fontId="26" fillId="30" borderId="0" xfId="0" applyFont="1" applyFill="1" applyBorder="1">
      <alignment vertical="center"/>
    </xf>
    <xf numFmtId="38" fontId="27" fillId="26" borderId="36" xfId="0" applyNumberFormat="1" applyFont="1" applyFill="1" applyBorder="1" applyAlignment="1">
      <alignment horizontal="center" vertical="center" shrinkToFit="1"/>
    </xf>
    <xf numFmtId="0" fontId="26" fillId="31" borderId="28" xfId="0" applyFont="1" applyFill="1" applyBorder="1">
      <alignment vertical="center"/>
    </xf>
    <xf numFmtId="0" fontId="26" fillId="31" borderId="29" xfId="0" applyFont="1" applyFill="1" applyBorder="1">
      <alignment vertical="center"/>
    </xf>
    <xf numFmtId="0" fontId="26" fillId="31" borderId="30" xfId="0" applyFont="1" applyFill="1" applyBorder="1">
      <alignment vertical="center"/>
    </xf>
    <xf numFmtId="0" fontId="26" fillId="31" borderId="31" xfId="0" applyFont="1" applyFill="1" applyBorder="1">
      <alignment vertical="center"/>
    </xf>
    <xf numFmtId="0" fontId="26" fillId="31" borderId="0" xfId="0" applyFont="1" applyFill="1" applyBorder="1">
      <alignment vertical="center"/>
    </xf>
    <xf numFmtId="0" fontId="26" fillId="31" borderId="32" xfId="0" applyFont="1" applyFill="1" applyBorder="1">
      <alignment vertical="center"/>
    </xf>
    <xf numFmtId="183" fontId="27" fillId="31" borderId="0" xfId="0" applyNumberFormat="1" applyFont="1" applyFill="1" applyBorder="1" applyAlignment="1">
      <alignment horizontal="left" vertical="center"/>
    </xf>
    <xf numFmtId="0" fontId="26" fillId="31" borderId="33" xfId="0" applyFont="1" applyFill="1" applyBorder="1">
      <alignment vertical="center"/>
    </xf>
    <xf numFmtId="0" fontId="26" fillId="31" borderId="34" xfId="0" applyFont="1" applyFill="1" applyBorder="1">
      <alignment vertical="center"/>
    </xf>
    <xf numFmtId="0" fontId="26" fillId="31" borderId="35" xfId="0" applyFont="1" applyFill="1" applyBorder="1">
      <alignment vertical="center"/>
    </xf>
    <xf numFmtId="0" fontId="26" fillId="32" borderId="28" xfId="0" applyFont="1" applyFill="1" applyBorder="1">
      <alignment vertical="center"/>
    </xf>
    <xf numFmtId="0" fontId="26" fillId="32" borderId="29" xfId="0" applyFont="1" applyFill="1" applyBorder="1">
      <alignment vertical="center"/>
    </xf>
    <xf numFmtId="0" fontId="26" fillId="32" borderId="30" xfId="0" applyFont="1" applyFill="1" applyBorder="1">
      <alignment vertical="center"/>
    </xf>
    <xf numFmtId="0" fontId="26" fillId="32" borderId="31" xfId="0" applyFont="1" applyFill="1" applyBorder="1">
      <alignment vertical="center"/>
    </xf>
    <xf numFmtId="0" fontId="26" fillId="32" borderId="0" xfId="0" applyFont="1" applyFill="1" applyBorder="1">
      <alignment vertical="center"/>
    </xf>
    <xf numFmtId="0" fontId="26" fillId="32" borderId="32" xfId="0" applyFont="1" applyFill="1" applyBorder="1">
      <alignment vertical="center"/>
    </xf>
    <xf numFmtId="183" fontId="27" fillId="32" borderId="0" xfId="0" applyNumberFormat="1" applyFont="1" applyFill="1" applyBorder="1" applyAlignment="1">
      <alignment horizontal="left" vertical="center"/>
    </xf>
    <xf numFmtId="0" fontId="26" fillId="30" borderId="17" xfId="0" applyFont="1" applyFill="1" applyBorder="1">
      <alignment vertical="center"/>
    </xf>
    <xf numFmtId="0" fontId="26" fillId="32" borderId="33" xfId="0" applyFont="1" applyFill="1" applyBorder="1">
      <alignment vertical="center"/>
    </xf>
    <xf numFmtId="0" fontId="26" fillId="32" borderId="34" xfId="0" applyFont="1" applyFill="1" applyBorder="1">
      <alignment vertical="center"/>
    </xf>
    <xf numFmtId="0" fontId="26" fillId="32" borderId="35" xfId="0" applyFont="1" applyFill="1" applyBorder="1">
      <alignment vertical="center"/>
    </xf>
    <xf numFmtId="0" fontId="31" fillId="26" borderId="0" xfId="0" applyFont="1" applyFill="1">
      <alignment vertical="center"/>
    </xf>
    <xf numFmtId="0" fontId="32" fillId="26" borderId="0" xfId="0" applyFont="1" applyFill="1">
      <alignment vertical="center"/>
    </xf>
    <xf numFmtId="0" fontId="33" fillId="26" borderId="0" xfId="0" applyFont="1" applyFill="1" applyAlignment="1">
      <alignment horizontal="right" vertical="center"/>
    </xf>
    <xf numFmtId="38" fontId="33" fillId="26" borderId="36" xfId="0" applyNumberFormat="1" applyFont="1" applyFill="1" applyBorder="1" applyAlignment="1">
      <alignment vertical="center" shrinkToFit="1"/>
    </xf>
    <xf numFmtId="38" fontId="33" fillId="26" borderId="25" xfId="0" applyNumberFormat="1" applyFont="1" applyFill="1" applyBorder="1" applyAlignment="1">
      <alignment vertical="center" shrinkToFit="1"/>
    </xf>
    <xf numFmtId="38" fontId="33" fillId="26" borderId="27" xfId="0" applyNumberFormat="1" applyFont="1" applyFill="1" applyBorder="1" applyAlignment="1">
      <alignment vertical="center" shrinkToFit="1"/>
    </xf>
    <xf numFmtId="38" fontId="33" fillId="26" borderId="20" xfId="0" applyNumberFormat="1" applyFont="1" applyFill="1" applyBorder="1" applyAlignment="1">
      <alignment vertical="center" shrinkToFit="1"/>
    </xf>
    <xf numFmtId="38" fontId="33" fillId="26" borderId="37" xfId="0" applyNumberFormat="1" applyFont="1" applyFill="1" applyBorder="1" applyAlignment="1">
      <alignment vertical="center" shrinkToFit="1"/>
    </xf>
    <xf numFmtId="38" fontId="33" fillId="26" borderId="22" xfId="0" applyNumberFormat="1" applyFont="1" applyFill="1" applyBorder="1" applyAlignment="1">
      <alignment vertical="center" shrinkToFit="1"/>
    </xf>
    <xf numFmtId="38" fontId="33" fillId="26" borderId="38" xfId="0" applyNumberFormat="1" applyFont="1" applyFill="1" applyBorder="1" applyAlignment="1">
      <alignment vertical="center" shrinkToFit="1"/>
    </xf>
    <xf numFmtId="0" fontId="33" fillId="26" borderId="0" xfId="0" applyFont="1" applyFill="1" applyBorder="1">
      <alignment vertical="center"/>
    </xf>
    <xf numFmtId="0" fontId="33" fillId="26" borderId="0" xfId="52" applyFont="1" applyFill="1" applyBorder="1" applyAlignment="1">
      <alignment vertical="center"/>
    </xf>
    <xf numFmtId="38" fontId="33" fillId="26" borderId="0" xfId="0" applyNumberFormat="1" applyFont="1" applyFill="1" applyBorder="1">
      <alignment vertical="center"/>
    </xf>
    <xf numFmtId="38" fontId="33" fillId="26" borderId="39" xfId="0" applyNumberFormat="1" applyFont="1" applyFill="1" applyBorder="1" applyAlignment="1">
      <alignment vertical="center" shrinkToFit="1"/>
    </xf>
    <xf numFmtId="38" fontId="33" fillId="26" borderId="40" xfId="0" applyNumberFormat="1" applyFont="1" applyFill="1" applyBorder="1" applyAlignment="1">
      <alignment vertical="center" shrinkToFit="1"/>
    </xf>
    <xf numFmtId="0" fontId="34" fillId="0" borderId="0" xfId="48" applyFont="1" applyFill="1"/>
    <xf numFmtId="38" fontId="34" fillId="0" borderId="0" xfId="34" applyFont="1" applyFill="1" applyAlignment="1"/>
    <xf numFmtId="183" fontId="34" fillId="0" borderId="0" xfId="34" applyNumberFormat="1" applyFont="1" applyFill="1" applyAlignment="1"/>
    <xf numFmtId="0" fontId="31" fillId="0" borderId="0" xfId="48" applyFont="1" applyFill="1" applyAlignment="1">
      <alignment vertical="center"/>
    </xf>
    <xf numFmtId="0" fontId="35" fillId="0" borderId="0" xfId="48" applyFont="1" applyFill="1" applyAlignment="1">
      <alignment vertical="center"/>
    </xf>
    <xf numFmtId="0" fontId="34" fillId="0" borderId="0" xfId="48" applyFont="1" applyFill="1" applyBorder="1"/>
    <xf numFmtId="183" fontId="33" fillId="0" borderId="34" xfId="34" applyNumberFormat="1" applyFont="1" applyFill="1" applyBorder="1" applyAlignment="1">
      <alignment horizontal="right"/>
    </xf>
    <xf numFmtId="183" fontId="33" fillId="0" borderId="34" xfId="34" applyNumberFormat="1" applyFont="1" applyFill="1" applyBorder="1" applyAlignment="1">
      <alignment horizontal="right" vertical="center"/>
    </xf>
    <xf numFmtId="0" fontId="47" fillId="27" borderId="28" xfId="48" applyFont="1" applyFill="1" applyBorder="1" applyAlignment="1">
      <alignment horizontal="distributed" vertical="center" wrapText="1" justifyLastLine="1"/>
    </xf>
    <xf numFmtId="0" fontId="48" fillId="27" borderId="29" xfId="48" applyFont="1" applyFill="1" applyBorder="1"/>
    <xf numFmtId="183" fontId="48" fillId="27" borderId="29" xfId="34" applyNumberFormat="1" applyFont="1" applyFill="1" applyBorder="1" applyAlignment="1"/>
    <xf numFmtId="0" fontId="48" fillId="27" borderId="41" xfId="48" applyFont="1" applyFill="1" applyBorder="1"/>
    <xf numFmtId="0" fontId="34" fillId="0" borderId="31" xfId="48" applyFont="1" applyFill="1" applyBorder="1"/>
    <xf numFmtId="0" fontId="48" fillId="27" borderId="31" xfId="48" applyFont="1" applyFill="1" applyBorder="1" applyAlignment="1">
      <alignment horizontal="distributed" vertical="center" wrapText="1" justifyLastLine="1"/>
    </xf>
    <xf numFmtId="0" fontId="48" fillId="27" borderId="0" xfId="48" applyFont="1" applyFill="1" applyBorder="1" applyAlignment="1"/>
    <xf numFmtId="183" fontId="48" fillId="27" borderId="0" xfId="34" applyNumberFormat="1" applyFont="1" applyFill="1" applyBorder="1" applyAlignment="1"/>
    <xf numFmtId="0" fontId="48" fillId="27" borderId="0" xfId="48" applyFont="1" applyFill="1" applyBorder="1"/>
    <xf numFmtId="0" fontId="48" fillId="27" borderId="17" xfId="48" applyFont="1" applyFill="1" applyBorder="1"/>
    <xf numFmtId="183" fontId="34" fillId="0" borderId="0" xfId="34" applyNumberFormat="1" applyFont="1" applyFill="1" applyBorder="1" applyAlignment="1"/>
    <xf numFmtId="0" fontId="48" fillId="27" borderId="19" xfId="48" applyFont="1" applyFill="1" applyBorder="1"/>
    <xf numFmtId="183" fontId="48" fillId="27" borderId="19" xfId="34" applyNumberFormat="1" applyFont="1" applyFill="1" applyBorder="1" applyAlignment="1"/>
    <xf numFmtId="0" fontId="48" fillId="27" borderId="20" xfId="48" applyFont="1" applyFill="1" applyBorder="1"/>
    <xf numFmtId="182" fontId="34" fillId="0" borderId="32" xfId="48" applyNumberFormat="1" applyFont="1" applyFill="1" applyBorder="1" applyAlignment="1">
      <alignment horizontal="center" vertical="center"/>
    </xf>
    <xf numFmtId="0" fontId="47" fillId="27" borderId="33" xfId="48" applyFont="1" applyFill="1" applyBorder="1" applyAlignment="1">
      <alignment wrapText="1"/>
    </xf>
    <xf numFmtId="0" fontId="47" fillId="27" borderId="34" xfId="48" applyFont="1" applyFill="1" applyBorder="1" applyAlignment="1">
      <alignment wrapText="1"/>
    </xf>
    <xf numFmtId="0" fontId="34" fillId="0" borderId="31" xfId="48" applyFont="1" applyFill="1" applyBorder="1" applyAlignment="1">
      <alignment wrapText="1"/>
    </xf>
    <xf numFmtId="0" fontId="34" fillId="0" borderId="0" xfId="48" applyFont="1" applyFill="1" applyAlignment="1">
      <alignment wrapText="1"/>
    </xf>
    <xf numFmtId="0" fontId="33" fillId="0" borderId="31" xfId="48" applyFont="1" applyFill="1" applyBorder="1"/>
    <xf numFmtId="183" fontId="33" fillId="0" borderId="43" xfId="34" applyNumberFormat="1" applyFont="1" applyFill="1" applyBorder="1" applyAlignment="1">
      <alignment vertical="top"/>
    </xf>
    <xf numFmtId="38" fontId="33" fillId="0" borderId="44" xfId="34" applyNumberFormat="1" applyFont="1" applyFill="1" applyBorder="1" applyAlignment="1">
      <alignment shrinkToFit="1"/>
    </xf>
    <xf numFmtId="38" fontId="33" fillId="0" borderId="29" xfId="34" applyNumberFormat="1" applyFont="1" applyFill="1" applyBorder="1" applyAlignment="1"/>
    <xf numFmtId="183" fontId="33" fillId="0" borderId="43" xfId="34" applyNumberFormat="1" applyFont="1" applyFill="1" applyBorder="1" applyAlignment="1"/>
    <xf numFmtId="182" fontId="34" fillId="0" borderId="0" xfId="48" applyNumberFormat="1" applyFont="1" applyFill="1"/>
    <xf numFmtId="38" fontId="33" fillId="0" borderId="0" xfId="34" applyNumberFormat="1" applyFont="1" applyFill="1" applyBorder="1" applyAlignment="1"/>
    <xf numFmtId="183" fontId="33" fillId="0" borderId="16" xfId="34" applyNumberFormat="1" applyFont="1" applyFill="1" applyBorder="1" applyAlignment="1"/>
    <xf numFmtId="183" fontId="33" fillId="0" borderId="16" xfId="34" applyNumberFormat="1" applyFont="1" applyFill="1" applyBorder="1" applyAlignment="1">
      <alignment vertical="top"/>
    </xf>
    <xf numFmtId="38" fontId="33" fillId="0" borderId="45" xfId="34" applyNumberFormat="1" applyFont="1" applyFill="1" applyBorder="1" applyAlignment="1">
      <alignment shrinkToFit="1"/>
    </xf>
    <xf numFmtId="0" fontId="33" fillId="0" borderId="46" xfId="48" applyFont="1" applyFill="1" applyBorder="1"/>
    <xf numFmtId="183" fontId="33" fillId="0" borderId="47" xfId="34" applyNumberFormat="1" applyFont="1" applyFill="1" applyBorder="1" applyAlignment="1">
      <alignment vertical="top"/>
    </xf>
    <xf numFmtId="38" fontId="33" fillId="0" borderId="48" xfId="34" applyNumberFormat="1" applyFont="1" applyFill="1" applyBorder="1" applyAlignment="1"/>
    <xf numFmtId="183" fontId="33" fillId="0" borderId="47" xfId="34" applyNumberFormat="1" applyFont="1" applyFill="1" applyBorder="1" applyAlignment="1"/>
    <xf numFmtId="183" fontId="33" fillId="0" borderId="16" xfId="34" applyNumberFormat="1" applyFont="1" applyFill="1" applyBorder="1" applyAlignment="1">
      <alignment vertical="top" wrapText="1"/>
    </xf>
    <xf numFmtId="38" fontId="33" fillId="0" borderId="17" xfId="34" applyNumberFormat="1" applyFont="1" applyFill="1" applyBorder="1" applyAlignment="1"/>
    <xf numFmtId="38" fontId="33" fillId="0" borderId="49" xfId="34" applyNumberFormat="1" applyFont="1" applyFill="1" applyBorder="1" applyAlignment="1">
      <alignment shrinkToFit="1"/>
    </xf>
    <xf numFmtId="182" fontId="34" fillId="0" borderId="0" xfId="48" applyNumberFormat="1" applyFont="1" applyFill="1" applyBorder="1"/>
    <xf numFmtId="183" fontId="34" fillId="0" borderId="0" xfId="48" applyNumberFormat="1" applyFont="1" applyFill="1"/>
    <xf numFmtId="0" fontId="33" fillId="26" borderId="31" xfId="48" applyFont="1" applyFill="1" applyBorder="1"/>
    <xf numFmtId="0" fontId="34" fillId="30" borderId="0" xfId="48" applyFont="1" applyFill="1" applyBorder="1"/>
    <xf numFmtId="0" fontId="33" fillId="30" borderId="0" xfId="48" applyFont="1" applyFill="1" applyBorder="1"/>
    <xf numFmtId="0" fontId="34" fillId="30" borderId="34" xfId="48" applyFont="1" applyFill="1" applyBorder="1"/>
    <xf numFmtId="0" fontId="33" fillId="30" borderId="34" xfId="48" applyFont="1" applyFill="1" applyBorder="1"/>
    <xf numFmtId="180" fontId="33" fillId="0" borderId="0" xfId="48" applyNumberFormat="1" applyFont="1" applyFill="1" applyBorder="1"/>
    <xf numFmtId="181" fontId="34" fillId="0" borderId="0" xfId="48" applyNumberFormat="1" applyFont="1" applyFill="1" applyBorder="1"/>
    <xf numFmtId="181" fontId="34" fillId="0" borderId="0" xfId="34" applyNumberFormat="1" applyFont="1" applyFill="1" applyBorder="1" applyAlignment="1"/>
    <xf numFmtId="182" fontId="34" fillId="0" borderId="0" xfId="48" applyNumberFormat="1" applyFont="1" applyFill="1" applyBorder="1" applyAlignment="1">
      <alignment horizontal="center" vertical="center"/>
    </xf>
    <xf numFmtId="182" fontId="34" fillId="0" borderId="0" xfId="34" applyNumberFormat="1" applyFont="1" applyFill="1" applyBorder="1" applyAlignment="1">
      <alignment horizontal="center" vertical="center"/>
    </xf>
    <xf numFmtId="0" fontId="33" fillId="0" borderId="31" xfId="48" applyFont="1" applyFill="1" applyBorder="1" applyAlignment="1">
      <alignment vertical="top"/>
    </xf>
    <xf numFmtId="38" fontId="33" fillId="0" borderId="50" xfId="34" applyNumberFormat="1" applyFont="1" applyFill="1" applyBorder="1" applyAlignment="1">
      <alignment shrinkToFit="1"/>
    </xf>
    <xf numFmtId="38" fontId="34" fillId="0" borderId="0" xfId="48" applyNumberFormat="1" applyFont="1" applyFill="1"/>
    <xf numFmtId="38" fontId="33" fillId="0" borderId="51" xfId="34" applyNumberFormat="1" applyFont="1" applyFill="1" applyBorder="1" applyAlignment="1">
      <alignment shrinkToFit="1"/>
    </xf>
    <xf numFmtId="181" fontId="34" fillId="0" borderId="0" xfId="48" applyNumberFormat="1" applyFont="1" applyFill="1"/>
    <xf numFmtId="38" fontId="47" fillId="27" borderId="32" xfId="34" applyFont="1" applyFill="1" applyBorder="1" applyAlignment="1">
      <alignment wrapText="1"/>
    </xf>
    <xf numFmtId="0" fontId="37" fillId="0" borderId="0" xfId="49" applyFont="1" applyFill="1" applyAlignment="1">
      <alignment horizontal="right"/>
    </xf>
    <xf numFmtId="0" fontId="38" fillId="0" borderId="0" xfId="28" applyFont="1" applyFill="1" applyAlignment="1" applyProtection="1"/>
    <xf numFmtId="0" fontId="39" fillId="0" borderId="0" xfId="49" applyFont="1" applyFill="1" applyAlignment="1">
      <alignment vertical="center"/>
    </xf>
    <xf numFmtId="0" fontId="37" fillId="0" borderId="0" xfId="49" applyFont="1" applyFill="1"/>
    <xf numFmtId="0" fontId="29" fillId="0" borderId="0" xfId="49" applyFont="1" applyFill="1" applyAlignment="1">
      <alignment vertical="center"/>
    </xf>
    <xf numFmtId="0" fontId="30" fillId="0" borderId="0" xfId="49" applyFont="1" applyFill="1" applyAlignment="1">
      <alignment vertical="center"/>
    </xf>
    <xf numFmtId="0" fontId="26" fillId="0" borderId="0" xfId="49" applyFont="1" applyFill="1" applyAlignment="1">
      <alignment horizontal="right"/>
    </xf>
    <xf numFmtId="0" fontId="26" fillId="0" borderId="0" xfId="49" applyFont="1" applyFill="1" applyAlignment="1">
      <alignment horizontal="distributed"/>
    </xf>
    <xf numFmtId="0" fontId="26" fillId="0" borderId="0" xfId="49" applyFont="1" applyFill="1"/>
    <xf numFmtId="0" fontId="29" fillId="0" borderId="0" xfId="49" applyFont="1" applyFill="1" applyAlignment="1">
      <alignment horizontal="right"/>
    </xf>
    <xf numFmtId="49" fontId="46" fillId="39" borderId="38" xfId="49" applyNumberFormat="1" applyFont="1" applyFill="1" applyBorder="1" applyAlignment="1">
      <alignment horizontal="center" vertical="center"/>
    </xf>
    <xf numFmtId="0" fontId="26" fillId="0" borderId="0" xfId="49" applyFont="1" applyFill="1" applyAlignment="1">
      <alignment horizontal="center"/>
    </xf>
    <xf numFmtId="0" fontId="46" fillId="39" borderId="38" xfId="49" applyFont="1" applyFill="1" applyBorder="1" applyAlignment="1">
      <alignment horizontal="center" vertical="center" wrapText="1"/>
    </xf>
    <xf numFmtId="0" fontId="41" fillId="0" borderId="0" xfId="49" applyFont="1" applyFill="1" applyAlignment="1">
      <alignment horizontal="center" vertical="center" wrapText="1"/>
    </xf>
    <xf numFmtId="0" fontId="26" fillId="0" borderId="0" xfId="49" applyFont="1" applyFill="1" applyAlignment="1">
      <alignment vertical="center"/>
    </xf>
    <xf numFmtId="178" fontId="27" fillId="0" borderId="38" xfId="49" applyNumberFormat="1" applyFont="1" applyFill="1" applyBorder="1" applyAlignment="1">
      <alignment vertical="center"/>
    </xf>
    <xf numFmtId="0" fontId="34" fillId="27" borderId="29" xfId="48" applyFont="1" applyFill="1" applyBorder="1"/>
    <xf numFmtId="183" fontId="34" fillId="27" borderId="29" xfId="34" applyNumberFormat="1" applyFont="1" applyFill="1" applyBorder="1" applyAlignment="1"/>
    <xf numFmtId="0" fontId="34" fillId="27" borderId="30" xfId="48" applyFont="1" applyFill="1" applyBorder="1"/>
    <xf numFmtId="0" fontId="34" fillId="27" borderId="0" xfId="48" applyFont="1" applyFill="1" applyBorder="1"/>
    <xf numFmtId="0" fontId="36" fillId="27" borderId="0" xfId="48" applyFont="1" applyFill="1" applyBorder="1"/>
    <xf numFmtId="183" fontId="34" fillId="27" borderId="0" xfId="34" applyNumberFormat="1" applyFont="1" applyFill="1" applyBorder="1" applyAlignment="1"/>
    <xf numFmtId="0" fontId="34" fillId="27" borderId="32" xfId="48" applyFont="1" applyFill="1" applyBorder="1"/>
    <xf numFmtId="0" fontId="34" fillId="27" borderId="19" xfId="48" applyFont="1" applyFill="1" applyBorder="1"/>
    <xf numFmtId="183" fontId="34" fillId="27" borderId="19" xfId="34" applyNumberFormat="1" applyFont="1" applyFill="1" applyBorder="1" applyAlignment="1"/>
    <xf numFmtId="0" fontId="34" fillId="27" borderId="52" xfId="48" applyFont="1" applyFill="1" applyBorder="1"/>
    <xf numFmtId="176" fontId="42" fillId="26" borderId="0" xfId="51" applyNumberFormat="1" applyFont="1" applyFill="1" applyAlignment="1">
      <alignment horizontal="left" vertical="center"/>
    </xf>
    <xf numFmtId="0" fontId="27" fillId="26" borderId="0" xfId="52" applyFont="1" applyFill="1" applyAlignment="1">
      <alignment vertical="center"/>
    </xf>
    <xf numFmtId="0" fontId="27" fillId="26" borderId="0" xfId="51" applyFont="1" applyFill="1" applyAlignment="1">
      <alignment vertical="center"/>
    </xf>
    <xf numFmtId="0" fontId="27" fillId="26" borderId="0" xfId="51" applyFont="1" applyFill="1"/>
    <xf numFmtId="0" fontId="29" fillId="26" borderId="0" xfId="51" applyNumberFormat="1" applyFont="1" applyFill="1" applyAlignment="1">
      <alignment vertical="center"/>
    </xf>
    <xf numFmtId="176" fontId="27" fillId="26" borderId="0" xfId="51" applyNumberFormat="1" applyFont="1" applyFill="1" applyAlignment="1">
      <alignment horizontal="left" vertical="center"/>
    </xf>
    <xf numFmtId="49" fontId="46" fillId="27" borderId="38" xfId="51" applyNumberFormat="1" applyFont="1" applyFill="1" applyBorder="1" applyAlignment="1">
      <alignment horizontal="center" vertical="center"/>
    </xf>
    <xf numFmtId="0" fontId="46" fillId="27" borderId="38" xfId="51" applyFont="1" applyFill="1" applyBorder="1" applyAlignment="1">
      <alignment horizontal="distributed" vertical="center" wrapText="1"/>
    </xf>
    <xf numFmtId="180" fontId="27" fillId="26" borderId="13" xfId="51" applyNumberFormat="1" applyFont="1" applyFill="1" applyBorder="1" applyAlignment="1">
      <alignment vertical="center"/>
    </xf>
    <xf numFmtId="180" fontId="27" fillId="26" borderId="38" xfId="51" applyNumberFormat="1" applyFont="1" applyFill="1" applyBorder="1" applyAlignment="1">
      <alignment vertical="center"/>
    </xf>
    <xf numFmtId="178" fontId="27" fillId="26" borderId="17" xfId="51" applyNumberFormat="1" applyFont="1" applyFill="1" applyBorder="1" applyAlignment="1">
      <alignment vertical="center"/>
    </xf>
    <xf numFmtId="0" fontId="27" fillId="26" borderId="18" xfId="51" applyFont="1" applyFill="1" applyBorder="1" applyAlignment="1">
      <alignment vertical="center"/>
    </xf>
    <xf numFmtId="0" fontId="27" fillId="26" borderId="20" xfId="51" applyFont="1" applyFill="1" applyBorder="1" applyAlignment="1">
      <alignment vertical="center"/>
    </xf>
    <xf numFmtId="176" fontId="27" fillId="26" borderId="0" xfId="51" applyNumberFormat="1" applyFont="1" applyFill="1" applyAlignment="1">
      <alignment horizontal="center"/>
    </xf>
    <xf numFmtId="0" fontId="27" fillId="26" borderId="0" xfId="52" applyFont="1" applyFill="1"/>
    <xf numFmtId="178" fontId="27" fillId="26" borderId="53" xfId="34" applyNumberFormat="1" applyFont="1" applyFill="1" applyBorder="1" applyAlignment="1">
      <alignment vertical="center"/>
    </xf>
    <xf numFmtId="0" fontId="26" fillId="26" borderId="0" xfId="0" applyFont="1" applyFill="1" applyProtection="1">
      <alignment vertical="center"/>
    </xf>
    <xf numFmtId="177" fontId="27" fillId="33" borderId="54" xfId="0" applyNumberFormat="1" applyFont="1" applyFill="1" applyBorder="1" applyAlignment="1" applyProtection="1">
      <alignment vertical="center" shrinkToFit="1"/>
    </xf>
    <xf numFmtId="49" fontId="27" fillId="33" borderId="15" xfId="0" applyNumberFormat="1" applyFont="1" applyFill="1" applyBorder="1" applyAlignment="1" applyProtection="1">
      <alignment horizontal="center" vertical="center"/>
    </xf>
    <xf numFmtId="49" fontId="27" fillId="35" borderId="54" xfId="0" applyNumberFormat="1" applyFont="1" applyFill="1" applyBorder="1" applyAlignment="1" applyProtection="1">
      <alignment horizontal="center" vertical="center"/>
    </xf>
    <xf numFmtId="49" fontId="27" fillId="36" borderId="54" xfId="0" applyNumberFormat="1" applyFont="1" applyFill="1" applyBorder="1" applyAlignment="1" applyProtection="1">
      <alignment horizontal="center" vertical="center"/>
    </xf>
    <xf numFmtId="49" fontId="27" fillId="37" borderId="54" xfId="0" applyNumberFormat="1" applyFont="1" applyFill="1" applyBorder="1" applyAlignment="1" applyProtection="1">
      <alignment horizontal="center" vertical="center"/>
    </xf>
    <xf numFmtId="49" fontId="27" fillId="38" borderId="54" xfId="0" applyNumberFormat="1" applyFont="1" applyFill="1" applyBorder="1" applyAlignment="1" applyProtection="1">
      <alignment horizontal="center" vertical="center"/>
    </xf>
    <xf numFmtId="49" fontId="27" fillId="33" borderId="16" xfId="0" applyNumberFormat="1" applyFont="1" applyFill="1" applyBorder="1" applyAlignment="1" applyProtection="1">
      <alignment horizontal="center" vertical="center"/>
    </xf>
    <xf numFmtId="177" fontId="27" fillId="34" borderId="38" xfId="0" applyNumberFormat="1" applyFont="1" applyFill="1" applyBorder="1" applyAlignment="1" applyProtection="1">
      <alignment vertical="center" shrinkToFit="1"/>
    </xf>
    <xf numFmtId="49" fontId="27" fillId="33" borderId="17" xfId="0" applyNumberFormat="1" applyFont="1" applyFill="1" applyBorder="1" applyAlignment="1" applyProtection="1">
      <alignment horizontal="center" vertical="center"/>
    </xf>
    <xf numFmtId="49" fontId="27" fillId="34" borderId="55" xfId="0" applyNumberFormat="1" applyFont="1" applyFill="1" applyBorder="1" applyAlignment="1" applyProtection="1">
      <alignment horizontal="center" vertical="center"/>
    </xf>
    <xf numFmtId="49" fontId="27" fillId="35" borderId="55" xfId="0" applyNumberFormat="1" applyFont="1" applyFill="1" applyBorder="1" applyAlignment="1" applyProtection="1">
      <alignment horizontal="center" vertical="center"/>
    </xf>
    <xf numFmtId="49" fontId="27" fillId="36" borderId="55" xfId="0" applyNumberFormat="1" applyFont="1" applyFill="1" applyBorder="1" applyAlignment="1" applyProtection="1">
      <alignment horizontal="center" vertical="center"/>
    </xf>
    <xf numFmtId="49" fontId="27" fillId="37" borderId="55" xfId="0" applyNumberFormat="1" applyFont="1" applyFill="1" applyBorder="1" applyAlignment="1" applyProtection="1">
      <alignment horizontal="center" vertical="center"/>
    </xf>
    <xf numFmtId="49" fontId="27" fillId="38" borderId="55" xfId="0" applyNumberFormat="1" applyFont="1" applyFill="1" applyBorder="1" applyAlignment="1" applyProtection="1">
      <alignment horizontal="center" vertical="center"/>
    </xf>
    <xf numFmtId="49" fontId="27" fillId="34" borderId="16" xfId="0" applyNumberFormat="1" applyFont="1" applyFill="1" applyBorder="1" applyAlignment="1" applyProtection="1">
      <alignment horizontal="center" vertical="center"/>
    </xf>
    <xf numFmtId="177" fontId="27" fillId="35" borderId="38" xfId="0" applyNumberFormat="1" applyFont="1" applyFill="1" applyBorder="1" applyAlignment="1" applyProtection="1">
      <alignment vertical="center" shrinkToFit="1"/>
    </xf>
    <xf numFmtId="49" fontId="27" fillId="35" borderId="16" xfId="0" applyNumberFormat="1" applyFont="1" applyFill="1" applyBorder="1" applyAlignment="1" applyProtection="1">
      <alignment horizontal="center" vertical="center"/>
    </xf>
    <xf numFmtId="177" fontId="27" fillId="36" borderId="56" xfId="0" applyNumberFormat="1" applyFont="1" applyFill="1" applyBorder="1" applyAlignment="1" applyProtection="1">
      <alignment vertical="center" shrinkToFit="1"/>
    </xf>
    <xf numFmtId="49" fontId="27" fillId="36" borderId="16" xfId="0" applyNumberFormat="1" applyFont="1" applyFill="1" applyBorder="1" applyAlignment="1" applyProtection="1">
      <alignment horizontal="center" vertical="center"/>
    </xf>
    <xf numFmtId="49" fontId="27" fillId="38" borderId="53" xfId="0" applyNumberFormat="1" applyFont="1" applyFill="1" applyBorder="1" applyAlignment="1" applyProtection="1">
      <alignment horizontal="center" vertical="center"/>
    </xf>
    <xf numFmtId="49" fontId="27" fillId="33" borderId="55" xfId="0" applyNumberFormat="1" applyFont="1" applyFill="1" applyBorder="1" applyAlignment="1" applyProtection="1">
      <alignment horizontal="center" vertical="center"/>
    </xf>
    <xf numFmtId="49" fontId="27" fillId="36" borderId="53" xfId="0" applyNumberFormat="1" applyFont="1" applyFill="1" applyBorder="1" applyAlignment="1" applyProtection="1">
      <alignment horizontal="center" vertical="center"/>
    </xf>
    <xf numFmtId="177" fontId="27" fillId="38" borderId="53" xfId="0" applyNumberFormat="1" applyFont="1" applyFill="1" applyBorder="1" applyAlignment="1" applyProtection="1">
      <alignment vertical="center" shrinkToFit="1"/>
    </xf>
    <xf numFmtId="177" fontId="27" fillId="36" borderId="57" xfId="0" applyNumberFormat="1" applyFont="1" applyFill="1" applyBorder="1" applyAlignment="1" applyProtection="1">
      <alignment vertical="center" shrinkToFit="1"/>
    </xf>
    <xf numFmtId="177" fontId="27" fillId="25" borderId="56" xfId="0" applyNumberFormat="1" applyFont="1" applyFill="1" applyBorder="1" applyAlignment="1" applyProtection="1">
      <alignment vertical="center" shrinkToFit="1"/>
    </xf>
    <xf numFmtId="49" fontId="27" fillId="25" borderId="55" xfId="0" applyNumberFormat="1" applyFont="1" applyFill="1" applyBorder="1" applyAlignment="1" applyProtection="1">
      <alignment horizontal="center" vertical="center"/>
    </xf>
    <xf numFmtId="49" fontId="27" fillId="26" borderId="58" xfId="0" applyNumberFormat="1" applyFont="1" applyFill="1" applyBorder="1" applyAlignment="1" applyProtection="1">
      <alignment horizontal="center" vertical="center"/>
    </xf>
    <xf numFmtId="183" fontId="27" fillId="26" borderId="59" xfId="34" applyNumberFormat="1" applyFont="1" applyFill="1" applyBorder="1" applyAlignment="1" applyProtection="1">
      <alignment vertical="center" wrapText="1"/>
    </xf>
    <xf numFmtId="0" fontId="26" fillId="33" borderId="55" xfId="0" applyFont="1" applyFill="1" applyBorder="1" applyProtection="1">
      <alignment vertical="center"/>
    </xf>
    <xf numFmtId="177" fontId="27" fillId="37" borderId="60" xfId="0" applyNumberFormat="1" applyFont="1" applyFill="1" applyBorder="1" applyAlignment="1" applyProtection="1">
      <alignment vertical="center" shrinkToFit="1"/>
    </xf>
    <xf numFmtId="49" fontId="27" fillId="26" borderId="61" xfId="0" applyNumberFormat="1" applyFont="1" applyFill="1" applyBorder="1" applyAlignment="1" applyProtection="1">
      <alignment horizontal="center" vertical="center"/>
    </xf>
    <xf numFmtId="183" fontId="27" fillId="26" borderId="62" xfId="34" applyNumberFormat="1" applyFont="1" applyFill="1" applyBorder="1" applyAlignment="1" applyProtection="1">
      <alignment vertical="center" wrapText="1"/>
    </xf>
    <xf numFmtId="49" fontId="27" fillId="37" borderId="18" xfId="0" applyNumberFormat="1" applyFont="1" applyFill="1" applyBorder="1" applyAlignment="1" applyProtection="1">
      <alignment horizontal="center" vertical="center"/>
    </xf>
    <xf numFmtId="49" fontId="27" fillId="25" borderId="53" xfId="0" applyNumberFormat="1" applyFont="1" applyFill="1" applyBorder="1" applyAlignment="1" applyProtection="1">
      <alignment horizontal="center" vertical="center"/>
    </xf>
    <xf numFmtId="49" fontId="27" fillId="26" borderId="63" xfId="0" applyNumberFormat="1" applyFont="1" applyFill="1" applyBorder="1" applyAlignment="1" applyProtection="1">
      <alignment horizontal="center" vertical="center"/>
    </xf>
    <xf numFmtId="177" fontId="27" fillId="25" borderId="60" xfId="0" applyNumberFormat="1" applyFont="1" applyFill="1" applyBorder="1" applyAlignment="1" applyProtection="1">
      <alignment vertical="center" shrinkToFit="1"/>
    </xf>
    <xf numFmtId="49" fontId="27" fillId="37" borderId="16" xfId="0" applyNumberFormat="1" applyFont="1" applyFill="1" applyBorder="1" applyAlignment="1" applyProtection="1">
      <alignment horizontal="center" vertical="center"/>
    </xf>
    <xf numFmtId="49" fontId="27" fillId="37" borderId="53" xfId="0" applyNumberFormat="1" applyFont="1" applyFill="1" applyBorder="1" applyAlignment="1" applyProtection="1">
      <alignment horizontal="center" vertical="center"/>
    </xf>
    <xf numFmtId="183" fontId="27" fillId="26" borderId="64" xfId="34" applyNumberFormat="1" applyFont="1" applyFill="1" applyBorder="1" applyAlignment="1" applyProtection="1">
      <alignment vertical="center" wrapText="1"/>
    </xf>
    <xf numFmtId="49" fontId="27" fillId="35" borderId="18" xfId="0" applyNumberFormat="1" applyFont="1" applyFill="1" applyBorder="1" applyAlignment="1" applyProtection="1">
      <alignment horizontal="center" vertical="center"/>
    </xf>
    <xf numFmtId="49" fontId="27" fillId="36" borderId="18" xfId="0" applyNumberFormat="1" applyFont="1" applyFill="1" applyBorder="1" applyAlignment="1" applyProtection="1">
      <alignment horizontal="center" vertical="center"/>
    </xf>
    <xf numFmtId="177" fontId="27" fillId="35" borderId="53" xfId="0" applyNumberFormat="1" applyFont="1" applyFill="1" applyBorder="1" applyAlignment="1" applyProtection="1">
      <alignment vertical="center" shrinkToFit="1"/>
    </xf>
    <xf numFmtId="177" fontId="27" fillId="36" borderId="53" xfId="0" applyNumberFormat="1" applyFont="1" applyFill="1" applyBorder="1" applyAlignment="1" applyProtection="1">
      <alignment vertical="center" shrinkToFit="1"/>
    </xf>
    <xf numFmtId="177" fontId="27" fillId="37" borderId="56" xfId="0" applyNumberFormat="1" applyFont="1" applyFill="1" applyBorder="1" applyAlignment="1" applyProtection="1">
      <alignment vertical="center" shrinkToFit="1"/>
    </xf>
    <xf numFmtId="177" fontId="27" fillId="36" borderId="60" xfId="0" applyNumberFormat="1" applyFont="1" applyFill="1" applyBorder="1" applyAlignment="1" applyProtection="1">
      <alignment vertical="center" shrinkToFit="1"/>
    </xf>
    <xf numFmtId="49" fontId="27" fillId="35" borderId="53" xfId="0" applyNumberFormat="1" applyFont="1" applyFill="1" applyBorder="1" applyAlignment="1" applyProtection="1">
      <alignment horizontal="center" vertical="center"/>
    </xf>
    <xf numFmtId="177" fontId="27" fillId="35" borderId="60" xfId="0" applyNumberFormat="1" applyFont="1" applyFill="1" applyBorder="1" applyAlignment="1" applyProtection="1">
      <alignment vertical="center" shrinkToFit="1"/>
    </xf>
    <xf numFmtId="177" fontId="27" fillId="36" borderId="38" xfId="0" applyNumberFormat="1" applyFont="1" applyFill="1" applyBorder="1" applyAlignment="1" applyProtection="1">
      <alignment vertical="center" shrinkToFit="1"/>
    </xf>
    <xf numFmtId="177" fontId="27" fillId="37" borderId="38" xfId="0" applyNumberFormat="1" applyFont="1" applyFill="1" applyBorder="1" applyAlignment="1" applyProtection="1">
      <alignment vertical="center" shrinkToFit="1"/>
    </xf>
    <xf numFmtId="177" fontId="27" fillId="38" borderId="56" xfId="0" applyNumberFormat="1" applyFont="1" applyFill="1" applyBorder="1" applyAlignment="1" applyProtection="1">
      <alignment vertical="center" shrinkToFit="1"/>
    </xf>
    <xf numFmtId="49" fontId="27" fillId="38" borderId="16" xfId="0" applyNumberFormat="1" applyFont="1" applyFill="1" applyBorder="1" applyAlignment="1" applyProtection="1">
      <alignment horizontal="center" vertical="center"/>
    </xf>
    <xf numFmtId="49" fontId="27" fillId="33" borderId="18" xfId="0" applyNumberFormat="1" applyFont="1" applyFill="1" applyBorder="1" applyAlignment="1" applyProtection="1">
      <alignment horizontal="center" vertical="center"/>
    </xf>
    <xf numFmtId="49" fontId="27" fillId="38" borderId="18" xfId="0" applyNumberFormat="1" applyFont="1" applyFill="1" applyBorder="1" applyAlignment="1" applyProtection="1">
      <alignment horizontal="center" vertical="center"/>
    </xf>
    <xf numFmtId="177" fontId="27" fillId="26" borderId="53" xfId="0" applyNumberFormat="1" applyFont="1" applyFill="1" applyBorder="1" applyAlignment="1" applyProtection="1">
      <alignment vertical="center" shrinkToFit="1"/>
    </xf>
    <xf numFmtId="0" fontId="28" fillId="26" borderId="0" xfId="0" applyFont="1" applyFill="1" applyBorder="1" applyProtection="1">
      <alignment vertical="center"/>
    </xf>
    <xf numFmtId="0" fontId="26" fillId="26" borderId="0" xfId="0" applyFont="1" applyFill="1" applyBorder="1" applyAlignment="1" applyProtection="1">
      <alignment horizontal="distributed" vertical="center" justifyLastLine="1"/>
    </xf>
    <xf numFmtId="0" fontId="26" fillId="26" borderId="0" xfId="0" applyFont="1" applyFill="1" applyBorder="1" applyAlignment="1" applyProtection="1">
      <alignment vertical="center"/>
    </xf>
    <xf numFmtId="0" fontId="26" fillId="26" borderId="38" xfId="0" applyFont="1" applyFill="1" applyBorder="1" applyProtection="1">
      <alignment vertical="center"/>
    </xf>
    <xf numFmtId="0" fontId="27" fillId="26" borderId="38" xfId="0" applyFont="1" applyFill="1" applyBorder="1" applyAlignment="1" applyProtection="1">
      <alignment vertical="center"/>
    </xf>
    <xf numFmtId="177" fontId="27" fillId="28" borderId="65" xfId="0" applyNumberFormat="1" applyFont="1" applyFill="1" applyBorder="1" applyAlignment="1" applyProtection="1">
      <alignment vertical="center" shrinkToFit="1"/>
      <protection locked="0"/>
    </xf>
    <xf numFmtId="177" fontId="27" fillId="28" borderId="66" xfId="0" applyNumberFormat="1" applyFont="1" applyFill="1" applyBorder="1" applyAlignment="1" applyProtection="1">
      <alignment vertical="center" shrinkToFit="1"/>
      <protection locked="0"/>
    </xf>
    <xf numFmtId="177" fontId="27" fillId="28" borderId="67" xfId="0" applyNumberFormat="1" applyFont="1" applyFill="1" applyBorder="1" applyAlignment="1" applyProtection="1">
      <alignment vertical="center" shrinkToFit="1"/>
      <protection locked="0"/>
    </xf>
    <xf numFmtId="177" fontId="27" fillId="28" borderId="68" xfId="0" applyNumberFormat="1" applyFont="1" applyFill="1" applyBorder="1" applyAlignment="1" applyProtection="1">
      <alignment vertical="center" shrinkToFit="1"/>
      <protection locked="0"/>
    </xf>
    <xf numFmtId="177" fontId="27" fillId="28" borderId="69" xfId="0" applyNumberFormat="1" applyFont="1" applyFill="1" applyBorder="1" applyAlignment="1" applyProtection="1">
      <alignment vertical="center" shrinkToFit="1"/>
      <protection locked="0"/>
    </xf>
    <xf numFmtId="177" fontId="27" fillId="28" borderId="70" xfId="0" applyNumberFormat="1" applyFont="1" applyFill="1" applyBorder="1" applyAlignment="1" applyProtection="1">
      <alignment vertical="center" shrinkToFit="1"/>
      <protection locked="0"/>
    </xf>
    <xf numFmtId="178" fontId="27" fillId="28" borderId="67" xfId="34" applyNumberFormat="1" applyFont="1" applyFill="1" applyBorder="1" applyProtection="1">
      <alignment vertical="center"/>
      <protection locked="0"/>
    </xf>
    <xf numFmtId="0" fontId="26" fillId="28" borderId="67" xfId="0" applyFont="1" applyFill="1" applyBorder="1" applyProtection="1">
      <alignment vertical="center"/>
      <protection locked="0"/>
    </xf>
    <xf numFmtId="177" fontId="27" fillId="28" borderId="71" xfId="0" applyNumberFormat="1" applyFont="1" applyFill="1" applyBorder="1" applyAlignment="1" applyProtection="1">
      <alignment vertical="center" shrinkToFit="1"/>
      <protection locked="0"/>
    </xf>
    <xf numFmtId="178" fontId="27" fillId="26" borderId="38" xfId="34" applyNumberFormat="1" applyFont="1" applyFill="1" applyBorder="1" applyProtection="1">
      <alignment vertical="center"/>
    </xf>
    <xf numFmtId="49" fontId="27" fillId="0" borderId="72" xfId="50" applyNumberFormat="1" applyFont="1" applyFill="1" applyBorder="1" applyAlignment="1">
      <alignment horizontal="center" vertical="center"/>
    </xf>
    <xf numFmtId="0" fontId="27" fillId="0" borderId="58" xfId="52" applyFont="1" applyFill="1" applyBorder="1" applyAlignment="1">
      <alignment vertical="center"/>
    </xf>
    <xf numFmtId="3" fontId="27" fillId="0" borderId="73" xfId="50" applyNumberFormat="1" applyFont="1" applyFill="1" applyBorder="1" applyAlignment="1">
      <alignment vertical="center" shrinkToFit="1"/>
    </xf>
    <xf numFmtId="3" fontId="27" fillId="0" borderId="58" xfId="50" applyNumberFormat="1" applyFont="1" applyFill="1" applyBorder="1" applyAlignment="1">
      <alignment vertical="center" shrinkToFit="1"/>
    </xf>
    <xf numFmtId="3" fontId="27" fillId="0" borderId="74" xfId="50" applyNumberFormat="1" applyFont="1" applyFill="1" applyBorder="1" applyAlignment="1">
      <alignment vertical="center" shrinkToFit="1"/>
    </xf>
    <xf numFmtId="3" fontId="27" fillId="0" borderId="75" xfId="50" applyNumberFormat="1" applyFont="1" applyFill="1" applyBorder="1" applyAlignment="1">
      <alignment vertical="center" shrinkToFit="1"/>
    </xf>
    <xf numFmtId="3" fontId="27" fillId="0" borderId="76" xfId="50" applyNumberFormat="1" applyFont="1" applyFill="1" applyBorder="1" applyAlignment="1">
      <alignment vertical="center" shrinkToFit="1"/>
    </xf>
    <xf numFmtId="49" fontId="27" fillId="0" borderId="77" xfId="50" applyNumberFormat="1" applyFont="1" applyFill="1" applyBorder="1" applyAlignment="1">
      <alignment horizontal="center" vertical="center"/>
    </xf>
    <xf numFmtId="0" fontId="27" fillId="0" borderId="61" xfId="52" applyFont="1" applyFill="1" applyBorder="1" applyAlignment="1">
      <alignment vertical="center"/>
    </xf>
    <xf numFmtId="3" fontId="27" fillId="0" borderId="78" xfId="50" applyNumberFormat="1" applyFont="1" applyFill="1" applyBorder="1" applyAlignment="1">
      <alignment vertical="center" shrinkToFit="1"/>
    </xf>
    <xf numFmtId="3" fontId="27" fillId="0" borderId="61" xfId="50" applyNumberFormat="1" applyFont="1" applyFill="1" applyBorder="1" applyAlignment="1">
      <alignment vertical="center" shrinkToFit="1"/>
    </xf>
    <xf numFmtId="3" fontId="27" fillId="0" borderId="79" xfId="50" applyNumberFormat="1" applyFont="1" applyFill="1" applyBorder="1" applyAlignment="1">
      <alignment vertical="center" shrinkToFit="1"/>
    </xf>
    <xf numFmtId="3" fontId="27" fillId="0" borderId="80" xfId="50" applyNumberFormat="1" applyFont="1" applyFill="1" applyBorder="1" applyAlignment="1">
      <alignment vertical="center" shrinkToFit="1"/>
    </xf>
    <xf numFmtId="3" fontId="27" fillId="0" borderId="81" xfId="50" applyNumberFormat="1" applyFont="1" applyFill="1" applyBorder="1" applyAlignment="1">
      <alignment vertical="center" shrinkToFit="1"/>
    </xf>
    <xf numFmtId="3" fontId="27" fillId="0" borderId="82" xfId="50" applyNumberFormat="1" applyFont="1" applyFill="1" applyBorder="1" applyAlignment="1">
      <alignment vertical="center" shrinkToFit="1"/>
    </xf>
    <xf numFmtId="3" fontId="27" fillId="0" borderId="62" xfId="50" applyNumberFormat="1" applyFont="1" applyFill="1" applyBorder="1" applyAlignment="1">
      <alignment vertical="center" shrinkToFit="1"/>
    </xf>
    <xf numFmtId="0" fontId="27" fillId="0" borderId="83" xfId="52" applyFont="1" applyFill="1" applyBorder="1" applyAlignment="1">
      <alignment vertical="center"/>
    </xf>
    <xf numFmtId="3" fontId="27" fillId="0" borderId="84" xfId="50" applyNumberFormat="1" applyFont="1" applyFill="1" applyBorder="1" applyAlignment="1">
      <alignment vertical="center" shrinkToFit="1"/>
    </xf>
    <xf numFmtId="3" fontId="27" fillId="0" borderId="83" xfId="50" applyNumberFormat="1" applyFont="1" applyFill="1" applyBorder="1" applyAlignment="1">
      <alignment vertical="center" shrinkToFit="1"/>
    </xf>
    <xf numFmtId="3" fontId="27" fillId="0" borderId="85" xfId="50" applyNumberFormat="1" applyFont="1" applyFill="1" applyBorder="1" applyAlignment="1">
      <alignment vertical="center" shrinkToFit="1"/>
    </xf>
    <xf numFmtId="0" fontId="27" fillId="0" borderId="86" xfId="52" applyFont="1" applyFill="1" applyBorder="1" applyAlignment="1">
      <alignment vertical="center"/>
    </xf>
    <xf numFmtId="3" fontId="27" fillId="0" borderId="87" xfId="50" applyNumberFormat="1" applyFont="1" applyFill="1" applyBorder="1" applyAlignment="1">
      <alignment vertical="center" shrinkToFit="1"/>
    </xf>
    <xf numFmtId="3" fontId="27" fillId="0" borderId="86" xfId="50" applyNumberFormat="1" applyFont="1" applyFill="1" applyBorder="1" applyAlignment="1">
      <alignment vertical="center" shrinkToFit="1"/>
    </xf>
    <xf numFmtId="3" fontId="27" fillId="0" borderId="88" xfId="50" applyNumberFormat="1" applyFont="1" applyFill="1" applyBorder="1" applyAlignment="1">
      <alignment vertical="center" shrinkToFit="1"/>
    </xf>
    <xf numFmtId="49" fontId="27" fillId="33" borderId="77" xfId="50" applyNumberFormat="1" applyFont="1" applyFill="1" applyBorder="1" applyAlignment="1">
      <alignment horizontal="center" vertical="center"/>
    </xf>
    <xf numFmtId="0" fontId="27" fillId="33" borderId="61" xfId="52" applyFont="1" applyFill="1" applyBorder="1" applyAlignment="1">
      <alignment vertical="center"/>
    </xf>
    <xf numFmtId="3" fontId="27" fillId="33" borderId="78" xfId="50" applyNumberFormat="1" applyFont="1" applyFill="1" applyBorder="1" applyAlignment="1">
      <alignment vertical="center" shrinkToFit="1"/>
    </xf>
    <xf numFmtId="3" fontId="27" fillId="33" borderId="61" xfId="50" applyNumberFormat="1" applyFont="1" applyFill="1" applyBorder="1" applyAlignment="1">
      <alignment vertical="center" shrinkToFit="1"/>
    </xf>
    <xf numFmtId="3" fontId="27" fillId="33" borderId="79" xfId="50" applyNumberFormat="1" applyFont="1" applyFill="1" applyBorder="1" applyAlignment="1">
      <alignment vertical="center" shrinkToFit="1"/>
    </xf>
    <xf numFmtId="3" fontId="27" fillId="33" borderId="80" xfId="50" applyNumberFormat="1" applyFont="1" applyFill="1" applyBorder="1" applyAlignment="1">
      <alignment vertical="center" shrinkToFit="1"/>
    </xf>
    <xf numFmtId="3" fontId="27" fillId="33" borderId="81" xfId="50" applyNumberFormat="1" applyFont="1" applyFill="1" applyBorder="1" applyAlignment="1">
      <alignment vertical="center" shrinkToFit="1"/>
    </xf>
    <xf numFmtId="3" fontId="27" fillId="33" borderId="82" xfId="50" applyNumberFormat="1" applyFont="1" applyFill="1" applyBorder="1" applyAlignment="1">
      <alignment vertical="center" shrinkToFit="1"/>
    </xf>
    <xf numFmtId="3" fontId="27" fillId="33" borderId="62" xfId="50" applyNumberFormat="1" applyFont="1" applyFill="1" applyBorder="1" applyAlignment="1">
      <alignment vertical="center" shrinkToFit="1"/>
    </xf>
    <xf numFmtId="49" fontId="27" fillId="33" borderId="89" xfId="50" applyNumberFormat="1" applyFont="1" applyFill="1" applyBorder="1" applyAlignment="1">
      <alignment horizontal="center" vertical="center"/>
    </xf>
    <xf numFmtId="0" fontId="27" fillId="33" borderId="63" xfId="52" applyFont="1" applyFill="1" applyBorder="1" applyAlignment="1">
      <alignment vertical="center"/>
    </xf>
    <xf numFmtId="3" fontId="27" fillId="33" borderId="90" xfId="50" applyNumberFormat="1" applyFont="1" applyFill="1" applyBorder="1" applyAlignment="1">
      <alignment vertical="center" shrinkToFit="1"/>
    </xf>
    <xf numFmtId="3" fontId="27" fillId="33" borderId="63" xfId="50" applyNumberFormat="1" applyFont="1" applyFill="1" applyBorder="1" applyAlignment="1">
      <alignment vertical="center" shrinkToFit="1"/>
    </xf>
    <xf numFmtId="3" fontId="27" fillId="33" borderId="91" xfId="50" applyNumberFormat="1" applyFont="1" applyFill="1" applyBorder="1" applyAlignment="1">
      <alignment vertical="center" shrinkToFit="1"/>
    </xf>
    <xf numFmtId="3" fontId="27" fillId="33" borderId="92" xfId="50" applyNumberFormat="1" applyFont="1" applyFill="1" applyBorder="1" applyAlignment="1">
      <alignment vertical="center" shrinkToFit="1"/>
    </xf>
    <xf numFmtId="3" fontId="27" fillId="33" borderId="93" xfId="50" applyNumberFormat="1" applyFont="1" applyFill="1" applyBorder="1" applyAlignment="1">
      <alignment vertical="center" shrinkToFit="1"/>
    </xf>
    <xf numFmtId="0" fontId="27" fillId="33" borderId="86" xfId="52" applyFont="1" applyFill="1" applyBorder="1" applyAlignment="1">
      <alignment vertical="center"/>
    </xf>
    <xf numFmtId="3" fontId="27" fillId="33" borderId="87" xfId="50" applyNumberFormat="1" applyFont="1" applyFill="1" applyBorder="1" applyAlignment="1">
      <alignment vertical="center" shrinkToFit="1"/>
    </xf>
    <xf numFmtId="3" fontId="27" fillId="33" borderId="86" xfId="50" applyNumberFormat="1" applyFont="1" applyFill="1" applyBorder="1" applyAlignment="1">
      <alignment vertical="center" shrinkToFit="1"/>
    </xf>
    <xf numFmtId="3" fontId="27" fillId="33" borderId="88" xfId="50" applyNumberFormat="1" applyFont="1" applyFill="1" applyBorder="1" applyAlignment="1">
      <alignment vertical="center" shrinkToFit="1"/>
    </xf>
    <xf numFmtId="0" fontId="27" fillId="33" borderId="94" xfId="52" applyFont="1" applyFill="1" applyBorder="1" applyAlignment="1">
      <alignment vertical="center"/>
    </xf>
    <xf numFmtId="3" fontId="27" fillId="33" borderId="95" xfId="50" applyNumberFormat="1" applyFont="1" applyFill="1" applyBorder="1" applyAlignment="1">
      <alignment vertical="center" shrinkToFit="1"/>
    </xf>
    <xf numFmtId="3" fontId="27" fillId="33" borderId="94" xfId="50" applyNumberFormat="1" applyFont="1" applyFill="1" applyBorder="1" applyAlignment="1">
      <alignment vertical="center" shrinkToFit="1"/>
    </xf>
    <xf numFmtId="3" fontId="27" fillId="33" borderId="96" xfId="50" applyNumberFormat="1" applyFont="1" applyFill="1" applyBorder="1" applyAlignment="1">
      <alignment vertical="center" shrinkToFit="1"/>
    </xf>
    <xf numFmtId="38" fontId="33" fillId="33" borderId="96" xfId="0" applyNumberFormat="1" applyFont="1" applyFill="1" applyBorder="1" applyAlignment="1">
      <alignment vertical="center" shrinkToFit="1"/>
    </xf>
    <xf numFmtId="38" fontId="33" fillId="33" borderId="89" xfId="0" applyNumberFormat="1" applyFont="1" applyFill="1" applyBorder="1" applyAlignment="1">
      <alignment vertical="center" shrinkToFit="1"/>
    </xf>
    <xf numFmtId="38" fontId="33" fillId="33" borderId="91" xfId="0" applyNumberFormat="1" applyFont="1" applyFill="1" applyBorder="1" applyAlignment="1">
      <alignment vertical="center" shrinkToFit="1"/>
    </xf>
    <xf numFmtId="49" fontId="33" fillId="0" borderId="72" xfId="0" applyNumberFormat="1" applyFont="1" applyFill="1" applyBorder="1" applyAlignment="1">
      <alignment horizontal="center" vertical="center"/>
    </xf>
    <xf numFmtId="0" fontId="33" fillId="0" borderId="85" xfId="52" applyFont="1" applyFill="1" applyBorder="1" applyAlignment="1">
      <alignment vertical="center"/>
    </xf>
    <xf numFmtId="38" fontId="33" fillId="0" borderId="72" xfId="0" applyNumberFormat="1" applyFont="1" applyFill="1" applyBorder="1" applyAlignment="1">
      <alignment vertical="center" shrinkToFit="1"/>
    </xf>
    <xf numFmtId="38" fontId="33" fillId="0" borderId="74" xfId="0" applyNumberFormat="1" applyFont="1" applyFill="1" applyBorder="1" applyAlignment="1">
      <alignment vertical="center" shrinkToFit="1"/>
    </xf>
    <xf numFmtId="38" fontId="33" fillId="0" borderId="85" xfId="0" applyNumberFormat="1" applyFont="1" applyFill="1" applyBorder="1" applyAlignment="1">
      <alignment vertical="center" shrinkToFit="1"/>
    </xf>
    <xf numFmtId="38" fontId="33" fillId="0" borderId="75" xfId="0" applyNumberFormat="1" applyFont="1" applyFill="1" applyBorder="1" applyAlignment="1">
      <alignment vertical="center" shrinkToFit="1"/>
    </xf>
    <xf numFmtId="38" fontId="33" fillId="0" borderId="59" xfId="0" applyNumberFormat="1" applyFont="1" applyFill="1" applyBorder="1" applyAlignment="1">
      <alignment vertical="center" shrinkToFit="1"/>
    </xf>
    <xf numFmtId="38" fontId="33" fillId="0" borderId="58" xfId="0" applyNumberFormat="1" applyFont="1" applyFill="1" applyBorder="1" applyAlignment="1">
      <alignment vertical="center" shrinkToFit="1"/>
    </xf>
    <xf numFmtId="49" fontId="33" fillId="0" borderId="77" xfId="0" applyNumberFormat="1" applyFont="1" applyFill="1" applyBorder="1" applyAlignment="1">
      <alignment horizontal="center" vertical="center"/>
    </xf>
    <xf numFmtId="0" fontId="33" fillId="0" borderId="88" xfId="52" applyFont="1" applyFill="1" applyBorder="1" applyAlignment="1">
      <alignment vertical="center"/>
    </xf>
    <xf numFmtId="38" fontId="33" fillId="0" borderId="77" xfId="0" applyNumberFormat="1" applyFont="1" applyFill="1" applyBorder="1" applyAlignment="1">
      <alignment vertical="center" shrinkToFit="1"/>
    </xf>
    <xf numFmtId="38" fontId="33" fillId="0" borderId="79" xfId="0" applyNumberFormat="1" applyFont="1" applyFill="1" applyBorder="1" applyAlignment="1">
      <alignment vertical="center" shrinkToFit="1"/>
    </xf>
    <xf numFmtId="38" fontId="33" fillId="0" borderId="88" xfId="0" applyNumberFormat="1" applyFont="1" applyFill="1" applyBorder="1" applyAlignment="1">
      <alignment vertical="center" shrinkToFit="1"/>
    </xf>
    <xf numFmtId="38" fontId="33" fillId="0" borderId="80" xfId="0" applyNumberFormat="1" applyFont="1" applyFill="1" applyBorder="1" applyAlignment="1">
      <alignment vertical="center" shrinkToFit="1"/>
    </xf>
    <xf numFmtId="38" fontId="33" fillId="0" borderId="62" xfId="0" applyNumberFormat="1" applyFont="1" applyFill="1" applyBorder="1" applyAlignment="1">
      <alignment vertical="center" shrinkToFit="1"/>
    </xf>
    <xf numFmtId="38" fontId="33" fillId="0" borderId="61" xfId="0" applyNumberFormat="1" applyFont="1" applyFill="1" applyBorder="1" applyAlignment="1">
      <alignment vertical="center" shrinkToFit="1"/>
    </xf>
    <xf numFmtId="38" fontId="33" fillId="0" borderId="76" xfId="0" applyNumberFormat="1" applyFont="1" applyFill="1" applyBorder="1" applyAlignment="1">
      <alignment vertical="center" shrinkToFit="1"/>
    </xf>
    <xf numFmtId="38" fontId="33" fillId="0" borderId="81" xfId="0" applyNumberFormat="1" applyFont="1" applyFill="1" applyBorder="1" applyAlignment="1">
      <alignment vertical="center" shrinkToFit="1"/>
    </xf>
    <xf numFmtId="49" fontId="33" fillId="33" borderId="77" xfId="0" applyNumberFormat="1" applyFont="1" applyFill="1" applyBorder="1" applyAlignment="1">
      <alignment horizontal="center" vertical="center"/>
    </xf>
    <xf numFmtId="0" fontId="33" fillId="33" borderId="88" xfId="52" applyFont="1" applyFill="1" applyBorder="1" applyAlignment="1">
      <alignment vertical="center"/>
    </xf>
    <xf numFmtId="38" fontId="33" fillId="33" borderId="77" xfId="0" applyNumberFormat="1" applyFont="1" applyFill="1" applyBorder="1" applyAlignment="1">
      <alignment vertical="center" shrinkToFit="1"/>
    </xf>
    <xf numFmtId="38" fontId="33" fillId="33" borderId="79" xfId="0" applyNumberFormat="1" applyFont="1" applyFill="1" applyBorder="1" applyAlignment="1">
      <alignment vertical="center" shrinkToFit="1"/>
    </xf>
    <xf numFmtId="38" fontId="33" fillId="33" borderId="88" xfId="0" applyNumberFormat="1" applyFont="1" applyFill="1" applyBorder="1" applyAlignment="1">
      <alignment vertical="center" shrinkToFit="1"/>
    </xf>
    <xf numFmtId="38" fontId="33" fillId="33" borderId="80" xfId="0" applyNumberFormat="1" applyFont="1" applyFill="1" applyBorder="1" applyAlignment="1">
      <alignment vertical="center" shrinkToFit="1"/>
    </xf>
    <xf numFmtId="38" fontId="33" fillId="33" borderId="62" xfId="0" applyNumberFormat="1" applyFont="1" applyFill="1" applyBorder="1" applyAlignment="1">
      <alignment vertical="center" shrinkToFit="1"/>
    </xf>
    <xf numFmtId="38" fontId="33" fillId="33" borderId="61" xfId="0" applyNumberFormat="1" applyFont="1" applyFill="1" applyBorder="1" applyAlignment="1">
      <alignment vertical="center" shrinkToFit="1"/>
    </xf>
    <xf numFmtId="49" fontId="33" fillId="33" borderId="89" xfId="0" applyNumberFormat="1" applyFont="1" applyFill="1" applyBorder="1" applyAlignment="1">
      <alignment horizontal="center" vertical="center"/>
    </xf>
    <xf numFmtId="0" fontId="33" fillId="33" borderId="96" xfId="52" applyFont="1" applyFill="1" applyBorder="1" applyAlignment="1">
      <alignment vertical="center"/>
    </xf>
    <xf numFmtId="38" fontId="33" fillId="33" borderId="92" xfId="0" applyNumberFormat="1" applyFont="1" applyFill="1" applyBorder="1" applyAlignment="1">
      <alignment vertical="center" shrinkToFit="1"/>
    </xf>
    <xf numFmtId="38" fontId="33" fillId="33" borderId="81" xfId="0" applyNumberFormat="1" applyFont="1" applyFill="1" applyBorder="1" applyAlignment="1">
      <alignment vertical="center" shrinkToFit="1"/>
    </xf>
    <xf numFmtId="38" fontId="33" fillId="0" borderId="46" xfId="34" applyNumberFormat="1" applyFont="1" applyFill="1" applyBorder="1" applyAlignment="1"/>
    <xf numFmtId="38" fontId="33" fillId="0" borderId="31" xfId="34" applyNumberFormat="1" applyFont="1" applyFill="1" applyBorder="1" applyAlignment="1"/>
    <xf numFmtId="0" fontId="33" fillId="33" borderId="31" xfId="48" applyFont="1" applyFill="1" applyBorder="1"/>
    <xf numFmtId="183" fontId="33" fillId="33" borderId="16" xfId="34" applyNumberFormat="1" applyFont="1" applyFill="1" applyBorder="1" applyAlignment="1">
      <alignment vertical="top"/>
    </xf>
    <xf numFmtId="38" fontId="33" fillId="33" borderId="45" xfId="34" applyNumberFormat="1" applyFont="1" applyFill="1" applyBorder="1" applyAlignment="1">
      <alignment shrinkToFit="1"/>
    </xf>
    <xf numFmtId="0" fontId="33" fillId="33" borderId="46" xfId="48" applyFont="1" applyFill="1" applyBorder="1"/>
    <xf numFmtId="183" fontId="33" fillId="33" borderId="47" xfId="34" applyNumberFormat="1" applyFont="1" applyFill="1" applyBorder="1" applyAlignment="1">
      <alignment vertical="top"/>
    </xf>
    <xf numFmtId="38" fontId="33" fillId="33" borderId="50" xfId="34" applyNumberFormat="1" applyFont="1" applyFill="1" applyBorder="1" applyAlignment="1">
      <alignment shrinkToFit="1"/>
    </xf>
    <xf numFmtId="183" fontId="33" fillId="33" borderId="97" xfId="34" applyNumberFormat="1" applyFont="1" applyFill="1" applyBorder="1" applyAlignment="1">
      <alignment vertical="top"/>
    </xf>
    <xf numFmtId="49" fontId="27" fillId="0" borderId="74" xfId="0" applyNumberFormat="1" applyFont="1" applyFill="1" applyBorder="1" applyAlignment="1">
      <alignment horizontal="center" vertical="center"/>
    </xf>
    <xf numFmtId="178" fontId="27" fillId="0" borderId="74" xfId="34" applyNumberFormat="1" applyFont="1" applyFill="1" applyBorder="1" applyAlignment="1">
      <alignment vertical="center"/>
    </xf>
    <xf numFmtId="49" fontId="27" fillId="0" borderId="79" xfId="0" applyNumberFormat="1" applyFont="1" applyFill="1" applyBorder="1" applyAlignment="1">
      <alignment horizontal="center" vertical="center"/>
    </xf>
    <xf numFmtId="178" fontId="27" fillId="0" borderId="79" xfId="34" applyNumberFormat="1" applyFont="1" applyFill="1" applyBorder="1" applyAlignment="1">
      <alignment vertical="center"/>
    </xf>
    <xf numFmtId="49" fontId="27" fillId="33" borderId="79" xfId="0" applyNumberFormat="1" applyFont="1" applyFill="1" applyBorder="1" applyAlignment="1">
      <alignment horizontal="center" vertical="center"/>
    </xf>
    <xf numFmtId="178" fontId="27" fillId="33" borderId="79" xfId="34" applyNumberFormat="1" applyFont="1" applyFill="1" applyBorder="1" applyAlignment="1">
      <alignment vertical="center"/>
    </xf>
    <xf numFmtId="0" fontId="50" fillId="26" borderId="0" xfId="0" applyFont="1" applyFill="1" applyAlignment="1">
      <alignment horizontal="center" vertical="center"/>
    </xf>
    <xf numFmtId="0" fontId="27" fillId="0" borderId="74" xfId="49" applyNumberFormat="1" applyFont="1" applyFill="1" applyBorder="1" applyAlignment="1">
      <alignment horizontal="right" vertical="center"/>
    </xf>
    <xf numFmtId="0" fontId="27" fillId="0" borderId="74" xfId="49" applyNumberFormat="1" applyFont="1" applyFill="1" applyBorder="1" applyAlignment="1">
      <alignment vertical="center"/>
    </xf>
    <xf numFmtId="178" fontId="27" fillId="0" borderId="74" xfId="49" applyNumberFormat="1" applyFont="1" applyFill="1" applyBorder="1" applyAlignment="1">
      <alignment vertical="center"/>
    </xf>
    <xf numFmtId="0" fontId="27" fillId="0" borderId="79" xfId="49" applyNumberFormat="1" applyFont="1" applyFill="1" applyBorder="1" applyAlignment="1">
      <alignment horizontal="right" vertical="center"/>
    </xf>
    <xf numFmtId="0" fontId="27" fillId="0" borderId="79" xfId="49" applyNumberFormat="1" applyFont="1" applyFill="1" applyBorder="1" applyAlignment="1">
      <alignment vertical="center"/>
    </xf>
    <xf numFmtId="178" fontId="27" fillId="0" borderId="79" xfId="49" applyNumberFormat="1" applyFont="1" applyFill="1" applyBorder="1" applyAlignment="1">
      <alignment vertical="center"/>
    </xf>
    <xf numFmtId="0" fontId="27" fillId="33" borderId="79" xfId="49" applyNumberFormat="1" applyFont="1" applyFill="1" applyBorder="1" applyAlignment="1">
      <alignment horizontal="right" vertical="center"/>
    </xf>
    <xf numFmtId="0" fontId="27" fillId="33" borderId="79" xfId="49" applyNumberFormat="1" applyFont="1" applyFill="1" applyBorder="1" applyAlignment="1">
      <alignment vertical="center"/>
    </xf>
    <xf numFmtId="178" fontId="27" fillId="33" borderId="79" xfId="49" applyNumberFormat="1" applyFont="1" applyFill="1" applyBorder="1" applyAlignment="1">
      <alignment vertical="center"/>
    </xf>
    <xf numFmtId="0" fontId="27" fillId="29" borderId="37" xfId="49" applyNumberFormat="1" applyFont="1" applyFill="1" applyBorder="1" applyAlignment="1">
      <alignment horizontal="right" vertical="center"/>
    </xf>
    <xf numFmtId="0" fontId="27" fillId="29" borderId="22" xfId="49" applyNumberFormat="1" applyFont="1" applyFill="1" applyBorder="1" applyAlignment="1">
      <alignment vertical="center"/>
    </xf>
    <xf numFmtId="49" fontId="26" fillId="29" borderId="37" xfId="47" applyNumberFormat="1" applyFont="1" applyFill="1" applyBorder="1" applyAlignment="1">
      <alignment horizontal="center" vertical="center"/>
    </xf>
    <xf numFmtId="0" fontId="27" fillId="29" borderId="22" xfId="52" applyFont="1" applyFill="1" applyBorder="1" applyAlignment="1">
      <alignment vertical="center"/>
    </xf>
    <xf numFmtId="176" fontId="27" fillId="29" borderId="37" xfId="51" applyNumberFormat="1" applyFont="1" applyFill="1" applyBorder="1" applyAlignment="1">
      <alignment horizontal="center"/>
    </xf>
    <xf numFmtId="49" fontId="27" fillId="26" borderId="74" xfId="47" applyNumberFormat="1" applyFont="1" applyFill="1" applyBorder="1" applyAlignment="1">
      <alignment horizontal="center" vertical="center"/>
    </xf>
    <xf numFmtId="0" fontId="27" fillId="26" borderId="74" xfId="52" applyFont="1" applyFill="1" applyBorder="1" applyAlignment="1">
      <alignment vertical="center"/>
    </xf>
    <xf numFmtId="180" fontId="27" fillId="26" borderId="74" xfId="51" applyNumberFormat="1" applyFont="1" applyFill="1" applyBorder="1" applyAlignment="1">
      <alignment vertical="center"/>
    </xf>
    <xf numFmtId="180" fontId="27" fillId="26" borderId="58" xfId="51" applyNumberFormat="1" applyFont="1" applyFill="1" applyBorder="1" applyAlignment="1">
      <alignment vertical="center"/>
    </xf>
    <xf numFmtId="178" fontId="27" fillId="26" borderId="74" xfId="34" applyNumberFormat="1" applyFont="1" applyFill="1" applyBorder="1" applyAlignment="1">
      <alignment vertical="center"/>
    </xf>
    <xf numFmtId="49" fontId="27" fillId="33" borderId="79" xfId="47" applyNumberFormat="1" applyFont="1" applyFill="1" applyBorder="1" applyAlignment="1">
      <alignment horizontal="center" vertical="center"/>
    </xf>
    <xf numFmtId="0" fontId="27" fillId="33" borderId="79" xfId="52" applyFont="1" applyFill="1" applyBorder="1" applyAlignment="1">
      <alignment vertical="center"/>
    </xf>
    <xf numFmtId="180" fontId="27" fillId="33" borderId="79" xfId="51" applyNumberFormat="1" applyFont="1" applyFill="1" applyBorder="1" applyAlignment="1">
      <alignment vertical="center"/>
    </xf>
    <xf numFmtId="180" fontId="27" fillId="33" borderId="61" xfId="51" applyNumberFormat="1" applyFont="1" applyFill="1" applyBorder="1" applyAlignment="1">
      <alignment vertical="center"/>
    </xf>
    <xf numFmtId="49" fontId="27" fillId="26" borderId="79" xfId="47" applyNumberFormat="1" applyFont="1" applyFill="1" applyBorder="1" applyAlignment="1">
      <alignment horizontal="center" vertical="center"/>
    </xf>
    <xf numFmtId="0" fontId="27" fillId="26" borderId="79" xfId="52" applyFont="1" applyFill="1" applyBorder="1" applyAlignment="1">
      <alignment vertical="center"/>
    </xf>
    <xf numFmtId="180" fontId="27" fillId="26" borderId="79" xfId="51" applyNumberFormat="1" applyFont="1" applyFill="1" applyBorder="1" applyAlignment="1">
      <alignment vertical="center"/>
    </xf>
    <xf numFmtId="180" fontId="27" fillId="26" borderId="61" xfId="51" applyNumberFormat="1" applyFont="1" applyFill="1" applyBorder="1" applyAlignment="1">
      <alignment vertical="center"/>
    </xf>
    <xf numFmtId="178" fontId="27" fillId="26" borderId="79" xfId="34" applyNumberFormat="1" applyFont="1" applyFill="1" applyBorder="1" applyAlignment="1">
      <alignment vertical="center"/>
    </xf>
    <xf numFmtId="49" fontId="27" fillId="33" borderId="98" xfId="47" applyNumberFormat="1" applyFont="1" applyFill="1" applyBorder="1" applyAlignment="1">
      <alignment horizontal="center" vertical="center"/>
    </xf>
    <xf numFmtId="0" fontId="27" fillId="33" borderId="98" xfId="52" applyFont="1" applyFill="1" applyBorder="1" applyAlignment="1">
      <alignment vertical="center"/>
    </xf>
    <xf numFmtId="180" fontId="27" fillId="33" borderId="98" xfId="51" applyNumberFormat="1" applyFont="1" applyFill="1" applyBorder="1" applyAlignment="1">
      <alignment vertical="center"/>
    </xf>
    <xf numFmtId="180" fontId="27" fillId="33" borderId="99" xfId="51" applyNumberFormat="1" applyFont="1" applyFill="1" applyBorder="1" applyAlignment="1">
      <alignment vertical="center"/>
    </xf>
    <xf numFmtId="0" fontId="46" fillId="27" borderId="53" xfId="51" applyFont="1" applyFill="1" applyBorder="1" applyAlignment="1">
      <alignment horizontal="distributed" vertical="center" wrapText="1"/>
    </xf>
    <xf numFmtId="178" fontId="27" fillId="33" borderId="91" xfId="34" applyNumberFormat="1" applyFont="1" applyFill="1" applyBorder="1" applyAlignment="1">
      <alignment vertical="center"/>
    </xf>
    <xf numFmtId="185" fontId="27" fillId="0" borderId="79" xfId="34" applyNumberFormat="1" applyFont="1" applyFill="1" applyBorder="1" applyAlignment="1">
      <alignment vertical="center"/>
    </xf>
    <xf numFmtId="185" fontId="27" fillId="33" borderId="79" xfId="34" applyNumberFormat="1" applyFont="1" applyFill="1" applyBorder="1" applyAlignment="1">
      <alignment vertical="center"/>
    </xf>
    <xf numFmtId="180" fontId="27" fillId="33" borderId="79" xfId="49" applyNumberFormat="1" applyFont="1" applyFill="1" applyBorder="1" applyAlignment="1">
      <alignment vertical="center"/>
    </xf>
    <xf numFmtId="180" fontId="27" fillId="0" borderId="79" xfId="49" applyNumberFormat="1" applyFont="1" applyFill="1" applyBorder="1" applyAlignment="1">
      <alignment vertical="center"/>
    </xf>
    <xf numFmtId="38" fontId="33" fillId="40" borderId="77" xfId="0" applyNumberFormat="1" applyFont="1" applyFill="1" applyBorder="1" applyAlignment="1">
      <alignment vertical="center" shrinkToFit="1"/>
    </xf>
    <xf numFmtId="38" fontId="33" fillId="40" borderId="79" xfId="0" applyNumberFormat="1" applyFont="1" applyFill="1" applyBorder="1" applyAlignment="1">
      <alignment vertical="center" shrinkToFit="1"/>
    </xf>
    <xf numFmtId="38" fontId="33" fillId="40" borderId="88" xfId="0" applyNumberFormat="1" applyFont="1" applyFill="1" applyBorder="1" applyAlignment="1">
      <alignment vertical="center" shrinkToFit="1"/>
    </xf>
    <xf numFmtId="0" fontId="27" fillId="33" borderId="98" xfId="49" applyNumberFormat="1" applyFont="1" applyFill="1" applyBorder="1" applyAlignment="1">
      <alignment horizontal="right" vertical="center"/>
    </xf>
    <xf numFmtId="0" fontId="27" fillId="33" borderId="98" xfId="49" applyNumberFormat="1" applyFont="1" applyFill="1" applyBorder="1" applyAlignment="1">
      <alignment vertical="center"/>
    </xf>
    <xf numFmtId="178" fontId="27" fillId="33" borderId="98" xfId="49" applyNumberFormat="1" applyFont="1" applyFill="1" applyBorder="1" applyAlignment="1">
      <alignment vertical="center"/>
    </xf>
    <xf numFmtId="0" fontId="27" fillId="33" borderId="100" xfId="49" applyNumberFormat="1" applyFont="1" applyFill="1" applyBorder="1" applyAlignment="1">
      <alignment horizontal="right" vertical="center"/>
    </xf>
    <xf numFmtId="0" fontId="27" fillId="33" borderId="100" xfId="49" applyNumberFormat="1" applyFont="1" applyFill="1" applyBorder="1" applyAlignment="1">
      <alignment vertical="center"/>
    </xf>
    <xf numFmtId="178" fontId="27" fillId="33" borderId="100" xfId="49" applyNumberFormat="1" applyFont="1" applyFill="1" applyBorder="1" applyAlignment="1">
      <alignment vertical="center"/>
    </xf>
    <xf numFmtId="0" fontId="27" fillId="0" borderId="38" xfId="49" applyNumberFormat="1" applyFont="1" applyFill="1" applyBorder="1" applyAlignment="1">
      <alignment horizontal="right" vertical="center"/>
    </xf>
    <xf numFmtId="0" fontId="27" fillId="0" borderId="38" xfId="49" applyNumberFormat="1" applyFont="1" applyFill="1" applyBorder="1" applyAlignment="1">
      <alignment vertical="center"/>
    </xf>
    <xf numFmtId="0" fontId="51" fillId="26" borderId="11" xfId="0" applyFont="1" applyFill="1" applyBorder="1" applyAlignment="1" applyProtection="1">
      <alignment vertical="center" wrapText="1"/>
    </xf>
    <xf numFmtId="0" fontId="26" fillId="26" borderId="11" xfId="0" applyFont="1" applyFill="1" applyBorder="1" applyAlignment="1" applyProtection="1">
      <alignment vertical="center" wrapText="1"/>
    </xf>
    <xf numFmtId="0" fontId="51" fillId="26" borderId="11" xfId="0" applyFont="1" applyFill="1" applyBorder="1" applyAlignment="1" applyProtection="1">
      <alignment vertical="center" shrinkToFit="1"/>
    </xf>
    <xf numFmtId="0" fontId="60" fillId="26" borderId="11" xfId="0" applyFont="1" applyFill="1" applyBorder="1" applyAlignment="1" applyProtection="1">
      <alignment vertical="center" wrapText="1"/>
    </xf>
    <xf numFmtId="0" fontId="51" fillId="26" borderId="11" xfId="0" applyFont="1" applyFill="1" applyBorder="1">
      <alignment vertical="center"/>
    </xf>
    <xf numFmtId="0" fontId="61" fillId="26" borderId="11" xfId="0" applyFont="1" applyFill="1" applyBorder="1" applyAlignment="1" applyProtection="1">
      <alignment vertical="center" wrapText="1"/>
    </xf>
    <xf numFmtId="0" fontId="62" fillId="26" borderId="11" xfId="0" applyFont="1" applyFill="1" applyBorder="1" applyAlignment="1" applyProtection="1">
      <alignment vertical="center" wrapText="1"/>
    </xf>
    <xf numFmtId="183" fontId="27" fillId="26" borderId="64" xfId="34" applyNumberFormat="1" applyFont="1" applyFill="1" applyBorder="1" applyAlignment="1" applyProtection="1">
      <alignment vertical="center" shrinkToFit="1"/>
    </xf>
    <xf numFmtId="0" fontId="52" fillId="0" borderId="37" xfId="45" applyBorder="1" applyAlignment="1" applyProtection="1">
      <alignment horizontal="center" vertical="center"/>
    </xf>
    <xf numFmtId="0" fontId="52" fillId="42" borderId="38" xfId="45" applyFill="1" applyBorder="1" applyAlignment="1" applyProtection="1">
      <alignment horizontal="distributed" vertical="center" justifyLastLine="1"/>
    </xf>
    <xf numFmtId="49" fontId="57" fillId="41" borderId="13" xfId="45" applyNumberFormat="1" applyFont="1" applyFill="1" applyBorder="1" applyAlignment="1" applyProtection="1">
      <alignment vertical="center"/>
    </xf>
    <xf numFmtId="49" fontId="57" fillId="41" borderId="21" xfId="45" applyNumberFormat="1" applyFont="1" applyFill="1" applyBorder="1" applyAlignment="1" applyProtection="1">
      <alignment vertical="center"/>
    </xf>
    <xf numFmtId="0" fontId="57" fillId="41" borderId="21" xfId="45" applyFont="1" applyFill="1" applyBorder="1" applyAlignment="1" applyProtection="1">
      <alignment vertical="center"/>
    </xf>
    <xf numFmtId="0" fontId="57" fillId="0" borderId="38" xfId="45" applyFont="1" applyBorder="1" applyAlignment="1" applyProtection="1">
      <alignment vertical="center" wrapText="1"/>
    </xf>
    <xf numFmtId="49" fontId="57" fillId="41" borderId="55" xfId="45" applyNumberFormat="1" applyFont="1" applyFill="1" applyBorder="1" applyAlignment="1" applyProtection="1">
      <alignment vertical="center"/>
    </xf>
    <xf numFmtId="49" fontId="57" fillId="41" borderId="37" xfId="45" applyNumberFormat="1" applyFont="1" applyFill="1" applyBorder="1" applyAlignment="1" applyProtection="1">
      <alignment vertical="center"/>
    </xf>
    <xf numFmtId="49" fontId="57" fillId="41" borderId="53" xfId="45" applyNumberFormat="1" applyFont="1" applyFill="1" applyBorder="1" applyAlignment="1" applyProtection="1">
      <alignment vertical="center"/>
    </xf>
    <xf numFmtId="49" fontId="57" fillId="41" borderId="14" xfId="45" applyNumberFormat="1" applyFont="1" applyFill="1" applyBorder="1" applyAlignment="1" applyProtection="1">
      <alignment vertical="center"/>
    </xf>
    <xf numFmtId="0" fontId="57" fillId="41" borderId="14" xfId="45" applyFont="1" applyFill="1" applyBorder="1" applyAlignment="1" applyProtection="1">
      <alignment vertical="center"/>
    </xf>
    <xf numFmtId="49" fontId="57" fillId="41" borderId="16" xfId="45" applyNumberFormat="1" applyFont="1" applyFill="1" applyBorder="1" applyAlignment="1" applyProtection="1">
      <alignment vertical="center"/>
    </xf>
    <xf numFmtId="0" fontId="57" fillId="41" borderId="37" xfId="45" applyFont="1" applyFill="1" applyBorder="1" applyAlignment="1" applyProtection="1">
      <alignment vertical="center"/>
    </xf>
    <xf numFmtId="49" fontId="57" fillId="41" borderId="18" xfId="45" applyNumberFormat="1" applyFont="1" applyFill="1" applyBorder="1" applyAlignment="1" applyProtection="1">
      <alignment vertical="center"/>
    </xf>
    <xf numFmtId="0" fontId="57" fillId="41" borderId="16" xfId="45" applyFont="1" applyFill="1" applyBorder="1" applyAlignment="1" applyProtection="1">
      <alignment vertical="center"/>
    </xf>
    <xf numFmtId="0" fontId="57" fillId="41" borderId="13" xfId="45" applyFont="1" applyFill="1" applyBorder="1" applyAlignment="1" applyProtection="1">
      <alignment vertical="center"/>
    </xf>
    <xf numFmtId="0" fontId="57" fillId="41" borderId="18" xfId="45" applyFont="1" applyFill="1" applyBorder="1" applyAlignment="1" applyProtection="1">
      <alignment vertical="center"/>
    </xf>
    <xf numFmtId="0" fontId="57" fillId="41" borderId="0" xfId="45" applyFont="1" applyFill="1" applyBorder="1" applyAlignment="1" applyProtection="1">
      <alignment vertical="center"/>
    </xf>
    <xf numFmtId="0" fontId="57" fillId="41" borderId="55" xfId="45" applyFont="1" applyFill="1" applyBorder="1" applyAlignment="1" applyProtection="1">
      <alignment vertical="center"/>
    </xf>
    <xf numFmtId="0" fontId="57" fillId="41" borderId="22" xfId="45" applyFont="1" applyFill="1" applyBorder="1" applyAlignment="1" applyProtection="1">
      <alignment vertical="center"/>
    </xf>
    <xf numFmtId="0" fontId="57" fillId="0" borderId="22" xfId="45" applyFont="1" applyBorder="1" applyAlignment="1" applyProtection="1">
      <alignment vertical="center" wrapText="1"/>
    </xf>
    <xf numFmtId="178" fontId="33" fillId="33" borderId="101" xfId="34" applyNumberFormat="1" applyFont="1" applyFill="1" applyBorder="1" applyAlignment="1">
      <alignment vertical="center" shrinkToFit="1"/>
    </xf>
    <xf numFmtId="178" fontId="33" fillId="34" borderId="101" xfId="34" applyNumberFormat="1" applyFont="1" applyFill="1" applyBorder="1" applyAlignment="1">
      <alignment vertical="center" shrinkToFit="1"/>
    </xf>
    <xf numFmtId="178" fontId="33" fillId="35" borderId="101" xfId="34" applyNumberFormat="1" applyFont="1" applyFill="1" applyBorder="1" applyAlignment="1">
      <alignment vertical="center" shrinkToFit="1"/>
    </xf>
    <xf numFmtId="178" fontId="33" fillId="36" borderId="101" xfId="34" applyNumberFormat="1" applyFont="1" applyFill="1" applyBorder="1" applyAlignment="1">
      <alignment vertical="center" shrinkToFit="1"/>
    </xf>
    <xf numFmtId="178" fontId="33" fillId="0" borderId="101" xfId="34" applyNumberFormat="1" applyFont="1" applyFill="1" applyBorder="1" applyAlignment="1">
      <alignment vertical="center" shrinkToFit="1"/>
    </xf>
    <xf numFmtId="178" fontId="33" fillId="37" borderId="101" xfId="34" applyNumberFormat="1" applyFont="1" applyFill="1" applyBorder="1" applyAlignment="1">
      <alignment vertical="center" shrinkToFit="1"/>
    </xf>
    <xf numFmtId="178" fontId="33" fillId="38" borderId="101" xfId="34" applyNumberFormat="1" applyFont="1" applyFill="1" applyBorder="1" applyAlignment="1">
      <alignment vertical="center" shrinkToFit="1"/>
    </xf>
    <xf numFmtId="178" fontId="33" fillId="25" borderId="101" xfId="34" applyNumberFormat="1" applyFont="1" applyFill="1" applyBorder="1" applyAlignment="1">
      <alignment vertical="center" shrinkToFit="1"/>
    </xf>
    <xf numFmtId="38" fontId="33" fillId="33" borderId="101" xfId="34" applyNumberFormat="1" applyFont="1" applyFill="1" applyBorder="1" applyAlignment="1">
      <alignment vertical="center" shrinkToFit="1"/>
    </xf>
    <xf numFmtId="38" fontId="33" fillId="34" borderId="101" xfId="34" applyNumberFormat="1" applyFont="1" applyFill="1" applyBorder="1" applyAlignment="1">
      <alignment vertical="center" shrinkToFit="1"/>
    </xf>
    <xf numFmtId="38" fontId="33" fillId="35" borderId="101" xfId="34" applyNumberFormat="1" applyFont="1" applyFill="1" applyBorder="1" applyAlignment="1">
      <alignment vertical="center" shrinkToFit="1"/>
    </xf>
    <xf numFmtId="38" fontId="33" fillId="36" borderId="101" xfId="34" applyNumberFormat="1" applyFont="1" applyFill="1" applyBorder="1" applyAlignment="1">
      <alignment vertical="center" shrinkToFit="1"/>
    </xf>
    <xf numFmtId="38" fontId="33" fillId="0" borderId="101" xfId="34" applyNumberFormat="1" applyFont="1" applyFill="1" applyBorder="1" applyAlignment="1">
      <alignment vertical="center" shrinkToFit="1"/>
    </xf>
    <xf numFmtId="38" fontId="33" fillId="37" borderId="101" xfId="34" applyNumberFormat="1" applyFont="1" applyFill="1" applyBorder="1" applyAlignment="1">
      <alignment vertical="center" shrinkToFit="1"/>
    </xf>
    <xf numFmtId="38" fontId="33" fillId="38" borderId="101" xfId="34" applyNumberFormat="1" applyFont="1" applyFill="1" applyBorder="1" applyAlignment="1">
      <alignment vertical="center" shrinkToFit="1"/>
    </xf>
    <xf numFmtId="38" fontId="33" fillId="25" borderId="101" xfId="34" applyNumberFormat="1" applyFont="1" applyFill="1" applyBorder="1" applyAlignment="1">
      <alignment vertical="center" shrinkToFit="1"/>
    </xf>
    <xf numFmtId="38" fontId="33" fillId="0" borderId="102" xfId="34" applyNumberFormat="1" applyFont="1" applyFill="1" applyBorder="1" applyAlignment="1">
      <alignment vertical="center" shrinkToFit="1"/>
    </xf>
    <xf numFmtId="178" fontId="33" fillId="33" borderId="55" xfId="34" applyNumberFormat="1" applyFont="1" applyFill="1" applyBorder="1" applyAlignment="1">
      <alignment vertical="center" shrinkToFit="1"/>
    </xf>
    <xf numFmtId="178" fontId="33" fillId="34" borderId="55" xfId="34" applyNumberFormat="1" applyFont="1" applyFill="1" applyBorder="1" applyAlignment="1">
      <alignment vertical="center" shrinkToFit="1"/>
    </xf>
    <xf numFmtId="178" fontId="33" fillId="35" borderId="55" xfId="34" applyNumberFormat="1" applyFont="1" applyFill="1" applyBorder="1" applyAlignment="1">
      <alignment vertical="center" shrinkToFit="1"/>
    </xf>
    <xf numFmtId="178" fontId="33" fillId="36" borderId="55" xfId="34" applyNumberFormat="1" applyFont="1" applyFill="1" applyBorder="1" applyAlignment="1">
      <alignment vertical="center" shrinkToFit="1"/>
    </xf>
    <xf numFmtId="178" fontId="33" fillId="0" borderId="55" xfId="34" applyNumberFormat="1" applyFont="1" applyFill="1" applyBorder="1" applyAlignment="1">
      <alignment vertical="center" shrinkToFit="1"/>
    </xf>
    <xf numFmtId="178" fontId="33" fillId="37" borderId="55" xfId="34" applyNumberFormat="1" applyFont="1" applyFill="1" applyBorder="1" applyAlignment="1">
      <alignment vertical="center" shrinkToFit="1"/>
    </xf>
    <xf numFmtId="178" fontId="33" fillId="38" borderId="55" xfId="34" applyNumberFormat="1" applyFont="1" applyFill="1" applyBorder="1" applyAlignment="1">
      <alignment vertical="center" shrinkToFit="1"/>
    </xf>
    <xf numFmtId="178" fontId="33" fillId="25" borderId="55" xfId="34" applyNumberFormat="1" applyFont="1" applyFill="1" applyBorder="1" applyAlignment="1">
      <alignment vertical="center" shrinkToFit="1"/>
    </xf>
    <xf numFmtId="38" fontId="33" fillId="33" borderId="55" xfId="34" applyNumberFormat="1" applyFont="1" applyFill="1" applyBorder="1" applyAlignment="1">
      <alignment vertical="center" shrinkToFit="1"/>
    </xf>
    <xf numFmtId="38" fontId="33" fillId="34" borderId="55" xfId="34" applyNumberFormat="1" applyFont="1" applyFill="1" applyBorder="1" applyAlignment="1">
      <alignment vertical="center" shrinkToFit="1"/>
    </xf>
    <xf numFmtId="38" fontId="33" fillId="35" borderId="55" xfId="34" applyNumberFormat="1" applyFont="1" applyFill="1" applyBorder="1" applyAlignment="1">
      <alignment vertical="center" shrinkToFit="1"/>
    </xf>
    <xf numFmtId="38" fontId="33" fillId="36" borderId="55" xfId="34" applyNumberFormat="1" applyFont="1" applyFill="1" applyBorder="1" applyAlignment="1">
      <alignment vertical="center" shrinkToFit="1"/>
    </xf>
    <xf numFmtId="38" fontId="33" fillId="0" borderId="55" xfId="34" applyNumberFormat="1" applyFont="1" applyFill="1" applyBorder="1" applyAlignment="1">
      <alignment vertical="center" shrinkToFit="1"/>
    </xf>
    <xf numFmtId="38" fontId="33" fillId="37" borderId="55" xfId="34" applyNumberFormat="1" applyFont="1" applyFill="1" applyBorder="1" applyAlignment="1">
      <alignment vertical="center" shrinkToFit="1"/>
    </xf>
    <xf numFmtId="38" fontId="33" fillId="38" borderId="55" xfId="34" applyNumberFormat="1" applyFont="1" applyFill="1" applyBorder="1" applyAlignment="1">
      <alignment vertical="center" shrinkToFit="1"/>
    </xf>
    <xf numFmtId="38" fontId="33" fillId="25" borderId="55" xfId="34" applyNumberFormat="1" applyFont="1" applyFill="1" applyBorder="1" applyAlignment="1">
      <alignment vertical="center" shrinkToFit="1"/>
    </xf>
    <xf numFmtId="38" fontId="33" fillId="0" borderId="103" xfId="34" applyNumberFormat="1" applyFont="1" applyFill="1" applyBorder="1" applyAlignment="1">
      <alignment vertical="center" shrinkToFit="1"/>
    </xf>
    <xf numFmtId="178" fontId="33" fillId="33" borderId="100" xfId="34" applyNumberFormat="1" applyFont="1" applyFill="1" applyBorder="1" applyAlignment="1">
      <alignment vertical="center" shrinkToFit="1"/>
    </xf>
    <xf numFmtId="178" fontId="33" fillId="34" borderId="100" xfId="34" applyNumberFormat="1" applyFont="1" applyFill="1" applyBorder="1" applyAlignment="1">
      <alignment vertical="center" shrinkToFit="1"/>
    </xf>
    <xf numFmtId="178" fontId="33" fillId="35" borderId="100" xfId="34" applyNumberFormat="1" applyFont="1" applyFill="1" applyBorder="1" applyAlignment="1">
      <alignment vertical="center" shrinkToFit="1"/>
    </xf>
    <xf numFmtId="178" fontId="33" fillId="36" borderId="100" xfId="34" applyNumberFormat="1" applyFont="1" applyFill="1" applyBorder="1" applyAlignment="1">
      <alignment vertical="center" shrinkToFit="1"/>
    </xf>
    <xf numFmtId="178" fontId="33" fillId="0" borderId="100" xfId="34" applyNumberFormat="1" applyFont="1" applyFill="1" applyBorder="1" applyAlignment="1">
      <alignment vertical="center" shrinkToFit="1"/>
    </xf>
    <xf numFmtId="178" fontId="33" fillId="37" borderId="100" xfId="34" applyNumberFormat="1" applyFont="1" applyFill="1" applyBorder="1" applyAlignment="1">
      <alignment vertical="center" shrinkToFit="1"/>
    </xf>
    <xf numFmtId="178" fontId="33" fillId="38" borderId="100" xfId="34" applyNumberFormat="1" applyFont="1" applyFill="1" applyBorder="1" applyAlignment="1">
      <alignment vertical="center" shrinkToFit="1"/>
    </xf>
    <xf numFmtId="178" fontId="33" fillId="25" borderId="100" xfId="34" applyNumberFormat="1" applyFont="1" applyFill="1" applyBorder="1" applyAlignment="1">
      <alignment vertical="center" shrinkToFit="1"/>
    </xf>
    <xf numFmtId="38" fontId="33" fillId="33" borderId="100" xfId="34" applyNumberFormat="1" applyFont="1" applyFill="1" applyBorder="1" applyAlignment="1">
      <alignment vertical="center" shrinkToFit="1"/>
    </xf>
    <xf numFmtId="38" fontId="33" fillId="34" borderId="100" xfId="34" applyNumberFormat="1" applyFont="1" applyFill="1" applyBorder="1" applyAlignment="1">
      <alignment vertical="center" shrinkToFit="1"/>
    </xf>
    <xf numFmtId="38" fontId="33" fillId="35" borderId="100" xfId="34" applyNumberFormat="1" applyFont="1" applyFill="1" applyBorder="1" applyAlignment="1">
      <alignment vertical="center" shrinkToFit="1"/>
    </xf>
    <xf numFmtId="38" fontId="33" fillId="36" borderId="100" xfId="34" applyNumberFormat="1" applyFont="1" applyFill="1" applyBorder="1" applyAlignment="1">
      <alignment vertical="center" shrinkToFit="1"/>
    </xf>
    <xf numFmtId="38" fontId="33" fillId="0" borderId="100" xfId="34" applyNumberFormat="1" applyFont="1" applyFill="1" applyBorder="1" applyAlignment="1">
      <alignment vertical="center" shrinkToFit="1"/>
    </xf>
    <xf numFmtId="38" fontId="33" fillId="37" borderId="100" xfId="34" applyNumberFormat="1" applyFont="1" applyFill="1" applyBorder="1" applyAlignment="1">
      <alignment vertical="center" shrinkToFit="1"/>
    </xf>
    <xf numFmtId="38" fontId="33" fillId="38" borderId="100" xfId="34" applyNumberFormat="1" applyFont="1" applyFill="1" applyBorder="1" applyAlignment="1">
      <alignment vertical="center" shrinkToFit="1"/>
    </xf>
    <xf numFmtId="38" fontId="33" fillId="25" borderId="100" xfId="34" applyNumberFormat="1" applyFont="1" applyFill="1" applyBorder="1" applyAlignment="1">
      <alignment vertical="center" shrinkToFit="1"/>
    </xf>
    <xf numFmtId="38" fontId="33" fillId="0" borderId="97" xfId="34" applyNumberFormat="1" applyFont="1" applyFill="1" applyBorder="1" applyAlignment="1">
      <alignment vertical="center" shrinkToFit="1"/>
    </xf>
    <xf numFmtId="38" fontId="33" fillId="33" borderId="104" xfId="34" applyNumberFormat="1" applyFont="1" applyFill="1" applyBorder="1" applyAlignment="1">
      <alignment vertical="center" shrinkToFit="1"/>
    </xf>
    <xf numFmtId="38" fontId="33" fillId="34" borderId="104" xfId="34" applyNumberFormat="1" applyFont="1" applyFill="1" applyBorder="1" applyAlignment="1">
      <alignment vertical="center" shrinkToFit="1"/>
    </xf>
    <xf numFmtId="38" fontId="33" fillId="35" borderId="104" xfId="34" applyNumberFormat="1" applyFont="1" applyFill="1" applyBorder="1" applyAlignment="1">
      <alignment vertical="center" shrinkToFit="1"/>
    </xf>
    <xf numFmtId="38" fontId="33" fillId="36" borderId="104" xfId="34" applyNumberFormat="1" applyFont="1" applyFill="1" applyBorder="1" applyAlignment="1">
      <alignment vertical="center" shrinkToFit="1"/>
    </xf>
    <xf numFmtId="38" fontId="33" fillId="0" borderId="104" xfId="34" applyNumberFormat="1" applyFont="1" applyFill="1" applyBorder="1" applyAlignment="1">
      <alignment vertical="center" shrinkToFit="1"/>
    </xf>
    <xf numFmtId="38" fontId="33" fillId="37" borderId="104" xfId="34" applyNumberFormat="1" applyFont="1" applyFill="1" applyBorder="1" applyAlignment="1">
      <alignment vertical="center" shrinkToFit="1"/>
    </xf>
    <xf numFmtId="38" fontId="33" fillId="38" borderId="104" xfId="34" applyNumberFormat="1" applyFont="1" applyFill="1" applyBorder="1" applyAlignment="1">
      <alignment vertical="center" shrinkToFit="1"/>
    </xf>
    <xf numFmtId="38" fontId="33" fillId="25" borderId="104" xfId="34" applyNumberFormat="1" applyFont="1" applyFill="1" applyBorder="1" applyAlignment="1">
      <alignment vertical="center" shrinkToFit="1"/>
    </xf>
    <xf numFmtId="38" fontId="33" fillId="0" borderId="105" xfId="34" applyNumberFormat="1" applyFont="1" applyFill="1" applyBorder="1" applyAlignment="1">
      <alignment vertical="center" shrinkToFit="1"/>
    </xf>
    <xf numFmtId="178" fontId="33" fillId="33" borderId="24" xfId="34" applyNumberFormat="1" applyFont="1" applyFill="1" applyBorder="1" applyAlignment="1">
      <alignment vertical="center" shrinkToFit="1"/>
    </xf>
    <xf numFmtId="178" fontId="33" fillId="34" borderId="24" xfId="34" applyNumberFormat="1" applyFont="1" applyFill="1" applyBorder="1" applyAlignment="1">
      <alignment vertical="center" shrinkToFit="1"/>
    </xf>
    <xf numFmtId="178" fontId="33" fillId="35" borderId="24" xfId="34" applyNumberFormat="1" applyFont="1" applyFill="1" applyBorder="1" applyAlignment="1">
      <alignment vertical="center" shrinkToFit="1"/>
    </xf>
    <xf numFmtId="178" fontId="33" fillId="36" borderId="24" xfId="34" applyNumberFormat="1" applyFont="1" applyFill="1" applyBorder="1" applyAlignment="1">
      <alignment vertical="center" shrinkToFit="1"/>
    </xf>
    <xf numFmtId="178" fontId="33" fillId="0" borderId="24" xfId="34" applyNumberFormat="1" applyFont="1" applyFill="1" applyBorder="1" applyAlignment="1">
      <alignment vertical="center" shrinkToFit="1"/>
    </xf>
    <xf numFmtId="178" fontId="33" fillId="37" borderId="24" xfId="34" applyNumberFormat="1" applyFont="1" applyFill="1" applyBorder="1" applyAlignment="1">
      <alignment vertical="center" shrinkToFit="1"/>
    </xf>
    <xf numFmtId="178" fontId="33" fillId="38" borderId="24" xfId="34" applyNumberFormat="1" applyFont="1" applyFill="1" applyBorder="1" applyAlignment="1">
      <alignment vertical="center" shrinkToFit="1"/>
    </xf>
    <xf numFmtId="178" fontId="33" fillId="25" borderId="24" xfId="34" applyNumberFormat="1" applyFont="1" applyFill="1" applyBorder="1" applyAlignment="1">
      <alignment vertical="center" shrinkToFit="1"/>
    </xf>
    <xf numFmtId="38" fontId="33" fillId="33" borderId="24" xfId="34" applyNumberFormat="1" applyFont="1" applyFill="1" applyBorder="1" applyAlignment="1">
      <alignment vertical="center" shrinkToFit="1"/>
    </xf>
    <xf numFmtId="38" fontId="33" fillId="34" borderId="24" xfId="34" applyNumberFormat="1" applyFont="1" applyFill="1" applyBorder="1" applyAlignment="1">
      <alignment vertical="center" shrinkToFit="1"/>
    </xf>
    <xf numFmtId="38" fontId="33" fillId="35" borderId="24" xfId="34" applyNumberFormat="1" applyFont="1" applyFill="1" applyBorder="1" applyAlignment="1">
      <alignment vertical="center" shrinkToFit="1"/>
    </xf>
    <xf numFmtId="38" fontId="33" fillId="36" borderId="24" xfId="34" applyNumberFormat="1" applyFont="1" applyFill="1" applyBorder="1" applyAlignment="1">
      <alignment vertical="center" shrinkToFit="1"/>
    </xf>
    <xf numFmtId="38" fontId="33" fillId="0" borderId="24" xfId="34" applyNumberFormat="1" applyFont="1" applyFill="1" applyBorder="1" applyAlignment="1">
      <alignment vertical="center" shrinkToFit="1"/>
    </xf>
    <xf numFmtId="38" fontId="33" fillId="37" borderId="24" xfId="34" applyNumberFormat="1" applyFont="1" applyFill="1" applyBorder="1" applyAlignment="1">
      <alignment vertical="center" shrinkToFit="1"/>
    </xf>
    <xf numFmtId="38" fontId="33" fillId="38" borderId="24" xfId="34" applyNumberFormat="1" applyFont="1" applyFill="1" applyBorder="1" applyAlignment="1">
      <alignment vertical="center" shrinkToFit="1"/>
    </xf>
    <xf numFmtId="38" fontId="33" fillId="25" borderId="24" xfId="34" applyNumberFormat="1" applyFont="1" applyFill="1" applyBorder="1" applyAlignment="1">
      <alignment vertical="center" shrinkToFit="1"/>
    </xf>
    <xf numFmtId="38" fontId="33" fillId="0" borderId="42" xfId="34" applyNumberFormat="1" applyFont="1" applyFill="1" applyBorder="1" applyAlignment="1">
      <alignment vertical="center" shrinkToFit="1"/>
    </xf>
    <xf numFmtId="183" fontId="33" fillId="33" borderId="16" xfId="34" applyNumberFormat="1" applyFont="1" applyFill="1" applyBorder="1" applyAlignment="1">
      <alignment vertical="top" wrapText="1"/>
    </xf>
    <xf numFmtId="183" fontId="33" fillId="0" borderId="16" xfId="34" applyNumberFormat="1" applyFont="1" applyFill="1" applyBorder="1" applyAlignment="1">
      <alignment vertical="top" shrinkToFit="1"/>
    </xf>
    <xf numFmtId="0" fontId="27" fillId="33" borderId="79" xfId="52" applyFont="1" applyFill="1" applyBorder="1" applyAlignment="1">
      <alignment vertical="center" shrinkToFit="1"/>
    </xf>
    <xf numFmtId="0" fontId="63" fillId="25" borderId="106" xfId="0" applyFont="1" applyFill="1" applyBorder="1">
      <alignment vertical="center"/>
    </xf>
    <xf numFmtId="0" fontId="26" fillId="26" borderId="107" xfId="0" applyFont="1" applyFill="1" applyBorder="1">
      <alignment vertical="center"/>
    </xf>
    <xf numFmtId="0" fontId="26" fillId="26" borderId="108" xfId="0" applyFont="1" applyFill="1" applyBorder="1" applyAlignment="1" applyProtection="1">
      <alignment vertical="center" wrapText="1"/>
    </xf>
    <xf numFmtId="0" fontId="26" fillId="0" borderId="0" xfId="0" applyFont="1" applyBorder="1" applyAlignment="1" applyProtection="1">
      <alignment vertical="center"/>
    </xf>
    <xf numFmtId="38" fontId="33" fillId="0" borderId="43" xfId="34" applyNumberFormat="1" applyFont="1" applyFill="1" applyBorder="1" applyAlignment="1">
      <alignment vertical="center" shrinkToFit="1"/>
    </xf>
    <xf numFmtId="38" fontId="33" fillId="0" borderId="16" xfId="34" applyNumberFormat="1" applyFont="1" applyFill="1" applyBorder="1" applyAlignment="1">
      <alignment vertical="center" shrinkToFit="1"/>
    </xf>
    <xf numFmtId="38" fontId="33" fillId="0" borderId="47" xfId="34" applyNumberFormat="1" applyFont="1" applyFill="1" applyBorder="1" applyAlignment="1">
      <alignment vertical="center" shrinkToFit="1"/>
    </xf>
    <xf numFmtId="38" fontId="33" fillId="0" borderId="150" xfId="34" applyNumberFormat="1" applyFont="1" applyFill="1" applyBorder="1" applyAlignment="1">
      <alignment vertical="center" shrinkToFit="1"/>
    </xf>
    <xf numFmtId="38" fontId="33" fillId="0" borderId="149" xfId="34" applyNumberFormat="1" applyFont="1" applyFill="1" applyBorder="1" applyAlignment="1">
      <alignment vertical="center" shrinkToFit="1"/>
    </xf>
    <xf numFmtId="0" fontId="33" fillId="46" borderId="31" xfId="48" applyFont="1" applyFill="1" applyBorder="1"/>
    <xf numFmtId="183" fontId="33" fillId="46" borderId="16" xfId="34" applyNumberFormat="1" applyFont="1" applyFill="1" applyBorder="1" applyAlignment="1">
      <alignment vertical="top"/>
    </xf>
    <xf numFmtId="38" fontId="33" fillId="46" borderId="45" xfId="34" applyNumberFormat="1" applyFont="1" applyFill="1" applyBorder="1" applyAlignment="1">
      <alignment shrinkToFit="1"/>
    </xf>
    <xf numFmtId="183" fontId="33" fillId="33" borderId="47" xfId="34" applyNumberFormat="1" applyFont="1" applyFill="1" applyBorder="1" applyAlignment="1">
      <alignment vertical="top" wrapText="1"/>
    </xf>
    <xf numFmtId="49" fontId="27" fillId="0" borderId="0" xfId="0" applyNumberFormat="1" applyFont="1" applyFill="1" applyBorder="1" applyAlignment="1" applyProtection="1">
      <alignment vertical="center"/>
    </xf>
    <xf numFmtId="49" fontId="27" fillId="47" borderId="16" xfId="0" applyNumberFormat="1" applyFont="1" applyFill="1" applyBorder="1" applyAlignment="1" applyProtection="1">
      <alignment horizontal="center" vertical="center"/>
    </xf>
    <xf numFmtId="49" fontId="27" fillId="47" borderId="53" xfId="0" applyNumberFormat="1" applyFont="1" applyFill="1" applyBorder="1" applyAlignment="1" applyProtection="1">
      <alignment horizontal="center" vertical="center"/>
    </xf>
    <xf numFmtId="49" fontId="27" fillId="48" borderId="54" xfId="0" applyNumberFormat="1" applyFont="1" applyFill="1" applyBorder="1" applyAlignment="1" applyProtection="1">
      <alignment horizontal="center" vertical="center"/>
    </xf>
    <xf numFmtId="49" fontId="27" fillId="48" borderId="55" xfId="0" applyNumberFormat="1" applyFont="1" applyFill="1" applyBorder="1" applyAlignment="1" applyProtection="1">
      <alignment horizontal="center" vertical="center"/>
    </xf>
    <xf numFmtId="177" fontId="27" fillId="48" borderId="53" xfId="0" applyNumberFormat="1" applyFont="1" applyFill="1" applyBorder="1" applyAlignment="1" applyProtection="1">
      <alignment vertical="center" shrinkToFit="1"/>
    </xf>
    <xf numFmtId="49" fontId="27" fillId="48" borderId="16" xfId="0" applyNumberFormat="1" applyFont="1" applyFill="1" applyBorder="1" applyAlignment="1" applyProtection="1">
      <alignment horizontal="center" vertical="center"/>
    </xf>
    <xf numFmtId="49" fontId="27" fillId="48" borderId="18" xfId="0" applyNumberFormat="1" applyFont="1" applyFill="1" applyBorder="1" applyAlignment="1" applyProtection="1">
      <alignment horizontal="center" vertical="center"/>
    </xf>
    <xf numFmtId="177" fontId="27" fillId="28" borderId="151" xfId="0" applyNumberFormat="1" applyFont="1" applyFill="1" applyBorder="1" applyAlignment="1" applyProtection="1">
      <alignment vertical="center" shrinkToFit="1"/>
      <protection locked="0"/>
    </xf>
    <xf numFmtId="0" fontId="33" fillId="0" borderId="31" xfId="48" applyFont="1" applyFill="1" applyBorder="1" applyAlignment="1">
      <alignment horizontal="right"/>
    </xf>
    <xf numFmtId="0" fontId="33" fillId="33" borderId="24" xfId="48" applyFont="1" applyFill="1" applyBorder="1" applyAlignment="1">
      <alignment horizontal="center" vertical="center" wrapText="1"/>
    </xf>
    <xf numFmtId="183" fontId="33" fillId="34" borderId="24" xfId="34" applyNumberFormat="1" applyFont="1" applyFill="1" applyBorder="1" applyAlignment="1">
      <alignment horizontal="center" vertical="center" wrapText="1"/>
    </xf>
    <xf numFmtId="0" fontId="33" fillId="35" borderId="24" xfId="48" applyFont="1" applyFill="1" applyBorder="1" applyAlignment="1">
      <alignment horizontal="center" vertical="center" wrapText="1"/>
    </xf>
    <xf numFmtId="0" fontId="33" fillId="36" borderId="24" xfId="48" applyFont="1" applyFill="1" applyBorder="1" applyAlignment="1">
      <alignment horizontal="center" vertical="center" wrapText="1"/>
    </xf>
    <xf numFmtId="0" fontId="33" fillId="0" borderId="24" xfId="48" applyFont="1" applyFill="1" applyBorder="1" applyAlignment="1">
      <alignment horizontal="center" vertical="center" wrapText="1"/>
    </xf>
    <xf numFmtId="0" fontId="33" fillId="37" borderId="24" xfId="48" applyFont="1" applyFill="1" applyBorder="1" applyAlignment="1">
      <alignment horizontal="center" vertical="center" wrapText="1"/>
    </xf>
    <xf numFmtId="0" fontId="33" fillId="38" borderId="24" xfId="48" applyFont="1" applyFill="1" applyBorder="1" applyAlignment="1">
      <alignment horizontal="center" vertical="center" wrapText="1"/>
    </xf>
    <xf numFmtId="183" fontId="33" fillId="0" borderId="24" xfId="34" applyNumberFormat="1" applyFont="1" applyFill="1" applyBorder="1" applyAlignment="1">
      <alignment horizontal="center" vertical="center" wrapText="1"/>
    </xf>
    <xf numFmtId="0" fontId="33" fillId="25" borderId="24" xfId="48" applyFont="1" applyFill="1" applyBorder="1" applyAlignment="1">
      <alignment horizontal="center" vertical="center" wrapText="1"/>
    </xf>
    <xf numFmtId="0" fontId="33" fillId="0" borderId="149" xfId="48" applyFont="1" applyFill="1" applyBorder="1" applyAlignment="1">
      <alignment horizontal="center" vertical="center" wrapText="1"/>
    </xf>
    <xf numFmtId="0" fontId="33" fillId="0" borderId="42" xfId="48" applyFont="1" applyFill="1" applyBorder="1" applyAlignment="1">
      <alignment horizontal="center" vertical="center" wrapText="1" justifyLastLine="1"/>
    </xf>
    <xf numFmtId="0" fontId="52" fillId="0" borderId="38" xfId="45" applyFill="1" applyBorder="1" applyAlignment="1" applyProtection="1">
      <alignment vertical="distributed" textRotation="255" justifyLastLine="1"/>
    </xf>
    <xf numFmtId="0" fontId="26" fillId="41" borderId="0" xfId="55" applyFont="1" applyFill="1"/>
    <xf numFmtId="0" fontId="26" fillId="41" borderId="0" xfId="55" applyFont="1" applyFill="1" applyBorder="1"/>
    <xf numFmtId="0" fontId="64" fillId="41" borderId="0" xfId="55" applyFont="1" applyFill="1" applyAlignment="1">
      <alignment horizontal="center" vertical="center"/>
    </xf>
    <xf numFmtId="0" fontId="57" fillId="41" borderId="38" xfId="45" applyFont="1" applyFill="1" applyBorder="1" applyAlignment="1" applyProtection="1">
      <alignment vertical="center"/>
    </xf>
    <xf numFmtId="0" fontId="33" fillId="48" borderId="24" xfId="48" applyFont="1" applyFill="1" applyBorder="1" applyAlignment="1">
      <alignment horizontal="center" vertical="center" wrapText="1"/>
    </xf>
    <xf numFmtId="38" fontId="33" fillId="48" borderId="101" xfId="34" applyNumberFormat="1" applyFont="1" applyFill="1" applyBorder="1" applyAlignment="1">
      <alignment vertical="center" shrinkToFit="1"/>
    </xf>
    <xf numFmtId="38" fontId="33" fillId="48" borderId="55" xfId="34" applyNumberFormat="1" applyFont="1" applyFill="1" applyBorder="1" applyAlignment="1">
      <alignment vertical="center" shrinkToFit="1"/>
    </xf>
    <xf numFmtId="38" fontId="33" fillId="48" borderId="100" xfId="34" applyNumberFormat="1" applyFont="1" applyFill="1" applyBorder="1" applyAlignment="1">
      <alignment vertical="center" shrinkToFit="1"/>
    </xf>
    <xf numFmtId="38" fontId="33" fillId="48" borderId="104" xfId="34" applyNumberFormat="1" applyFont="1" applyFill="1" applyBorder="1" applyAlignment="1">
      <alignment vertical="center" shrinkToFit="1"/>
    </xf>
    <xf numFmtId="38" fontId="33" fillId="48" borderId="24" xfId="34" applyNumberFormat="1" applyFont="1" applyFill="1" applyBorder="1" applyAlignment="1">
      <alignment vertical="center" shrinkToFit="1"/>
    </xf>
    <xf numFmtId="178" fontId="33" fillId="48" borderId="101" xfId="34" applyNumberFormat="1" applyFont="1" applyFill="1" applyBorder="1" applyAlignment="1">
      <alignment vertical="center" shrinkToFit="1"/>
    </xf>
    <xf numFmtId="178" fontId="33" fillId="0" borderId="43" xfId="34" applyNumberFormat="1" applyFont="1" applyFill="1" applyBorder="1" applyAlignment="1">
      <alignment vertical="center" shrinkToFit="1"/>
    </xf>
    <xf numFmtId="178" fontId="33" fillId="48" borderId="55" xfId="34" applyNumberFormat="1" applyFont="1" applyFill="1" applyBorder="1" applyAlignment="1">
      <alignment vertical="center" shrinkToFit="1"/>
    </xf>
    <xf numFmtId="178" fontId="33" fillId="0" borderId="16" xfId="34" applyNumberFormat="1" applyFont="1" applyFill="1" applyBorder="1" applyAlignment="1">
      <alignment vertical="center" shrinkToFit="1"/>
    </xf>
    <xf numFmtId="178" fontId="33" fillId="48" borderId="100" xfId="34" applyNumberFormat="1" applyFont="1" applyFill="1" applyBorder="1" applyAlignment="1">
      <alignment vertical="center" shrinkToFit="1"/>
    </xf>
    <xf numFmtId="178" fontId="33" fillId="0" borderId="47" xfId="34" applyNumberFormat="1" applyFont="1" applyFill="1" applyBorder="1" applyAlignment="1">
      <alignment vertical="center" shrinkToFit="1"/>
    </xf>
    <xf numFmtId="178" fontId="33" fillId="33" borderId="104" xfId="34" applyNumberFormat="1" applyFont="1" applyFill="1" applyBorder="1" applyAlignment="1">
      <alignment vertical="center" shrinkToFit="1"/>
    </xf>
    <xf numFmtId="178" fontId="33" fillId="34" borderId="104" xfId="34" applyNumberFormat="1" applyFont="1" applyFill="1" applyBorder="1" applyAlignment="1">
      <alignment vertical="center" shrinkToFit="1"/>
    </xf>
    <xf numFmtId="178" fontId="33" fillId="35" borderId="104" xfId="34" applyNumberFormat="1" applyFont="1" applyFill="1" applyBorder="1" applyAlignment="1">
      <alignment vertical="center" shrinkToFit="1"/>
    </xf>
    <xf numFmtId="178" fontId="33" fillId="36" borderId="104" xfId="34" applyNumberFormat="1" applyFont="1" applyFill="1" applyBorder="1" applyAlignment="1">
      <alignment vertical="center" shrinkToFit="1"/>
    </xf>
    <xf numFmtId="178" fontId="33" fillId="0" borderId="104" xfId="34" applyNumberFormat="1" applyFont="1" applyFill="1" applyBorder="1" applyAlignment="1">
      <alignment vertical="center" shrinkToFit="1"/>
    </xf>
    <xf numFmtId="178" fontId="33" fillId="37" borderId="104" xfId="34" applyNumberFormat="1" applyFont="1" applyFill="1" applyBorder="1" applyAlignment="1">
      <alignment vertical="center" shrinkToFit="1"/>
    </xf>
    <xf numFmtId="178" fontId="33" fillId="48" borderId="104" xfId="34" applyNumberFormat="1" applyFont="1" applyFill="1" applyBorder="1" applyAlignment="1">
      <alignment vertical="center" shrinkToFit="1"/>
    </xf>
    <xf numFmtId="178" fontId="33" fillId="38" borderId="104" xfId="34" applyNumberFormat="1" applyFont="1" applyFill="1" applyBorder="1" applyAlignment="1">
      <alignment vertical="center" shrinkToFit="1"/>
    </xf>
    <xf numFmtId="178" fontId="33" fillId="25" borderId="104" xfId="34" applyNumberFormat="1" applyFont="1" applyFill="1" applyBorder="1" applyAlignment="1">
      <alignment vertical="center" shrinkToFit="1"/>
    </xf>
    <xf numFmtId="178" fontId="33" fillId="0" borderId="150" xfId="34" applyNumberFormat="1" applyFont="1" applyFill="1" applyBorder="1" applyAlignment="1">
      <alignment vertical="center" shrinkToFit="1"/>
    </xf>
    <xf numFmtId="178" fontId="33" fillId="48" borderId="24" xfId="34" applyNumberFormat="1" applyFont="1" applyFill="1" applyBorder="1" applyAlignment="1">
      <alignment vertical="center" shrinkToFit="1"/>
    </xf>
    <xf numFmtId="178" fontId="33" fillId="0" borderId="149" xfId="34" applyNumberFormat="1" applyFont="1" applyFill="1" applyBorder="1" applyAlignment="1">
      <alignment vertical="center" shrinkToFit="1"/>
    </xf>
    <xf numFmtId="0" fontId="29" fillId="26" borderId="0" xfId="55" applyFont="1" applyFill="1"/>
    <xf numFmtId="0" fontId="33" fillId="26" borderId="0" xfId="0" applyFont="1" applyFill="1">
      <alignment vertical="center"/>
    </xf>
    <xf numFmtId="3" fontId="27" fillId="26" borderId="153" xfId="50" applyNumberFormat="1" applyFont="1" applyFill="1" applyBorder="1" applyAlignment="1">
      <alignment vertical="center" shrinkToFit="1"/>
    </xf>
    <xf numFmtId="0" fontId="26" fillId="49" borderId="31" xfId="0" applyFont="1" applyFill="1" applyBorder="1">
      <alignment vertical="center"/>
    </xf>
    <xf numFmtId="0" fontId="26" fillId="49" borderId="0" xfId="0" applyFont="1" applyFill="1" applyBorder="1">
      <alignment vertical="center"/>
    </xf>
    <xf numFmtId="0" fontId="26" fillId="49" borderId="32" xfId="0" applyFont="1" applyFill="1" applyBorder="1">
      <alignment vertical="center"/>
    </xf>
    <xf numFmtId="0" fontId="26" fillId="49" borderId="33" xfId="0" applyFont="1" applyFill="1" applyBorder="1">
      <alignment vertical="center"/>
    </xf>
    <xf numFmtId="183" fontId="27" fillId="49" borderId="34" xfId="0" applyNumberFormat="1" applyFont="1" applyFill="1" applyBorder="1" applyAlignment="1">
      <alignment horizontal="center" vertical="center"/>
    </xf>
    <xf numFmtId="0" fontId="26" fillId="49" borderId="34" xfId="0" applyFont="1" applyFill="1" applyBorder="1" applyAlignment="1">
      <alignment horizontal="center" vertical="center"/>
    </xf>
    <xf numFmtId="0" fontId="26" fillId="49" borderId="34" xfId="0" applyFont="1" applyFill="1" applyBorder="1">
      <alignment vertical="center"/>
    </xf>
    <xf numFmtId="0" fontId="26" fillId="49" borderId="35" xfId="0" applyFont="1" applyFill="1" applyBorder="1">
      <alignment vertical="center"/>
    </xf>
    <xf numFmtId="0" fontId="47" fillId="27" borderId="0" xfId="0" applyFont="1" applyFill="1" applyBorder="1" applyAlignment="1">
      <alignment horizontal="distributed" vertical="center"/>
    </xf>
    <xf numFmtId="0" fontId="47" fillId="27" borderId="136" xfId="0" applyFont="1" applyFill="1" applyBorder="1" applyAlignment="1">
      <alignment horizontal="distributed" vertical="center"/>
    </xf>
    <xf numFmtId="0" fontId="47" fillId="27" borderId="32" xfId="0" applyFont="1" applyFill="1" applyBorder="1" applyAlignment="1">
      <alignment horizontal="distributed" vertical="center"/>
    </xf>
    <xf numFmtId="0" fontId="47" fillId="27" borderId="52" xfId="0" applyFont="1" applyFill="1" applyBorder="1" applyAlignment="1">
      <alignment horizontal="distributed" vertical="center" wrapText="1"/>
    </xf>
    <xf numFmtId="0" fontId="47" fillId="27" borderId="136" xfId="0" applyFont="1" applyFill="1" applyBorder="1" applyAlignment="1">
      <alignment horizontal="distributed" vertical="center" wrapText="1"/>
    </xf>
    <xf numFmtId="183" fontId="33" fillId="0" borderId="47" xfId="34" applyNumberFormat="1" applyFont="1" applyFill="1" applyBorder="1" applyAlignment="1">
      <alignment vertical="top" wrapText="1"/>
    </xf>
    <xf numFmtId="177" fontId="33" fillId="33" borderId="38" xfId="34" applyNumberFormat="1" applyFont="1" applyFill="1" applyBorder="1" applyAlignment="1">
      <alignment horizontal="center" vertical="center"/>
    </xf>
    <xf numFmtId="177" fontId="33" fillId="34" borderId="38" xfId="34" applyNumberFormat="1" applyFont="1" applyFill="1" applyBorder="1" applyAlignment="1">
      <alignment horizontal="center" vertical="center"/>
    </xf>
    <xf numFmtId="182" fontId="33" fillId="35" borderId="38" xfId="48" applyNumberFormat="1" applyFont="1" applyFill="1" applyBorder="1" applyAlignment="1">
      <alignment horizontal="center" vertical="center"/>
    </xf>
    <xf numFmtId="182" fontId="33" fillId="36" borderId="38" xfId="48" applyNumberFormat="1" applyFont="1" applyFill="1" applyBorder="1" applyAlignment="1">
      <alignment horizontal="center" vertical="center"/>
    </xf>
    <xf numFmtId="182" fontId="33" fillId="0" borderId="38" xfId="48" applyNumberFormat="1" applyFont="1" applyFill="1" applyBorder="1" applyAlignment="1">
      <alignment horizontal="center" vertical="center"/>
    </xf>
    <xf numFmtId="182" fontId="33" fillId="37" borderId="38" xfId="48" applyNumberFormat="1" applyFont="1" applyFill="1" applyBorder="1" applyAlignment="1">
      <alignment horizontal="center" vertical="center"/>
    </xf>
    <xf numFmtId="182" fontId="33" fillId="38" borderId="38" xfId="48" applyNumberFormat="1" applyFont="1" applyFill="1" applyBorder="1" applyAlignment="1">
      <alignment horizontal="center" vertical="center"/>
    </xf>
    <xf numFmtId="182" fontId="33" fillId="0" borderId="38" xfId="34" applyNumberFormat="1" applyFont="1" applyFill="1" applyBorder="1" applyAlignment="1">
      <alignment horizontal="center" vertical="center"/>
    </xf>
    <xf numFmtId="182" fontId="33" fillId="25" borderId="38" xfId="48" applyNumberFormat="1" applyFont="1" applyFill="1" applyBorder="1" applyAlignment="1">
      <alignment horizontal="center" vertical="center"/>
    </xf>
    <xf numFmtId="0" fontId="33" fillId="48" borderId="38" xfId="48" applyFont="1" applyFill="1" applyBorder="1" applyAlignment="1">
      <alignment horizontal="center" vertical="center" wrapText="1"/>
    </xf>
    <xf numFmtId="0" fontId="33" fillId="35" borderId="38" xfId="48" applyFont="1" applyFill="1" applyBorder="1" applyAlignment="1">
      <alignment horizontal="center" vertical="center" wrapText="1"/>
    </xf>
    <xf numFmtId="0" fontId="33" fillId="36" borderId="38" xfId="48" applyFont="1" applyFill="1" applyBorder="1" applyAlignment="1">
      <alignment horizontal="center" vertical="center" wrapText="1"/>
    </xf>
    <xf numFmtId="0" fontId="33" fillId="37" borderId="38" xfId="48" applyFont="1" applyFill="1" applyBorder="1" applyAlignment="1">
      <alignment horizontal="center" vertical="center" wrapText="1"/>
    </xf>
    <xf numFmtId="0" fontId="33" fillId="38" borderId="38" xfId="48" applyFont="1" applyFill="1" applyBorder="1" applyAlignment="1">
      <alignment horizontal="center" vertical="center" wrapText="1"/>
    </xf>
    <xf numFmtId="0" fontId="61" fillId="26" borderId="0" xfId="0" applyFont="1" applyFill="1" applyProtection="1">
      <alignment vertical="center"/>
    </xf>
    <xf numFmtId="0" fontId="65" fillId="26" borderId="0" xfId="0" applyFont="1" applyFill="1" applyProtection="1">
      <alignment vertical="center"/>
    </xf>
    <xf numFmtId="0" fontId="0" fillId="41" borderId="0" xfId="0" applyFill="1">
      <alignment vertical="center"/>
    </xf>
    <xf numFmtId="0" fontId="0" fillId="50" borderId="21" xfId="0" applyFill="1" applyBorder="1">
      <alignment vertical="center"/>
    </xf>
    <xf numFmtId="0" fontId="0" fillId="50" borderId="22" xfId="0" applyFill="1" applyBorder="1">
      <alignment vertical="center"/>
    </xf>
    <xf numFmtId="0" fontId="66" fillId="41" borderId="0" xfId="0" applyFont="1" applyFill="1">
      <alignment vertical="center"/>
    </xf>
    <xf numFmtId="0" fontId="62" fillId="41" borderId="0" xfId="0" applyFont="1" applyFill="1">
      <alignment vertical="center"/>
    </xf>
    <xf numFmtId="0" fontId="51" fillId="26" borderId="11" xfId="0" applyFont="1" applyFill="1" applyBorder="1" applyAlignment="1">
      <alignment vertical="center" wrapText="1"/>
    </xf>
    <xf numFmtId="0" fontId="70" fillId="41" borderId="0" xfId="0" applyFont="1" applyFill="1">
      <alignment vertical="center"/>
    </xf>
    <xf numFmtId="0" fontId="71" fillId="50" borderId="37" xfId="0" applyFont="1" applyFill="1" applyBorder="1">
      <alignment vertical="center"/>
    </xf>
    <xf numFmtId="0" fontId="27" fillId="26" borderId="38" xfId="0" applyFont="1" applyFill="1" applyBorder="1" applyAlignment="1">
      <alignment horizontal="center" vertical="center"/>
    </xf>
    <xf numFmtId="0" fontId="27" fillId="26" borderId="38" xfId="0" applyFont="1" applyFill="1" applyBorder="1" applyAlignment="1">
      <alignment horizontal="center" vertical="center" wrapText="1"/>
    </xf>
    <xf numFmtId="0" fontId="72" fillId="41" borderId="0" xfId="0" applyFont="1" applyFill="1">
      <alignment vertical="center"/>
    </xf>
    <xf numFmtId="49" fontId="27" fillId="26" borderId="58" xfId="0" applyNumberFormat="1" applyFont="1" applyFill="1" applyBorder="1" applyAlignment="1" applyProtection="1">
      <alignment vertical="center"/>
    </xf>
    <xf numFmtId="0" fontId="26" fillId="0" borderId="59" xfId="0" applyFont="1" applyBorder="1" applyAlignment="1" applyProtection="1">
      <alignment vertical="center"/>
    </xf>
    <xf numFmtId="0" fontId="52" fillId="43" borderId="38" xfId="45" applyFill="1" applyBorder="1" applyAlignment="1" applyProtection="1">
      <alignment horizontal="center" vertical="distributed" textRotation="255" justifyLastLine="1"/>
    </xf>
    <xf numFmtId="0" fontId="27" fillId="26" borderId="37" xfId="0" applyFont="1" applyFill="1" applyBorder="1" applyAlignment="1" applyProtection="1">
      <alignment vertical="center"/>
    </xf>
    <xf numFmtId="0" fontId="27" fillId="26" borderId="21" xfId="0" applyFont="1" applyFill="1" applyBorder="1" applyAlignment="1" applyProtection="1">
      <alignment vertical="center"/>
    </xf>
    <xf numFmtId="0" fontId="27" fillId="26" borderId="22" xfId="0" applyFont="1" applyFill="1" applyBorder="1" applyAlignment="1" applyProtection="1">
      <alignment vertical="center"/>
    </xf>
    <xf numFmtId="0" fontId="26" fillId="30" borderId="37" xfId="0" applyFont="1" applyFill="1" applyBorder="1" applyAlignment="1" applyProtection="1">
      <alignment horizontal="distributed" vertical="center"/>
    </xf>
    <xf numFmtId="0" fontId="26" fillId="30" borderId="21" xfId="0" applyFont="1" applyFill="1" applyBorder="1" applyAlignment="1" applyProtection="1">
      <alignment horizontal="distributed" vertical="center"/>
    </xf>
    <xf numFmtId="0" fontId="26" fillId="30" borderId="22" xfId="0" applyFont="1" applyFill="1" applyBorder="1" applyAlignment="1" applyProtection="1">
      <alignment horizontal="distributed" vertical="center"/>
    </xf>
    <xf numFmtId="0" fontId="26" fillId="30" borderId="13" xfId="0" applyFont="1" applyFill="1" applyBorder="1" applyAlignment="1" applyProtection="1">
      <alignment horizontal="distributed" vertical="center" wrapText="1"/>
    </xf>
    <xf numFmtId="0" fontId="26" fillId="30" borderId="14" xfId="0" applyFont="1" applyFill="1" applyBorder="1" applyAlignment="1" applyProtection="1">
      <alignment horizontal="distributed" vertical="center" wrapText="1"/>
    </xf>
    <xf numFmtId="0" fontId="26" fillId="30" borderId="15" xfId="0" applyFont="1" applyFill="1" applyBorder="1" applyAlignment="1" applyProtection="1">
      <alignment horizontal="distributed" vertical="center" wrapText="1"/>
    </xf>
    <xf numFmtId="0" fontId="26" fillId="30" borderId="16" xfId="0" applyFont="1" applyFill="1" applyBorder="1" applyAlignment="1" applyProtection="1">
      <alignment horizontal="distributed" vertical="center" wrapText="1"/>
    </xf>
    <xf numFmtId="0" fontId="26" fillId="30" borderId="0" xfId="0" applyFont="1" applyFill="1" applyBorder="1" applyAlignment="1" applyProtection="1">
      <alignment horizontal="distributed" vertical="center" wrapText="1"/>
    </xf>
    <xf numFmtId="0" fontId="26" fillId="30" borderId="17" xfId="0" applyFont="1" applyFill="1" applyBorder="1" applyAlignment="1" applyProtection="1">
      <alignment horizontal="distributed" vertical="center" wrapText="1"/>
    </xf>
    <xf numFmtId="0" fontId="26" fillId="30" borderId="18" xfId="0" applyFont="1" applyFill="1" applyBorder="1" applyAlignment="1" applyProtection="1">
      <alignment horizontal="distributed" vertical="center" wrapText="1"/>
    </xf>
    <xf numFmtId="0" fontId="26" fillId="30" borderId="19" xfId="0" applyFont="1" applyFill="1" applyBorder="1" applyAlignment="1" applyProtection="1">
      <alignment horizontal="distributed" vertical="center" wrapText="1"/>
    </xf>
    <xf numFmtId="0" fontId="26" fillId="30" borderId="20" xfId="0" applyFont="1" applyFill="1" applyBorder="1" applyAlignment="1" applyProtection="1">
      <alignment horizontal="distributed" vertical="center" wrapText="1"/>
    </xf>
    <xf numFmtId="49" fontId="27" fillId="48" borderId="13" xfId="0" applyNumberFormat="1" applyFont="1" applyFill="1" applyBorder="1" applyAlignment="1" applyProtection="1">
      <alignment vertical="center"/>
    </xf>
    <xf numFmtId="49" fontId="27" fillId="48" borderId="14" xfId="0" applyNumberFormat="1" applyFont="1" applyFill="1" applyBorder="1" applyAlignment="1" applyProtection="1">
      <alignment vertical="center"/>
    </xf>
    <xf numFmtId="49" fontId="27" fillId="48" borderId="15" xfId="0" applyNumberFormat="1" applyFont="1" applyFill="1" applyBorder="1" applyAlignment="1" applyProtection="1">
      <alignment vertical="center"/>
    </xf>
    <xf numFmtId="49" fontId="27" fillId="26" borderId="63" xfId="0" applyNumberFormat="1" applyFont="1" applyFill="1" applyBorder="1" applyAlignment="1" applyProtection="1">
      <alignment vertical="center"/>
    </xf>
    <xf numFmtId="0" fontId="26" fillId="0" borderId="64" xfId="0" applyFont="1" applyBorder="1" applyAlignment="1" applyProtection="1">
      <alignment vertical="center"/>
    </xf>
    <xf numFmtId="49" fontId="27" fillId="26" borderId="61" xfId="0" applyNumberFormat="1" applyFont="1" applyFill="1" applyBorder="1" applyAlignment="1" applyProtection="1">
      <alignment vertical="center"/>
    </xf>
    <xf numFmtId="0" fontId="26" fillId="0" borderId="62" xfId="0" applyFont="1" applyBorder="1" applyAlignment="1" applyProtection="1">
      <alignment vertical="center"/>
    </xf>
    <xf numFmtId="49" fontId="27" fillId="26" borderId="37" xfId="0" applyNumberFormat="1" applyFont="1" applyFill="1" applyBorder="1" applyAlignment="1" applyProtection="1">
      <alignment vertical="center"/>
    </xf>
    <xf numFmtId="0" fontId="26" fillId="26" borderId="21" xfId="0" applyFont="1" applyFill="1" applyBorder="1" applyAlignment="1" applyProtection="1">
      <alignment vertical="center"/>
    </xf>
    <xf numFmtId="0" fontId="44" fillId="27" borderId="37" xfId="0" applyFont="1" applyFill="1" applyBorder="1" applyAlignment="1" applyProtection="1">
      <alignment horizontal="distributed" vertical="center" justifyLastLine="1"/>
    </xf>
    <xf numFmtId="0" fontId="44" fillId="27" borderId="21" xfId="0" applyFont="1" applyFill="1" applyBorder="1" applyAlignment="1" applyProtection="1">
      <alignment horizontal="distributed" vertical="center" justifyLastLine="1"/>
    </xf>
    <xf numFmtId="0" fontId="44" fillId="27" borderId="109" xfId="0" applyFont="1" applyFill="1" applyBorder="1" applyAlignment="1" applyProtection="1">
      <alignment horizontal="distributed" vertical="center" justifyLastLine="1"/>
    </xf>
    <xf numFmtId="49" fontId="27" fillId="37" borderId="13" xfId="0" applyNumberFormat="1" applyFont="1" applyFill="1" applyBorder="1" applyAlignment="1" applyProtection="1">
      <alignment vertical="center"/>
    </xf>
    <xf numFmtId="0" fontId="26" fillId="0" borderId="21" xfId="0" applyFont="1" applyBorder="1" applyAlignment="1" applyProtection="1">
      <alignment vertical="center"/>
    </xf>
    <xf numFmtId="49" fontId="27" fillId="38" borderId="16" xfId="0" applyNumberFormat="1" applyFont="1" applyFill="1" applyBorder="1" applyAlignment="1" applyProtection="1">
      <alignment vertical="center"/>
    </xf>
    <xf numFmtId="0" fontId="26" fillId="38" borderId="0" xfId="0" applyFont="1" applyFill="1" applyAlignment="1" applyProtection="1">
      <alignment vertical="center"/>
    </xf>
    <xf numFmtId="0" fontId="26" fillId="38" borderId="0" xfId="0" applyFont="1" applyFill="1" applyBorder="1" applyAlignment="1" applyProtection="1">
      <alignment vertical="center"/>
    </xf>
    <xf numFmtId="49" fontId="27" fillId="35" borderId="13" xfId="0" applyNumberFormat="1" applyFont="1" applyFill="1" applyBorder="1" applyAlignment="1" applyProtection="1">
      <alignment vertical="center"/>
    </xf>
    <xf numFmtId="0" fontId="26" fillId="0" borderId="14" xfId="0" applyFont="1" applyBorder="1" applyAlignment="1" applyProtection="1">
      <alignment vertical="center"/>
    </xf>
    <xf numFmtId="0" fontId="26" fillId="28" borderId="110" xfId="0" applyFont="1" applyFill="1" applyBorder="1" applyAlignment="1" applyProtection="1">
      <alignment vertical="center"/>
      <protection locked="0"/>
    </xf>
    <xf numFmtId="0" fontId="26" fillId="28" borderId="111" xfId="0" applyFont="1" applyFill="1" applyBorder="1" applyAlignment="1" applyProtection="1">
      <alignment vertical="center"/>
      <protection locked="0"/>
    </xf>
    <xf numFmtId="0" fontId="26" fillId="28" borderId="112" xfId="0" applyFont="1" applyFill="1" applyBorder="1" applyAlignment="1" applyProtection="1">
      <alignment vertical="center"/>
      <protection locked="0"/>
    </xf>
    <xf numFmtId="0" fontId="46" fillId="27" borderId="13" xfId="51" applyNumberFormat="1" applyFont="1" applyFill="1" applyBorder="1" applyAlignment="1" applyProtection="1">
      <alignment horizontal="center" vertical="center"/>
    </xf>
    <xf numFmtId="0" fontId="44" fillId="27" borderId="14" xfId="0" applyFont="1" applyFill="1" applyBorder="1" applyAlignment="1" applyProtection="1">
      <alignment horizontal="center" vertical="center"/>
    </xf>
    <xf numFmtId="0" fontId="44" fillId="27" borderId="16" xfId="0" applyFont="1" applyFill="1" applyBorder="1" applyAlignment="1" applyProtection="1">
      <alignment horizontal="center" vertical="center"/>
    </xf>
    <xf numFmtId="0" fontId="44" fillId="27" borderId="0" xfId="0" applyFont="1" applyFill="1" applyBorder="1" applyAlignment="1" applyProtection="1">
      <alignment horizontal="center" vertical="center"/>
    </xf>
    <xf numFmtId="0" fontId="44" fillId="27" borderId="0" xfId="0" applyFont="1" applyFill="1" applyAlignment="1" applyProtection="1">
      <alignment horizontal="center" vertical="center"/>
    </xf>
    <xf numFmtId="0" fontId="44" fillId="27" borderId="18" xfId="0" applyFont="1" applyFill="1" applyBorder="1" applyAlignment="1" applyProtection="1">
      <alignment horizontal="center" vertical="center"/>
    </xf>
    <xf numFmtId="0" fontId="44" fillId="27" borderId="19" xfId="0" applyFont="1" applyFill="1" applyBorder="1" applyAlignment="1" applyProtection="1">
      <alignment horizontal="center" vertical="center"/>
    </xf>
    <xf numFmtId="0" fontId="46" fillId="27" borderId="54" xfId="0" applyFont="1" applyFill="1" applyBorder="1" applyAlignment="1" applyProtection="1">
      <alignment horizontal="center" vertical="center" wrapText="1"/>
    </xf>
    <xf numFmtId="0" fontId="46" fillId="27" borderId="55" xfId="0" applyFont="1" applyFill="1" applyBorder="1" applyAlignment="1" applyProtection="1">
      <alignment horizontal="center" vertical="center" wrapText="1"/>
    </xf>
    <xf numFmtId="0" fontId="46" fillId="27" borderId="14" xfId="51" applyNumberFormat="1" applyFont="1" applyFill="1" applyBorder="1" applyAlignment="1" applyProtection="1">
      <alignment horizontal="center" vertical="center"/>
    </xf>
    <xf numFmtId="0" fontId="44" fillId="27" borderId="15" xfId="0" applyFont="1" applyFill="1" applyBorder="1" applyAlignment="1" applyProtection="1">
      <alignment horizontal="center" vertical="center"/>
    </xf>
    <xf numFmtId="0" fontId="44" fillId="27" borderId="17" xfId="0" applyFont="1" applyFill="1" applyBorder="1" applyAlignment="1" applyProtection="1">
      <alignment horizontal="center" vertical="center"/>
    </xf>
    <xf numFmtId="0" fontId="44" fillId="27" borderId="20" xfId="0" applyFont="1" applyFill="1" applyBorder="1" applyAlignment="1" applyProtection="1">
      <alignment horizontal="center" vertical="center"/>
    </xf>
    <xf numFmtId="49" fontId="27" fillId="36" borderId="13" xfId="0" applyNumberFormat="1" applyFont="1" applyFill="1" applyBorder="1" applyAlignment="1" applyProtection="1">
      <alignment vertical="center"/>
    </xf>
    <xf numFmtId="0" fontId="26" fillId="36" borderId="14" xfId="0" applyFont="1" applyFill="1" applyBorder="1" applyAlignment="1" applyProtection="1">
      <alignment vertical="center"/>
    </xf>
    <xf numFmtId="0" fontId="26" fillId="35" borderId="14" xfId="0" applyFont="1" applyFill="1" applyBorder="1" applyAlignment="1" applyProtection="1">
      <alignment vertical="center"/>
    </xf>
    <xf numFmtId="49" fontId="27" fillId="33" borderId="13" xfId="0" applyNumberFormat="1" applyFont="1" applyFill="1" applyBorder="1" applyAlignment="1" applyProtection="1">
      <alignment vertical="center"/>
    </xf>
    <xf numFmtId="0" fontId="26" fillId="33" borderId="14" xfId="0" applyFont="1" applyFill="1" applyBorder="1" applyAlignment="1" applyProtection="1">
      <alignment vertical="center"/>
    </xf>
    <xf numFmtId="49" fontId="27" fillId="34" borderId="13" xfId="0" applyNumberFormat="1" applyFont="1" applyFill="1" applyBorder="1" applyAlignment="1" applyProtection="1">
      <alignment vertical="center"/>
    </xf>
    <xf numFmtId="0" fontId="26" fillId="34" borderId="14" xfId="0" applyFont="1" applyFill="1" applyBorder="1" applyAlignment="1" applyProtection="1">
      <alignment vertical="center"/>
    </xf>
    <xf numFmtId="49" fontId="27" fillId="37" borderId="16" xfId="0" applyNumberFormat="1" applyFont="1" applyFill="1" applyBorder="1" applyAlignment="1" applyProtection="1">
      <alignment vertical="center"/>
    </xf>
    <xf numFmtId="0" fontId="26" fillId="37" borderId="0" xfId="0" applyFont="1" applyFill="1" applyAlignment="1" applyProtection="1">
      <alignment vertical="center"/>
    </xf>
    <xf numFmtId="0" fontId="26" fillId="37" borderId="0" xfId="0" applyFont="1" applyFill="1" applyBorder="1" applyAlignment="1" applyProtection="1">
      <alignment vertical="center"/>
    </xf>
    <xf numFmtId="0" fontId="57" fillId="0" borderId="54" xfId="45" applyFont="1" applyBorder="1" applyAlignment="1" applyProtection="1">
      <alignment horizontal="left" vertical="center" wrapText="1"/>
    </xf>
    <xf numFmtId="0" fontId="57" fillId="0" borderId="55" xfId="45" applyFont="1" applyBorder="1" applyAlignment="1" applyProtection="1">
      <alignment horizontal="left" vertical="center" wrapText="1"/>
    </xf>
    <xf numFmtId="0" fontId="57" fillId="0" borderId="53" xfId="45" applyFont="1" applyBorder="1" applyAlignment="1" applyProtection="1">
      <alignment horizontal="left" vertical="center" wrapText="1"/>
    </xf>
    <xf numFmtId="0" fontId="57" fillId="41" borderId="15" xfId="45" applyFont="1" applyFill="1" applyBorder="1" applyAlignment="1" applyProtection="1">
      <alignment horizontal="left" vertical="center"/>
    </xf>
    <xf numFmtId="0" fontId="57" fillId="41" borderId="54" xfId="45" applyFont="1" applyFill="1" applyBorder="1" applyAlignment="1" applyProtection="1">
      <alignment horizontal="left" vertical="center"/>
    </xf>
    <xf numFmtId="0" fontId="57" fillId="41" borderId="17" xfId="45" applyFont="1" applyFill="1" applyBorder="1" applyAlignment="1" applyProtection="1">
      <alignment horizontal="left" vertical="center"/>
    </xf>
    <xf numFmtId="0" fontId="57" fillId="41" borderId="55" xfId="45" applyFont="1" applyFill="1" applyBorder="1" applyAlignment="1" applyProtection="1">
      <alignment horizontal="left" vertical="center"/>
    </xf>
    <xf numFmtId="0" fontId="57" fillId="41" borderId="20" xfId="45" applyFont="1" applyFill="1" applyBorder="1" applyAlignment="1" applyProtection="1">
      <alignment horizontal="left" vertical="center"/>
    </xf>
    <xf numFmtId="0" fontId="57" fillId="41" borderId="53" xfId="45" applyFont="1" applyFill="1" applyBorder="1" applyAlignment="1" applyProtection="1">
      <alignment horizontal="left" vertical="center"/>
    </xf>
    <xf numFmtId="0" fontId="57" fillId="41" borderId="13" xfId="45" applyFont="1" applyFill="1" applyBorder="1" applyAlignment="1" applyProtection="1">
      <alignment horizontal="center" vertical="center"/>
    </xf>
    <xf numFmtId="0" fontId="57" fillId="41" borderId="16" xfId="45" applyFont="1" applyFill="1" applyBorder="1" applyAlignment="1" applyProtection="1">
      <alignment horizontal="center" vertical="center"/>
    </xf>
    <xf numFmtId="0" fontId="57" fillId="41" borderId="18" xfId="45" applyFont="1" applyFill="1" applyBorder="1" applyAlignment="1" applyProtection="1">
      <alignment horizontal="center" vertical="center"/>
    </xf>
    <xf numFmtId="0" fontId="27" fillId="29" borderId="22" xfId="0" applyFont="1" applyFill="1" applyBorder="1" applyAlignment="1" applyProtection="1">
      <alignment horizontal="center" vertical="center"/>
    </xf>
    <xf numFmtId="0" fontId="27" fillId="29" borderId="38" xfId="0" applyFont="1" applyFill="1" applyBorder="1" applyAlignment="1" applyProtection="1">
      <alignment horizontal="center" vertical="center"/>
    </xf>
    <xf numFmtId="49" fontId="27" fillId="26" borderId="99" xfId="0" applyNumberFormat="1" applyFont="1" applyFill="1" applyBorder="1" applyAlignment="1" applyProtection="1">
      <alignment vertical="center"/>
    </xf>
    <xf numFmtId="0" fontId="26" fillId="0" borderId="113" xfId="0" applyFont="1" applyBorder="1" applyAlignment="1" applyProtection="1">
      <alignment vertical="center"/>
    </xf>
    <xf numFmtId="0" fontId="58" fillId="42" borderId="13" xfId="45" applyFont="1" applyFill="1" applyBorder="1" applyAlignment="1" applyProtection="1">
      <alignment horizontal="center" vertical="distributed" textRotation="255" justifyLastLine="1"/>
    </xf>
    <xf numFmtId="0" fontId="58" fillId="42" borderId="16" xfId="45" applyFont="1" applyFill="1" applyBorder="1" applyAlignment="1" applyProtection="1">
      <alignment horizontal="center" vertical="distributed" textRotation="255" justifyLastLine="1"/>
    </xf>
    <xf numFmtId="0" fontId="58" fillId="42" borderId="18" xfId="45" applyFont="1" applyFill="1" applyBorder="1" applyAlignment="1" applyProtection="1">
      <alignment horizontal="center" vertical="distributed" textRotation="255" justifyLastLine="1"/>
    </xf>
    <xf numFmtId="49" fontId="27" fillId="0" borderId="37" xfId="0" applyNumberFormat="1" applyFont="1" applyFill="1" applyBorder="1" applyAlignment="1" applyProtection="1">
      <alignment horizontal="center" vertical="center" wrapText="1"/>
    </xf>
    <xf numFmtId="49" fontId="27" fillId="0" borderId="21" xfId="0" applyNumberFormat="1" applyFont="1" applyFill="1" applyBorder="1" applyAlignment="1" applyProtection="1">
      <alignment horizontal="center" vertical="center" wrapText="1"/>
    </xf>
    <xf numFmtId="49" fontId="27" fillId="0" borderId="22" xfId="0" applyNumberFormat="1" applyFont="1" applyFill="1" applyBorder="1" applyAlignment="1" applyProtection="1">
      <alignment horizontal="center" vertical="center" wrapText="1"/>
    </xf>
    <xf numFmtId="49" fontId="27" fillId="35" borderId="16" xfId="0" applyNumberFormat="1" applyFont="1" applyFill="1" applyBorder="1" applyAlignment="1" applyProtection="1">
      <alignment vertical="center"/>
    </xf>
    <xf numFmtId="0" fontId="26" fillId="0" borderId="0" xfId="0" applyFont="1" applyAlignment="1" applyProtection="1">
      <alignment vertical="center"/>
    </xf>
    <xf numFmtId="0" fontId="26" fillId="0" borderId="0" xfId="0" applyFont="1" applyBorder="1" applyAlignment="1" applyProtection="1">
      <alignment vertical="center"/>
    </xf>
    <xf numFmtId="0" fontId="52" fillId="42" borderId="37" xfId="45" applyFill="1" applyBorder="1" applyAlignment="1" applyProtection="1">
      <alignment horizontal="distributed" vertical="center" justifyLastLine="1"/>
    </xf>
    <xf numFmtId="0" fontId="52" fillId="42" borderId="21" xfId="45" applyFill="1" applyBorder="1" applyAlignment="1" applyProtection="1">
      <alignment horizontal="distributed" vertical="center" justifyLastLine="1"/>
    </xf>
    <xf numFmtId="0" fontId="52" fillId="42" borderId="22" xfId="45" applyFill="1" applyBorder="1" applyAlignment="1" applyProtection="1">
      <alignment horizontal="distributed" vertical="center" justifyLastLine="1"/>
    </xf>
    <xf numFmtId="0" fontId="52" fillId="44" borderId="54" xfId="45" applyFill="1" applyBorder="1" applyAlignment="1" applyProtection="1">
      <alignment horizontal="center" vertical="distributed" textRotation="255" justifyLastLine="1"/>
    </xf>
    <xf numFmtId="0" fontId="52" fillId="44" borderId="55" xfId="45" applyFill="1" applyBorder="1" applyAlignment="1" applyProtection="1">
      <alignment horizontal="center" vertical="distributed" textRotation="255" justifyLastLine="1"/>
    </xf>
    <xf numFmtId="0" fontId="52" fillId="44" borderId="53" xfId="45" applyFill="1" applyBorder="1" applyAlignment="1" applyProtection="1">
      <alignment horizontal="center" vertical="distributed" textRotation="255" justifyLastLine="1"/>
    </xf>
    <xf numFmtId="0" fontId="52" fillId="45" borderId="54" xfId="45" applyFill="1" applyBorder="1" applyAlignment="1" applyProtection="1">
      <alignment horizontal="center" vertical="distributed" textRotation="255" justifyLastLine="1"/>
    </xf>
    <xf numFmtId="0" fontId="52" fillId="45" borderId="55" xfId="45" applyFill="1" applyBorder="1" applyAlignment="1" applyProtection="1">
      <alignment horizontal="center" vertical="distributed" textRotation="255" justifyLastLine="1"/>
    </xf>
    <xf numFmtId="0" fontId="52" fillId="45" borderId="53" xfId="45" applyFill="1" applyBorder="1" applyAlignment="1" applyProtection="1">
      <alignment horizontal="center" vertical="distributed" textRotation="255" justifyLastLine="1"/>
    </xf>
    <xf numFmtId="49" fontId="27" fillId="25" borderId="13" xfId="0" applyNumberFormat="1" applyFont="1" applyFill="1" applyBorder="1" applyAlignment="1" applyProtection="1">
      <alignment vertical="center"/>
    </xf>
    <xf numFmtId="0" fontId="26" fillId="25" borderId="14" xfId="0" applyFont="1" applyFill="1" applyBorder="1" applyAlignment="1" applyProtection="1">
      <alignment vertical="center"/>
    </xf>
    <xf numFmtId="49" fontId="27" fillId="38" borderId="13" xfId="0" applyNumberFormat="1" applyFont="1" applyFill="1" applyBorder="1" applyAlignment="1" applyProtection="1">
      <alignment vertical="center"/>
    </xf>
    <xf numFmtId="49" fontId="27" fillId="26" borderId="47" xfId="0" applyNumberFormat="1" applyFont="1" applyFill="1" applyBorder="1" applyAlignment="1" applyProtection="1">
      <alignment vertical="center"/>
    </xf>
    <xf numFmtId="0" fontId="26" fillId="0" borderId="48" xfId="0" applyFont="1" applyBorder="1" applyAlignment="1" applyProtection="1">
      <alignment vertical="center"/>
    </xf>
    <xf numFmtId="0" fontId="26" fillId="26" borderId="37" xfId="0" applyFont="1" applyFill="1" applyBorder="1" applyAlignment="1">
      <alignment vertical="center" shrinkToFit="1"/>
    </xf>
    <xf numFmtId="0" fontId="26" fillId="26" borderId="21" xfId="0" applyFont="1" applyFill="1" applyBorder="1" applyAlignment="1">
      <alignment vertical="center" shrinkToFit="1"/>
    </xf>
    <xf numFmtId="0" fontId="26" fillId="26" borderId="22" xfId="0" applyFont="1" applyFill="1" applyBorder="1" applyAlignment="1">
      <alignment vertical="center" shrinkToFit="1"/>
    </xf>
    <xf numFmtId="0" fontId="44" fillId="27" borderId="37" xfId="0" applyFont="1" applyFill="1" applyBorder="1" applyAlignment="1">
      <alignment horizontal="distributed" vertical="center" justifyLastLine="1"/>
    </xf>
    <xf numFmtId="0" fontId="44" fillId="27" borderId="21" xfId="0" applyFont="1" applyFill="1" applyBorder="1" applyAlignment="1">
      <alignment horizontal="distributed" vertical="center" justifyLastLine="1"/>
    </xf>
    <xf numFmtId="0" fontId="44" fillId="27" borderId="21" xfId="0" applyFont="1" applyFill="1" applyBorder="1" applyAlignment="1">
      <alignment horizontal="distributed" vertical="center"/>
    </xf>
    <xf numFmtId="0" fontId="44" fillId="27" borderId="22" xfId="0" applyFont="1" applyFill="1" applyBorder="1" applyAlignment="1">
      <alignment horizontal="distributed" vertical="center"/>
    </xf>
    <xf numFmtId="0" fontId="27" fillId="30" borderId="38" xfId="0" applyFont="1" applyFill="1" applyBorder="1" applyAlignment="1">
      <alignment horizontal="distributed" vertical="center"/>
    </xf>
    <xf numFmtId="0" fontId="46" fillId="27" borderId="14" xfId="0" applyFont="1" applyFill="1" applyBorder="1" applyAlignment="1">
      <alignment horizontal="distributed" vertical="center" wrapText="1"/>
    </xf>
    <xf numFmtId="0" fontId="46" fillId="27" borderId="0" xfId="0" applyFont="1" applyFill="1" applyBorder="1" applyAlignment="1">
      <alignment horizontal="distributed" vertical="center" wrapText="1"/>
    </xf>
    <xf numFmtId="0" fontId="26" fillId="26" borderId="0" xfId="0" applyFont="1" applyFill="1" applyAlignment="1">
      <alignment vertical="center" wrapText="1"/>
    </xf>
    <xf numFmtId="49" fontId="26" fillId="26" borderId="0" xfId="0" applyNumberFormat="1" applyFont="1" applyFill="1" applyAlignment="1">
      <alignment horizontal="left" vertical="center"/>
    </xf>
    <xf numFmtId="0" fontId="27" fillId="26" borderId="0" xfId="0" applyFont="1" applyFill="1" applyBorder="1" applyAlignment="1">
      <alignment vertical="center" wrapText="1"/>
    </xf>
    <xf numFmtId="0" fontId="44" fillId="27" borderId="13" xfId="0" applyFont="1" applyFill="1" applyBorder="1" applyAlignment="1">
      <alignment horizontal="center" vertical="center" wrapText="1"/>
    </xf>
    <xf numFmtId="0" fontId="44" fillId="27" borderId="14" xfId="0" applyFont="1" applyFill="1" applyBorder="1" applyAlignment="1">
      <alignment horizontal="center" vertical="center" wrapText="1"/>
    </xf>
    <xf numFmtId="0" fontId="44" fillId="27" borderId="15" xfId="0" applyFont="1" applyFill="1" applyBorder="1" applyAlignment="1">
      <alignment horizontal="center" vertical="center" wrapText="1"/>
    </xf>
    <xf numFmtId="0" fontId="44" fillId="27" borderId="18" xfId="0" applyFont="1" applyFill="1" applyBorder="1" applyAlignment="1">
      <alignment horizontal="center" vertical="center" wrapText="1"/>
    </xf>
    <xf numFmtId="0" fontId="44" fillId="27" borderId="19" xfId="0" applyFont="1" applyFill="1" applyBorder="1" applyAlignment="1">
      <alignment horizontal="center" vertical="center" wrapText="1"/>
    </xf>
    <xf numFmtId="0" fontId="44" fillId="27" borderId="20" xfId="0" applyFont="1" applyFill="1" applyBorder="1" applyAlignment="1">
      <alignment horizontal="center" vertical="center" wrapText="1"/>
    </xf>
    <xf numFmtId="179" fontId="27" fillId="26" borderId="54" xfId="0" applyNumberFormat="1" applyFont="1" applyFill="1" applyBorder="1" applyAlignment="1">
      <alignment horizontal="right" vertical="center" shrinkToFit="1"/>
    </xf>
    <xf numFmtId="179" fontId="27" fillId="26" borderId="53" xfId="0" applyNumberFormat="1" applyFont="1" applyFill="1" applyBorder="1" applyAlignment="1">
      <alignment horizontal="right" vertical="center" shrinkToFit="1"/>
    </xf>
    <xf numFmtId="0" fontId="26" fillId="26" borderId="0" xfId="0" applyFont="1" applyFill="1" applyBorder="1" applyAlignment="1">
      <alignment vertical="center"/>
    </xf>
    <xf numFmtId="38" fontId="27" fillId="26" borderId="54" xfId="0" applyNumberFormat="1" applyFont="1" applyFill="1" applyBorder="1" applyAlignment="1" applyProtection="1">
      <alignment horizontal="right" vertical="center" shrinkToFit="1"/>
    </xf>
    <xf numFmtId="38" fontId="27" fillId="26" borderId="53" xfId="0" applyNumberFormat="1" applyFont="1" applyFill="1" applyBorder="1" applyAlignment="1" applyProtection="1">
      <alignment horizontal="right" vertical="center" shrinkToFit="1"/>
    </xf>
    <xf numFmtId="0" fontId="46" fillId="27" borderId="19" xfId="0" applyFont="1" applyFill="1" applyBorder="1" applyAlignment="1">
      <alignment horizontal="distributed" vertical="center" wrapText="1"/>
    </xf>
    <xf numFmtId="0" fontId="27" fillId="30" borderId="38" xfId="0" applyFont="1" applyFill="1" applyBorder="1" applyAlignment="1">
      <alignment horizontal="distributed" vertical="center" wrapText="1"/>
    </xf>
    <xf numFmtId="0" fontId="27" fillId="26" borderId="0" xfId="0" applyFont="1" applyFill="1" applyBorder="1" applyAlignment="1">
      <alignment horizontal="left" vertical="top"/>
    </xf>
    <xf numFmtId="0" fontId="27" fillId="30" borderId="37" xfId="0" applyFont="1" applyFill="1" applyBorder="1" applyAlignment="1">
      <alignment horizontal="distributed" vertical="center" wrapText="1"/>
    </xf>
    <xf numFmtId="0" fontId="27" fillId="30" borderId="37" xfId="0" applyFont="1" applyFill="1" applyBorder="1" applyAlignment="1">
      <alignment horizontal="distributed" vertical="center"/>
    </xf>
    <xf numFmtId="0" fontId="28" fillId="26" borderId="0" xfId="0" applyFont="1" applyFill="1" applyAlignment="1">
      <alignment horizontal="left" vertical="center"/>
    </xf>
    <xf numFmtId="0" fontId="46" fillId="27" borderId="54" xfId="50" applyNumberFormat="1" applyFont="1" applyFill="1" applyBorder="1" applyAlignment="1">
      <alignment horizontal="center" vertical="center" wrapText="1"/>
    </xf>
    <xf numFmtId="0" fontId="46" fillId="27" borderId="55" xfId="50" applyNumberFormat="1" applyFont="1" applyFill="1" applyBorder="1" applyAlignment="1">
      <alignment horizontal="center" vertical="center"/>
    </xf>
    <xf numFmtId="0" fontId="46" fillId="27" borderId="53" xfId="50" applyNumberFormat="1" applyFont="1" applyFill="1" applyBorder="1" applyAlignment="1">
      <alignment horizontal="center" vertical="center"/>
    </xf>
    <xf numFmtId="0" fontId="46" fillId="27" borderId="121" xfId="50" applyNumberFormat="1" applyFont="1" applyFill="1" applyBorder="1" applyAlignment="1">
      <alignment horizontal="distributed" vertical="center"/>
    </xf>
    <xf numFmtId="0" fontId="46" fillId="27" borderId="122" xfId="50" applyFont="1" applyFill="1" applyBorder="1" applyAlignment="1">
      <alignment horizontal="distributed" vertical="center"/>
    </xf>
    <xf numFmtId="0" fontId="46" fillId="27" borderId="123" xfId="50" applyFont="1" applyFill="1" applyBorder="1" applyAlignment="1">
      <alignment horizontal="distributed" vertical="center"/>
    </xf>
    <xf numFmtId="0" fontId="27" fillId="29" borderId="124" xfId="50" applyNumberFormat="1" applyFont="1" applyFill="1" applyBorder="1" applyAlignment="1">
      <alignment horizontal="distributed" vertical="center" justifyLastLine="1"/>
    </xf>
    <xf numFmtId="0" fontId="26" fillId="29" borderId="125" xfId="50" applyFont="1" applyFill="1" applyBorder="1" applyAlignment="1">
      <alignment horizontal="distributed" vertical="center" justifyLastLine="1"/>
    </xf>
    <xf numFmtId="0" fontId="27" fillId="29" borderId="28" xfId="51" applyNumberFormat="1" applyFont="1" applyFill="1" applyBorder="1" applyAlignment="1">
      <alignment horizontal="center" vertical="center"/>
    </xf>
    <xf numFmtId="0" fontId="27" fillId="29" borderId="114" xfId="50" applyFont="1" applyFill="1" applyBorder="1" applyAlignment="1">
      <alignment horizontal="center" vertical="center"/>
    </xf>
    <xf numFmtId="0" fontId="27" fillId="29" borderId="31" xfId="50" applyFont="1" applyFill="1" applyBorder="1" applyAlignment="1">
      <alignment horizontal="center" vertical="center"/>
    </xf>
    <xf numFmtId="0" fontId="27" fillId="29" borderId="115" xfId="50" applyFont="1" applyFill="1" applyBorder="1" applyAlignment="1">
      <alignment horizontal="center" vertical="center"/>
    </xf>
    <xf numFmtId="0" fontId="27" fillId="29" borderId="116" xfId="50" applyFont="1" applyFill="1" applyBorder="1" applyAlignment="1">
      <alignment horizontal="center" vertical="center"/>
    </xf>
    <xf numFmtId="0" fontId="27" fillId="29" borderId="117" xfId="50" applyFont="1" applyFill="1" applyBorder="1" applyAlignment="1">
      <alignment horizontal="center" vertical="center"/>
    </xf>
    <xf numFmtId="0" fontId="44" fillId="27" borderId="122" xfId="50" applyFont="1" applyFill="1" applyBorder="1" applyAlignment="1">
      <alignment horizontal="distributed" vertical="center"/>
    </xf>
    <xf numFmtId="0" fontId="44" fillId="27" borderId="123" xfId="50" applyFont="1" applyFill="1" applyBorder="1" applyAlignment="1">
      <alignment horizontal="distributed" vertical="center"/>
    </xf>
    <xf numFmtId="0" fontId="46" fillId="27" borderId="13" xfId="50" applyNumberFormat="1" applyFont="1" applyFill="1" applyBorder="1" applyAlignment="1">
      <alignment horizontal="distributed" vertical="center" wrapText="1"/>
    </xf>
    <xf numFmtId="0" fontId="44" fillId="27" borderId="16" xfId="50" applyFont="1" applyFill="1" applyBorder="1" applyAlignment="1">
      <alignment horizontal="distributed" vertical="center"/>
    </xf>
    <xf numFmtId="0" fontId="44" fillId="27" borderId="18" xfId="50" applyFont="1" applyFill="1" applyBorder="1" applyAlignment="1">
      <alignment horizontal="distributed" vertical="center"/>
    </xf>
    <xf numFmtId="0" fontId="46" fillId="27" borderId="54" xfId="50" applyNumberFormat="1" applyFont="1" applyFill="1" applyBorder="1" applyAlignment="1">
      <alignment horizontal="distributed" vertical="center" wrapText="1"/>
    </xf>
    <xf numFmtId="0" fontId="46" fillId="27" borderId="55" xfId="50" applyFont="1" applyFill="1" applyBorder="1" applyAlignment="1">
      <alignment horizontal="distributed" vertical="center" wrapText="1"/>
    </xf>
    <xf numFmtId="0" fontId="46" fillId="27" borderId="16" xfId="50" applyFont="1" applyFill="1" applyBorder="1" applyAlignment="1">
      <alignment horizontal="distributed" vertical="center"/>
    </xf>
    <xf numFmtId="0" fontId="46" fillId="27" borderId="14" xfId="50" applyNumberFormat="1" applyFont="1" applyFill="1" applyBorder="1" applyAlignment="1">
      <alignment horizontal="distributed" vertical="center"/>
    </xf>
    <xf numFmtId="0" fontId="46" fillId="27" borderId="0" xfId="50" applyFont="1" applyFill="1" applyBorder="1" applyAlignment="1">
      <alignment horizontal="distributed" vertical="center"/>
    </xf>
    <xf numFmtId="0" fontId="46" fillId="27" borderId="19" xfId="50" applyFont="1" applyFill="1" applyBorder="1" applyAlignment="1">
      <alignment horizontal="distributed" vertical="center"/>
    </xf>
    <xf numFmtId="0" fontId="46" fillId="27" borderId="118" xfId="50" applyNumberFormat="1" applyFont="1" applyFill="1" applyBorder="1" applyAlignment="1">
      <alignment horizontal="center" vertical="center" wrapText="1"/>
    </xf>
    <xf numFmtId="0" fontId="46" fillId="27" borderId="119" xfId="50" applyNumberFormat="1" applyFont="1" applyFill="1" applyBorder="1" applyAlignment="1">
      <alignment horizontal="center" vertical="center"/>
    </xf>
    <xf numFmtId="0" fontId="46" fillId="27" borderId="120" xfId="50" applyNumberFormat="1" applyFont="1" applyFill="1" applyBorder="1" applyAlignment="1">
      <alignment horizontal="center" vertical="center"/>
    </xf>
    <xf numFmtId="0" fontId="44" fillId="27" borderId="53" xfId="50" applyFont="1" applyFill="1" applyBorder="1" applyAlignment="1">
      <alignment horizontal="distributed" vertical="center" wrapText="1"/>
    </xf>
    <xf numFmtId="0" fontId="46" fillId="27" borderId="128" xfId="50" applyNumberFormat="1" applyFont="1" applyFill="1" applyBorder="1" applyAlignment="1">
      <alignment horizontal="distributed" vertical="center" justifyLastLine="1"/>
    </xf>
    <xf numFmtId="0" fontId="46" fillId="27" borderId="129" xfId="50" applyNumberFormat="1" applyFont="1" applyFill="1" applyBorder="1" applyAlignment="1">
      <alignment horizontal="distributed" vertical="center" justifyLastLine="1"/>
    </xf>
    <xf numFmtId="0" fontId="46" fillId="27" borderId="130" xfId="50" applyNumberFormat="1" applyFont="1" applyFill="1" applyBorder="1" applyAlignment="1">
      <alignment horizontal="distributed" vertical="center" justifyLastLine="1"/>
    </xf>
    <xf numFmtId="0" fontId="46" fillId="27" borderId="126" xfId="50" applyNumberFormat="1" applyFont="1" applyFill="1" applyBorder="1" applyAlignment="1">
      <alignment horizontal="center" vertical="center" wrapText="1"/>
    </xf>
    <xf numFmtId="0" fontId="46" fillId="27" borderId="103" xfId="50" applyNumberFormat="1" applyFont="1" applyFill="1" applyBorder="1" applyAlignment="1">
      <alignment horizontal="center" vertical="center"/>
    </xf>
    <xf numFmtId="0" fontId="46" fillId="27" borderId="127" xfId="50" applyNumberFormat="1" applyFont="1" applyFill="1" applyBorder="1" applyAlignment="1">
      <alignment horizontal="center" vertical="center"/>
    </xf>
    <xf numFmtId="0" fontId="46" fillId="27" borderId="128" xfId="50" applyNumberFormat="1" applyFont="1" applyFill="1" applyBorder="1" applyAlignment="1">
      <alignment horizontal="distributed" vertical="center" indent="2"/>
    </xf>
    <xf numFmtId="0" fontId="46" fillId="27" borderId="129" xfId="50" applyNumberFormat="1" applyFont="1" applyFill="1" applyBorder="1" applyAlignment="1">
      <alignment horizontal="distributed" vertical="center" indent="2"/>
    </xf>
    <xf numFmtId="0" fontId="46" fillId="27" borderId="131" xfId="50" applyNumberFormat="1" applyFont="1" applyFill="1" applyBorder="1" applyAlignment="1">
      <alignment horizontal="distributed" vertical="center" indent="2"/>
    </xf>
    <xf numFmtId="0" fontId="64" fillId="41" borderId="0" xfId="55" applyFont="1" applyFill="1" applyAlignment="1">
      <alignment horizontal="center" vertical="center"/>
    </xf>
    <xf numFmtId="0" fontId="27" fillId="30" borderId="28" xfId="0" applyFont="1" applyFill="1" applyBorder="1" applyAlignment="1">
      <alignment horizontal="center" vertical="center" wrapText="1"/>
    </xf>
    <xf numFmtId="0" fontId="26" fillId="30" borderId="30" xfId="0" applyFont="1" applyFill="1" applyBorder="1" applyAlignment="1">
      <alignment horizontal="center" vertical="center" wrapText="1"/>
    </xf>
    <xf numFmtId="0" fontId="27" fillId="30" borderId="31" xfId="0" applyFont="1" applyFill="1" applyBorder="1" applyAlignment="1">
      <alignment horizontal="center" vertical="center" wrapText="1"/>
    </xf>
    <xf numFmtId="0" fontId="26" fillId="30" borderId="32" xfId="0" applyFont="1" applyFill="1" applyBorder="1" applyAlignment="1">
      <alignment horizontal="center" vertical="center" wrapText="1"/>
    </xf>
    <xf numFmtId="0" fontId="27" fillId="30" borderId="116" xfId="0" applyFont="1" applyFill="1" applyBorder="1" applyAlignment="1">
      <alignment horizontal="center" vertical="center" wrapText="1"/>
    </xf>
    <xf numFmtId="0" fontId="26" fillId="30" borderId="52" xfId="0" applyFont="1" applyFill="1" applyBorder="1" applyAlignment="1">
      <alignment horizontal="center" vertical="center" wrapText="1"/>
    </xf>
    <xf numFmtId="38" fontId="27" fillId="26" borderId="124" xfId="34" applyNumberFormat="1" applyFont="1" applyFill="1" applyBorder="1" applyAlignment="1">
      <alignment horizontal="center" vertical="center" shrinkToFit="1"/>
    </xf>
    <xf numFmtId="38" fontId="27" fillId="26" borderId="40" xfId="34" applyNumberFormat="1" applyFont="1" applyFill="1" applyBorder="1" applyAlignment="1">
      <alignment horizontal="center" vertical="center" shrinkToFit="1"/>
    </xf>
    <xf numFmtId="0" fontId="27" fillId="30" borderId="28" xfId="0" applyFont="1" applyFill="1" applyBorder="1" applyAlignment="1">
      <alignment horizontal="distributed" vertical="center" justifyLastLine="1"/>
    </xf>
    <xf numFmtId="0" fontId="26" fillId="30" borderId="29" xfId="0" applyFont="1" applyFill="1" applyBorder="1" applyAlignment="1">
      <alignment horizontal="distributed" vertical="center" justifyLastLine="1"/>
    </xf>
    <xf numFmtId="0" fontId="26" fillId="30" borderId="30" xfId="0" applyFont="1" applyFill="1" applyBorder="1" applyAlignment="1">
      <alignment horizontal="distributed" vertical="center" justifyLastLine="1"/>
    </xf>
    <xf numFmtId="0" fontId="26" fillId="30" borderId="31" xfId="0" applyFont="1" applyFill="1" applyBorder="1" applyAlignment="1">
      <alignment horizontal="distributed" vertical="center" justifyLastLine="1"/>
    </xf>
    <xf numFmtId="0" fontId="26" fillId="30" borderId="0" xfId="0" applyFont="1" applyFill="1" applyBorder="1" applyAlignment="1">
      <alignment horizontal="distributed" vertical="center" justifyLastLine="1"/>
    </xf>
    <xf numFmtId="0" fontId="26" fillId="30" borderId="32" xfId="0" applyFont="1" applyFill="1" applyBorder="1" applyAlignment="1">
      <alignment horizontal="distributed" vertical="center" justifyLastLine="1"/>
    </xf>
    <xf numFmtId="38" fontId="27" fillId="26" borderId="124" xfId="0" applyNumberFormat="1" applyFont="1" applyFill="1" applyBorder="1" applyAlignment="1">
      <alignment horizontal="center" vertical="center" shrinkToFit="1"/>
    </xf>
    <xf numFmtId="38" fontId="27" fillId="26" borderId="132" xfId="0" applyNumberFormat="1" applyFont="1" applyFill="1" applyBorder="1" applyAlignment="1">
      <alignment horizontal="center" vertical="center" shrinkToFit="1"/>
    </xf>
    <xf numFmtId="38" fontId="27" fillId="26" borderId="40" xfId="0" applyNumberFormat="1" applyFont="1" applyFill="1" applyBorder="1" applyAlignment="1">
      <alignment horizontal="center" vertical="center" shrinkToFit="1"/>
    </xf>
    <xf numFmtId="38" fontId="26" fillId="26" borderId="132" xfId="0" applyNumberFormat="1" applyFont="1" applyFill="1" applyBorder="1" applyAlignment="1">
      <alignment horizontal="center" vertical="center" shrinkToFit="1"/>
    </xf>
    <xf numFmtId="38" fontId="26" fillId="26" borderId="133" xfId="0" applyNumberFormat="1" applyFont="1" applyFill="1" applyBorder="1" applyAlignment="1">
      <alignment horizontal="center" vertical="center" shrinkToFit="1"/>
    </xf>
    <xf numFmtId="38" fontId="27" fillId="26" borderId="25" xfId="0" applyNumberFormat="1" applyFont="1" applyFill="1" applyBorder="1" applyAlignment="1">
      <alignment horizontal="distributed" vertical="center" shrinkToFit="1"/>
    </xf>
    <xf numFmtId="38" fontId="27" fillId="26" borderId="27" xfId="0" applyNumberFormat="1" applyFont="1" applyFill="1" applyBorder="1" applyAlignment="1">
      <alignment horizontal="distributed" vertical="center" shrinkToFit="1"/>
    </xf>
    <xf numFmtId="38" fontId="27" fillId="26" borderId="133" xfId="0" applyNumberFormat="1" applyFont="1" applyFill="1" applyBorder="1" applyAlignment="1">
      <alignment horizontal="center" vertical="center" shrinkToFit="1"/>
    </xf>
    <xf numFmtId="38" fontId="27" fillId="26" borderId="134" xfId="0" applyNumberFormat="1" applyFont="1" applyFill="1" applyBorder="1" applyAlignment="1">
      <alignment horizontal="center" vertical="center" shrinkToFit="1"/>
    </xf>
    <xf numFmtId="0" fontId="27" fillId="30" borderId="135" xfId="0" applyFont="1" applyFill="1" applyBorder="1" applyAlignment="1">
      <alignment horizontal="distributed" vertical="center" justifyLastLine="1"/>
    </xf>
    <xf numFmtId="0" fontId="26" fillId="30" borderId="129" xfId="0" applyFont="1" applyFill="1" applyBorder="1" applyAlignment="1">
      <alignment horizontal="distributed" vertical="center" justifyLastLine="1"/>
    </xf>
    <xf numFmtId="0" fontId="26" fillId="30" borderId="130" xfId="0" applyFont="1" applyFill="1" applyBorder="1" applyAlignment="1">
      <alignment horizontal="distributed" vertical="center" justifyLastLine="1"/>
    </xf>
    <xf numFmtId="0" fontId="27" fillId="30" borderId="37" xfId="0" applyFont="1" applyFill="1" applyBorder="1" applyAlignment="1">
      <alignment horizontal="distributed" vertical="center" justifyLastLine="1"/>
    </xf>
    <xf numFmtId="0" fontId="27" fillId="30" borderId="136" xfId="0" applyFont="1" applyFill="1" applyBorder="1" applyAlignment="1">
      <alignment horizontal="distributed" vertical="center" justifyLastLine="1"/>
    </xf>
    <xf numFmtId="38" fontId="26" fillId="26" borderId="40" xfId="0" applyNumberFormat="1" applyFont="1" applyFill="1" applyBorder="1" applyAlignment="1">
      <alignment horizontal="center" vertical="center" shrinkToFit="1"/>
    </xf>
    <xf numFmtId="0" fontId="26" fillId="30" borderId="137" xfId="0" applyFont="1" applyFill="1" applyBorder="1" applyAlignment="1">
      <alignment horizontal="distributed" vertical="center" justifyLastLine="1"/>
    </xf>
    <xf numFmtId="0" fontId="27" fillId="30" borderId="138" xfId="0" applyFont="1" applyFill="1" applyBorder="1" applyAlignment="1">
      <alignment horizontal="distributed" vertical="center" justifyLastLine="1"/>
    </xf>
    <xf numFmtId="0" fontId="27" fillId="30" borderId="139" xfId="0" applyFont="1" applyFill="1" applyBorder="1" applyAlignment="1">
      <alignment horizontal="distributed" vertical="center" justifyLastLine="1"/>
    </xf>
    <xf numFmtId="0" fontId="27" fillId="29" borderId="0" xfId="0" applyFont="1" applyFill="1" applyBorder="1" applyAlignment="1">
      <alignment vertical="center" wrapText="1"/>
    </xf>
    <xf numFmtId="0" fontId="26" fillId="29" borderId="0" xfId="0" applyFont="1" applyFill="1" applyAlignment="1">
      <alignment vertical="center" wrapText="1"/>
    </xf>
    <xf numFmtId="0" fontId="26" fillId="29" borderId="0" xfId="0" applyFont="1" applyFill="1" applyAlignment="1">
      <alignment vertical="center"/>
    </xf>
    <xf numFmtId="0" fontId="27" fillId="30" borderId="29" xfId="0" applyFont="1" applyFill="1" applyBorder="1" applyAlignment="1">
      <alignment horizontal="distributed" vertical="center" justifyLastLine="1"/>
    </xf>
    <xf numFmtId="0" fontId="27" fillId="30" borderId="30" xfId="0" applyFont="1" applyFill="1" applyBorder="1" applyAlignment="1">
      <alignment horizontal="distributed" vertical="center" justifyLastLine="1"/>
    </xf>
    <xf numFmtId="0" fontId="26" fillId="30" borderId="136" xfId="0" applyFont="1" applyFill="1" applyBorder="1" applyAlignment="1">
      <alignment horizontal="distributed" vertical="center" justifyLastLine="1"/>
    </xf>
    <xf numFmtId="0" fontId="26" fillId="30" borderId="116" xfId="0" applyFont="1" applyFill="1" applyBorder="1" applyAlignment="1">
      <alignment horizontal="distributed" vertical="center" justifyLastLine="1"/>
    </xf>
    <xf numFmtId="0" fontId="26" fillId="30" borderId="19" xfId="0" applyFont="1" applyFill="1" applyBorder="1" applyAlignment="1">
      <alignment horizontal="distributed" vertical="center" justifyLastLine="1"/>
    </xf>
    <xf numFmtId="0" fontId="26" fillId="30" borderId="52" xfId="0" applyFont="1" applyFill="1" applyBorder="1" applyAlignment="1">
      <alignment horizontal="distributed" vertical="center" justifyLastLine="1"/>
    </xf>
    <xf numFmtId="38" fontId="27" fillId="26" borderId="36" xfId="0" applyNumberFormat="1" applyFont="1" applyFill="1" applyBorder="1" applyAlignment="1">
      <alignment horizontal="center" vertical="center" shrinkToFit="1"/>
    </xf>
    <xf numFmtId="38" fontId="27" fillId="26" borderId="25" xfId="0" applyNumberFormat="1" applyFont="1" applyFill="1" applyBorder="1" applyAlignment="1">
      <alignment horizontal="center" vertical="center" shrinkToFit="1"/>
    </xf>
    <xf numFmtId="38" fontId="27" fillId="26" borderId="27" xfId="0" applyNumberFormat="1" applyFont="1" applyFill="1" applyBorder="1" applyAlignment="1">
      <alignment horizontal="center" vertical="center" shrinkToFit="1"/>
    </xf>
    <xf numFmtId="0" fontId="27" fillId="30" borderId="38" xfId="0" applyFont="1" applyFill="1" applyBorder="1" applyAlignment="1">
      <alignment horizontal="distributed" vertical="center" justifyLastLine="1"/>
    </xf>
    <xf numFmtId="0" fontId="26" fillId="30" borderId="38" xfId="0" applyFont="1" applyFill="1" applyBorder="1" applyAlignment="1">
      <alignment horizontal="distributed" vertical="center" justifyLastLine="1"/>
    </xf>
    <xf numFmtId="0" fontId="26" fillId="30" borderId="140" xfId="0" applyFont="1" applyFill="1" applyBorder="1" applyAlignment="1">
      <alignment horizontal="distributed" vertical="center"/>
    </xf>
    <xf numFmtId="38" fontId="26" fillId="26" borderId="27" xfId="0" applyNumberFormat="1" applyFont="1" applyFill="1" applyBorder="1" applyAlignment="1">
      <alignment horizontal="center" vertical="center" shrinkToFit="1"/>
    </xf>
    <xf numFmtId="0" fontId="27" fillId="30" borderId="141" xfId="0" applyFont="1" applyFill="1" applyBorder="1" applyAlignment="1">
      <alignment horizontal="distributed" vertical="center" justifyLastLine="1"/>
    </xf>
    <xf numFmtId="0" fontId="26" fillId="30" borderId="138" xfId="0" applyFont="1" applyFill="1" applyBorder="1" applyAlignment="1">
      <alignment horizontal="distributed" vertical="center"/>
    </xf>
    <xf numFmtId="0" fontId="26" fillId="30" borderId="139" xfId="0" applyFont="1" applyFill="1" applyBorder="1" applyAlignment="1">
      <alignment horizontal="distributed" vertical="center"/>
    </xf>
    <xf numFmtId="0" fontId="26" fillId="30" borderId="142" xfId="0" applyFont="1" applyFill="1" applyBorder="1" applyAlignment="1">
      <alignment horizontal="distributed" vertical="center" justifyLastLine="1"/>
    </xf>
    <xf numFmtId="0" fontId="26" fillId="30" borderId="38" xfId="0" applyFont="1" applyFill="1" applyBorder="1" applyAlignment="1">
      <alignment horizontal="distributed" vertical="center"/>
    </xf>
    <xf numFmtId="38" fontId="26" fillId="26" borderId="25" xfId="0" applyNumberFormat="1" applyFont="1" applyFill="1" applyBorder="1" applyAlignment="1">
      <alignment horizontal="center" vertical="center" shrinkToFit="1"/>
    </xf>
    <xf numFmtId="0" fontId="26" fillId="30" borderId="29" xfId="0" applyFont="1" applyFill="1" applyBorder="1" applyAlignment="1">
      <alignment horizontal="distributed" vertical="center"/>
    </xf>
    <xf numFmtId="0" fontId="26" fillId="30" borderId="30" xfId="0" applyFont="1" applyFill="1" applyBorder="1" applyAlignment="1">
      <alignment horizontal="distributed" vertical="center"/>
    </xf>
    <xf numFmtId="0" fontId="26" fillId="26" borderId="133" xfId="0" applyFont="1" applyFill="1" applyBorder="1" applyAlignment="1">
      <alignment horizontal="center" vertical="center" shrinkToFit="1"/>
    </xf>
    <xf numFmtId="0" fontId="47" fillId="27" borderId="135" xfId="0" applyFont="1" applyFill="1" applyBorder="1" applyAlignment="1">
      <alignment horizontal="distributed" vertical="center"/>
    </xf>
    <xf numFmtId="0" fontId="47" fillId="27" borderId="129" xfId="0" applyFont="1" applyFill="1" applyBorder="1" applyAlignment="1">
      <alignment horizontal="distributed" vertical="center"/>
    </xf>
    <xf numFmtId="0" fontId="47" fillId="27" borderId="130" xfId="0" applyFont="1" applyFill="1" applyBorder="1" applyAlignment="1">
      <alignment horizontal="distributed" vertical="center"/>
    </xf>
    <xf numFmtId="0" fontId="47" fillId="27" borderId="143" xfId="0" applyFont="1" applyFill="1" applyBorder="1" applyAlignment="1">
      <alignment horizontal="distributed" vertical="center" wrapText="1"/>
    </xf>
    <xf numFmtId="0" fontId="49" fillId="27" borderId="144" xfId="0" applyFont="1" applyFill="1" applyBorder="1" applyAlignment="1">
      <alignment horizontal="distributed" vertical="center" wrapText="1"/>
    </xf>
    <xf numFmtId="0" fontId="49" fillId="27" borderId="145" xfId="0" applyFont="1" applyFill="1" applyBorder="1" applyAlignment="1">
      <alignment horizontal="distributed" vertical="center" wrapText="1"/>
    </xf>
    <xf numFmtId="0" fontId="47" fillId="27" borderId="126" xfId="0" applyFont="1" applyFill="1" applyBorder="1" applyAlignment="1">
      <alignment horizontal="distributed" vertical="center" wrapText="1"/>
    </xf>
    <xf numFmtId="0" fontId="49" fillId="27" borderId="103" xfId="0" applyFont="1" applyFill="1" applyBorder="1" applyAlignment="1">
      <alignment horizontal="distributed" vertical="center" wrapText="1"/>
    </xf>
    <xf numFmtId="0" fontId="49" fillId="27" borderId="127" xfId="0" applyFont="1" applyFill="1" applyBorder="1" applyAlignment="1">
      <alignment horizontal="distributed" vertical="center" wrapText="1"/>
    </xf>
    <xf numFmtId="0" fontId="47" fillId="27" borderId="152" xfId="0" applyFont="1" applyFill="1" applyBorder="1" applyAlignment="1">
      <alignment horizontal="distributed" vertical="center" wrapText="1"/>
    </xf>
    <xf numFmtId="0" fontId="47" fillId="27" borderId="31" xfId="0" applyFont="1" applyFill="1" applyBorder="1" applyAlignment="1">
      <alignment horizontal="distributed" vertical="center" wrapText="1"/>
    </xf>
    <xf numFmtId="0" fontId="47" fillId="27" borderId="116" xfId="0" applyFont="1" applyFill="1" applyBorder="1" applyAlignment="1">
      <alignment horizontal="distributed" vertical="center" wrapText="1"/>
    </xf>
    <xf numFmtId="0" fontId="47" fillId="27" borderId="13" xfId="0" applyFont="1" applyFill="1" applyBorder="1" applyAlignment="1">
      <alignment horizontal="distributed" vertical="center" wrapText="1"/>
    </xf>
    <xf numFmtId="0" fontId="47" fillId="27" borderId="16" xfId="0" applyFont="1" applyFill="1" applyBorder="1" applyAlignment="1">
      <alignment horizontal="distributed" vertical="center" wrapText="1"/>
    </xf>
    <xf numFmtId="0" fontId="47" fillId="27" borderId="18" xfId="0" applyFont="1" applyFill="1" applyBorder="1" applyAlignment="1">
      <alignment horizontal="distributed" vertical="center" wrapText="1"/>
    </xf>
    <xf numFmtId="0" fontId="47" fillId="27" borderId="127" xfId="0" applyFont="1" applyFill="1" applyBorder="1" applyAlignment="1">
      <alignment horizontal="distributed" vertical="center" wrapText="1"/>
    </xf>
    <xf numFmtId="0" fontId="47" fillId="27" borderId="54" xfId="0" applyFont="1" applyFill="1" applyBorder="1" applyAlignment="1">
      <alignment horizontal="distributed" vertical="center" wrapText="1"/>
    </xf>
    <xf numFmtId="0" fontId="47" fillId="27" borderId="55" xfId="0" applyFont="1" applyFill="1" applyBorder="1" applyAlignment="1">
      <alignment horizontal="distributed" vertical="center" wrapText="1"/>
    </xf>
    <xf numFmtId="0" fontId="47" fillId="27" borderId="53" xfId="0" applyFont="1" applyFill="1" applyBorder="1" applyAlignment="1">
      <alignment horizontal="distributed" vertical="center" wrapText="1"/>
    </xf>
    <xf numFmtId="0" fontId="33" fillId="29" borderId="124" xfId="52" applyFont="1" applyFill="1" applyBorder="1" applyAlignment="1">
      <alignment horizontal="center" vertical="center"/>
    </xf>
    <xf numFmtId="0" fontId="33" fillId="29" borderId="40" xfId="52" applyFont="1" applyFill="1" applyBorder="1" applyAlignment="1">
      <alignment horizontal="center" vertical="center"/>
    </xf>
    <xf numFmtId="0" fontId="33" fillId="29" borderId="28" xfId="51" applyNumberFormat="1" applyFont="1" applyFill="1" applyBorder="1" applyAlignment="1">
      <alignment horizontal="center" vertical="center"/>
    </xf>
    <xf numFmtId="0" fontId="33" fillId="29" borderId="30" xfId="0" applyFont="1" applyFill="1" applyBorder="1" applyAlignment="1">
      <alignment horizontal="center" vertical="center"/>
    </xf>
    <xf numFmtId="0" fontId="33" fillId="29" borderId="31" xfId="51" applyNumberFormat="1" applyFont="1" applyFill="1" applyBorder="1" applyAlignment="1">
      <alignment horizontal="center" vertical="center"/>
    </xf>
    <xf numFmtId="0" fontId="33" fillId="29" borderId="32" xfId="0" applyFont="1" applyFill="1" applyBorder="1" applyAlignment="1">
      <alignment horizontal="center" vertical="center"/>
    </xf>
    <xf numFmtId="0" fontId="33" fillId="29" borderId="31" xfId="0" applyFont="1" applyFill="1" applyBorder="1" applyAlignment="1">
      <alignment horizontal="center" vertical="center"/>
    </xf>
    <xf numFmtId="0" fontId="33" fillId="29" borderId="116" xfId="0" applyFont="1" applyFill="1" applyBorder="1" applyAlignment="1">
      <alignment horizontal="center" vertical="center"/>
    </xf>
    <xf numFmtId="0" fontId="33" fillId="29" borderId="52" xfId="0" applyFont="1" applyFill="1" applyBorder="1" applyAlignment="1">
      <alignment horizontal="center" vertical="center"/>
    </xf>
    <xf numFmtId="0" fontId="47" fillId="27" borderId="135" xfId="0" applyFont="1" applyFill="1" applyBorder="1" applyAlignment="1">
      <alignment horizontal="distributed" vertical="center" justifyLastLine="1"/>
    </xf>
    <xf numFmtId="0" fontId="49" fillId="27" borderId="130" xfId="0" applyFont="1" applyFill="1" applyBorder="1" applyAlignment="1">
      <alignment horizontal="distributed" vertical="center" justifyLastLine="1"/>
    </xf>
    <xf numFmtId="0" fontId="47" fillId="27" borderId="144" xfId="0" applyFont="1" applyFill="1" applyBorder="1" applyAlignment="1">
      <alignment horizontal="distributed" vertical="center" wrapText="1"/>
    </xf>
    <xf numFmtId="0" fontId="47" fillId="27" borderId="145" xfId="0" applyFont="1" applyFill="1" applyBorder="1" applyAlignment="1">
      <alignment horizontal="distributed" vertical="center" wrapText="1"/>
    </xf>
    <xf numFmtId="0" fontId="47" fillId="27" borderId="15" xfId="0" applyFont="1" applyFill="1" applyBorder="1" applyAlignment="1">
      <alignment horizontal="distributed" vertical="center" wrapText="1"/>
    </xf>
    <xf numFmtId="0" fontId="47" fillId="27" borderId="17" xfId="0" applyFont="1" applyFill="1" applyBorder="1" applyAlignment="1">
      <alignment horizontal="distributed" vertical="center" wrapText="1"/>
    </xf>
    <xf numFmtId="0" fontId="47" fillId="27" borderId="20" xfId="0" applyFont="1" applyFill="1" applyBorder="1" applyAlignment="1">
      <alignment horizontal="distributed" vertical="center" wrapText="1"/>
    </xf>
    <xf numFmtId="0" fontId="33" fillId="29" borderId="146" xfId="48" applyFont="1" applyFill="1" applyBorder="1" applyAlignment="1">
      <alignment horizontal="center" vertical="center"/>
    </xf>
    <xf numFmtId="0" fontId="33" fillId="29" borderId="147" xfId="48" applyFont="1" applyFill="1" applyBorder="1" applyAlignment="1">
      <alignment horizontal="center" vertical="center"/>
    </xf>
    <xf numFmtId="0" fontId="47" fillId="27" borderId="29" xfId="48" applyFont="1" applyFill="1" applyBorder="1" applyAlignment="1">
      <alignment horizontal="distributed" vertical="center" wrapText="1"/>
    </xf>
    <xf numFmtId="0" fontId="48" fillId="27" borderId="0" xfId="48" applyFont="1" applyFill="1" applyBorder="1" applyAlignment="1">
      <alignment horizontal="distributed" vertical="center" wrapText="1"/>
    </xf>
    <xf numFmtId="0" fontId="48" fillId="27" borderId="43" xfId="48" applyFont="1" applyFill="1" applyBorder="1" applyAlignment="1">
      <alignment horizontal="distributed" vertical="center" wrapText="1"/>
    </xf>
    <xf numFmtId="0" fontId="48" fillId="27" borderId="29" xfId="48" applyFont="1" applyFill="1" applyBorder="1" applyAlignment="1">
      <alignment horizontal="distributed" vertical="center" wrapText="1"/>
    </xf>
    <xf numFmtId="0" fontId="48" fillId="27" borderId="16" xfId="48" applyFont="1" applyFill="1" applyBorder="1" applyAlignment="1">
      <alignment horizontal="distributed" vertical="center" wrapText="1"/>
    </xf>
    <xf numFmtId="0" fontId="48" fillId="27" borderId="18" xfId="48" applyFont="1" applyFill="1" applyBorder="1" applyAlignment="1">
      <alignment horizontal="distributed" vertical="center" wrapText="1"/>
    </xf>
    <xf numFmtId="0" fontId="48" fillId="27" borderId="19" xfId="48" applyFont="1" applyFill="1" applyBorder="1" applyAlignment="1">
      <alignment horizontal="distributed" vertical="center" wrapText="1"/>
    </xf>
    <xf numFmtId="0" fontId="48" fillId="27" borderId="29" xfId="48" applyFont="1" applyFill="1" applyBorder="1" applyAlignment="1">
      <alignment horizontal="distributed" vertical="center"/>
    </xf>
    <xf numFmtId="0" fontId="48" fillId="27" borderId="0" xfId="48" applyFont="1" applyFill="1" applyBorder="1" applyAlignment="1">
      <alignment horizontal="distributed" vertical="center"/>
    </xf>
    <xf numFmtId="0" fontId="48" fillId="27" borderId="19" xfId="48" applyFont="1" applyFill="1" applyBorder="1" applyAlignment="1">
      <alignment horizontal="distributed" vertical="center"/>
    </xf>
    <xf numFmtId="0" fontId="34" fillId="0" borderId="28" xfId="48" applyFont="1" applyFill="1" applyBorder="1" applyAlignment="1">
      <alignment horizontal="justify" vertical="center" wrapText="1"/>
    </xf>
    <xf numFmtId="0" fontId="34" fillId="0" borderId="30" xfId="48" applyFont="1" applyFill="1" applyBorder="1" applyAlignment="1">
      <alignment horizontal="justify" vertical="center" wrapText="1"/>
    </xf>
    <xf numFmtId="0" fontId="34" fillId="0" borderId="31" xfId="48" applyFont="1" applyFill="1" applyBorder="1" applyAlignment="1">
      <alignment horizontal="justify" vertical="center" wrapText="1"/>
    </xf>
    <xf numFmtId="0" fontId="34" fillId="0" borderId="32" xfId="48" applyFont="1" applyFill="1" applyBorder="1" applyAlignment="1">
      <alignment horizontal="justify" vertical="center" wrapText="1"/>
    </xf>
    <xf numFmtId="0" fontId="34" fillId="0" borderId="33" xfId="48" applyFont="1" applyFill="1" applyBorder="1" applyAlignment="1">
      <alignment horizontal="justify" vertical="center" wrapText="1"/>
    </xf>
    <xf numFmtId="0" fontId="34" fillId="0" borderId="35" xfId="48" applyFont="1" applyFill="1" applyBorder="1" applyAlignment="1">
      <alignment horizontal="justify" vertical="center" wrapText="1"/>
    </xf>
    <xf numFmtId="0" fontId="47" fillId="27" borderId="44" xfId="48" applyNumberFormat="1" applyFont="1" applyFill="1" applyBorder="1" applyAlignment="1">
      <alignment horizontal="distributed" vertical="center" wrapText="1"/>
    </xf>
    <xf numFmtId="0" fontId="48" fillId="27" borderId="45" xfId="48" applyNumberFormat="1" applyFont="1" applyFill="1" applyBorder="1" applyAlignment="1">
      <alignment horizontal="distributed" vertical="center" wrapText="1"/>
    </xf>
    <xf numFmtId="0" fontId="33" fillId="29" borderId="146" xfId="48" applyFont="1" applyFill="1" applyBorder="1" applyAlignment="1">
      <alignment horizontal="center"/>
    </xf>
    <xf numFmtId="0" fontId="33" fillId="29" borderId="148" xfId="48" applyFont="1" applyFill="1" applyBorder="1" applyAlignment="1">
      <alignment horizontal="center"/>
    </xf>
    <xf numFmtId="0" fontId="27" fillId="29" borderId="37" xfId="52" applyFont="1" applyFill="1" applyBorder="1" applyAlignment="1">
      <alignment horizontal="center" vertical="center"/>
    </xf>
    <xf numFmtId="0" fontId="27" fillId="29" borderId="21" xfId="52" applyFont="1" applyFill="1" applyBorder="1" applyAlignment="1">
      <alignment horizontal="center" vertical="center"/>
    </xf>
    <xf numFmtId="0" fontId="46" fillId="27" borderId="38" xfId="0" applyFont="1" applyFill="1" applyBorder="1" applyAlignment="1">
      <alignment horizontal="distributed" vertical="center" wrapText="1"/>
    </xf>
    <xf numFmtId="0" fontId="46" fillId="27" borderId="54" xfId="0" applyFont="1" applyFill="1" applyBorder="1" applyAlignment="1">
      <alignment horizontal="distributed" vertical="center" wrapText="1"/>
    </xf>
    <xf numFmtId="0" fontId="46" fillId="27" borderId="54" xfId="34" applyNumberFormat="1" applyFont="1" applyFill="1" applyBorder="1" applyAlignment="1">
      <alignment horizontal="distributed" vertical="center" wrapText="1"/>
    </xf>
    <xf numFmtId="0" fontId="46" fillId="27" borderId="55" xfId="46" applyNumberFormat="1" applyFont="1" applyFill="1" applyBorder="1" applyAlignment="1">
      <alignment horizontal="distributed" vertical="center" wrapText="1"/>
    </xf>
    <xf numFmtId="0" fontId="27" fillId="29" borderId="38" xfId="51" applyNumberFormat="1" applyFont="1" applyFill="1" applyBorder="1" applyAlignment="1">
      <alignment horizontal="center" vertical="center"/>
    </xf>
    <xf numFmtId="0" fontId="26" fillId="29" borderId="38" xfId="0" applyFont="1" applyFill="1" applyBorder="1" applyAlignment="1">
      <alignment horizontal="center" vertical="center"/>
    </xf>
    <xf numFmtId="0" fontId="46" fillId="27" borderId="22" xfId="0" applyFont="1" applyFill="1" applyBorder="1" applyAlignment="1">
      <alignment horizontal="distributed" vertical="center" wrapText="1"/>
    </xf>
    <xf numFmtId="0" fontId="46" fillId="27" borderId="15" xfId="0" applyFont="1" applyFill="1" applyBorder="1" applyAlignment="1">
      <alignment horizontal="distributed" vertical="center" wrapText="1"/>
    </xf>
    <xf numFmtId="0" fontId="40" fillId="29" borderId="13" xfId="49" applyFont="1" applyFill="1" applyBorder="1" applyAlignment="1">
      <alignment horizontal="center"/>
    </xf>
    <xf numFmtId="0" fontId="26" fillId="29" borderId="15" xfId="49" applyFont="1" applyFill="1" applyBorder="1" applyAlignment="1">
      <alignment horizontal="center"/>
    </xf>
    <xf numFmtId="0" fontId="26" fillId="29" borderId="18" xfId="49" applyFont="1" applyFill="1" applyBorder="1" applyAlignment="1">
      <alignment horizontal="center"/>
    </xf>
    <xf numFmtId="0" fontId="26" fillId="29" borderId="20" xfId="49" applyFont="1" applyFill="1" applyBorder="1" applyAlignment="1">
      <alignment horizontal="center"/>
    </xf>
    <xf numFmtId="0" fontId="46" fillId="27" borderId="54" xfId="51" applyNumberFormat="1" applyFont="1" applyFill="1" applyBorder="1" applyAlignment="1">
      <alignment horizontal="distributed" vertical="center" wrapText="1"/>
    </xf>
    <xf numFmtId="0" fontId="44" fillId="27" borderId="53" xfId="47" applyNumberFormat="1" applyFont="1" applyFill="1" applyBorder="1" applyAlignment="1">
      <alignment horizontal="distributed" vertical="center" wrapText="1"/>
    </xf>
    <xf numFmtId="0" fontId="26" fillId="29" borderId="13" xfId="51" applyNumberFormat="1" applyFont="1" applyFill="1" applyBorder="1" applyAlignment="1">
      <alignment horizontal="center" vertical="center"/>
    </xf>
    <xf numFmtId="0" fontId="26" fillId="29" borderId="15" xfId="47" applyFont="1" applyFill="1" applyBorder="1" applyAlignment="1">
      <alignment horizontal="center" vertical="center"/>
    </xf>
    <xf numFmtId="0" fontId="26" fillId="29" borderId="18" xfId="47" applyFont="1" applyFill="1" applyBorder="1" applyAlignment="1">
      <alignment horizontal="center" vertical="center"/>
    </xf>
    <xf numFmtId="0" fontId="26" fillId="29" borderId="20" xfId="47" applyFont="1" applyFill="1" applyBorder="1" applyAlignment="1">
      <alignment horizontal="center" vertical="center"/>
    </xf>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28" builtinId="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xfId="34" builtinId="6"/>
    <cellStyle name="桁区切り 2" xfId="35" xr:uid="{00000000-0005-0000-0000-000022000000}"/>
    <cellStyle name="見出し 1" xfId="36" builtinId="16" customBuiltin="1"/>
    <cellStyle name="見出し 2" xfId="37" builtinId="17" customBuiltin="1"/>
    <cellStyle name="見出し 3" xfId="38" builtinId="18" customBuiltin="1"/>
    <cellStyle name="見出し 4" xfId="39" builtinId="19" customBuiltin="1"/>
    <cellStyle name="集計" xfId="40" builtinId="25" customBuiltin="1"/>
    <cellStyle name="出力" xfId="41" builtinId="21" customBuiltin="1"/>
    <cellStyle name="説明文" xfId="42" builtinId="53" customBuiltin="1"/>
    <cellStyle name="入力" xfId="43" builtinId="20" customBuiltin="1"/>
    <cellStyle name="標準" xfId="0" builtinId="0"/>
    <cellStyle name="標準 2" xfId="44" xr:uid="{00000000-0005-0000-0000-00002C000000}"/>
    <cellStyle name="標準 3" xfId="45" xr:uid="{00000000-0005-0000-0000-00002D000000}"/>
    <cellStyle name="標準_■原稿　雇用表(36)" xfId="46" xr:uid="{00000000-0005-0000-0000-00002E000000}"/>
    <cellStyle name="標準_長崎県１（需要）出力シート②" xfId="55" xr:uid="{AC7F4275-AAE5-45A2-8243-C14CCC6E103C}"/>
    <cellStyle name="標準_長崎県３（建設）逆行列係数表" xfId="47" xr:uid="{00000000-0005-0000-0000-00002F000000}"/>
    <cellStyle name="標準_長崎県３（建設）計算域シート④" xfId="48" xr:uid="{00000000-0005-0000-0000-000030000000}"/>
    <cellStyle name="標準_長崎県３（建設）建設部門投入係数表" xfId="49" xr:uid="{00000000-0005-0000-0000-000031000000}"/>
    <cellStyle name="標準_長崎県３（建設）出力シート②" xfId="50" xr:uid="{00000000-0005-0000-0000-000032000000}"/>
    <cellStyle name="標準_内生１" xfId="51" xr:uid="{00000000-0005-0000-0000-000033000000}"/>
    <cellStyle name="標準_内生２" xfId="52" xr:uid="{00000000-0005-0000-0000-000034000000}"/>
    <cellStyle name="未定義" xfId="53" xr:uid="{00000000-0005-0000-0000-000035000000}"/>
    <cellStyle name="良い" xfId="54" builtinId="26" customBuiltin="1"/>
  </cellStyles>
  <dxfs count="0"/>
  <tableStyles count="0" defaultTableStyle="TableStyleMedium9" defaultPivotStyle="PivotStyleLight16"/>
  <colors>
    <mruColors>
      <color rgb="FFFFFFCC"/>
      <color rgb="FF0000FF"/>
      <color rgb="FFCCFFCC"/>
      <color rgb="FF99CCFF"/>
      <color rgb="FFCC99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r>
              <a:rPr lang="ja-JP"/>
              <a:t>生産誘発額の内訳</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title>
    <c:autoTitleDeleted val="0"/>
    <c:plotArea>
      <c:layout/>
      <c:pieChart>
        <c:varyColors val="1"/>
        <c:ser>
          <c:idx val="0"/>
          <c:order val="0"/>
          <c:spPr>
            <a:scene3d>
              <a:camera prst="orthographicFront"/>
              <a:lightRig rig="threePt" dir="t"/>
            </a:scene3d>
            <a:sp3d>
              <a:bevelT w="114300" prst="artDeco"/>
            </a:sp3d>
          </c:spPr>
          <c:dPt>
            <c:idx val="0"/>
            <c:bubble3D val="0"/>
            <c:spPr>
              <a:solidFill>
                <a:schemeClr val="accent1"/>
              </a:solidFill>
              <a:ln w="19050">
                <a:solidFill>
                  <a:schemeClr val="lt1"/>
                </a:solidFill>
              </a:ln>
              <a:effectLst/>
              <a:scene3d>
                <a:camera prst="orthographicFront"/>
                <a:lightRig rig="threePt" dir="t"/>
              </a:scene3d>
              <a:sp3d>
                <a:bevelT w="114300" prst="artDeco"/>
              </a:sp3d>
            </c:spPr>
            <c:extLst>
              <c:ext xmlns:c16="http://schemas.microsoft.com/office/drawing/2014/chart" uri="{C3380CC4-5D6E-409C-BE32-E72D297353CC}">
                <c16:uniqueId val="{00000001-8FE3-4A31-A5B4-B9E1DABE70AB}"/>
              </c:ext>
            </c:extLst>
          </c:dPt>
          <c:dPt>
            <c:idx val="1"/>
            <c:bubble3D val="0"/>
            <c:spPr>
              <a:solidFill>
                <a:schemeClr val="accent2"/>
              </a:solidFill>
              <a:ln w="19050">
                <a:solidFill>
                  <a:schemeClr val="lt1"/>
                </a:solidFill>
              </a:ln>
              <a:effectLst/>
              <a:scene3d>
                <a:camera prst="orthographicFront"/>
                <a:lightRig rig="threePt" dir="t"/>
              </a:scene3d>
              <a:sp3d>
                <a:bevelT w="114300" prst="artDeco"/>
              </a:sp3d>
            </c:spPr>
            <c:extLst>
              <c:ext xmlns:c16="http://schemas.microsoft.com/office/drawing/2014/chart" uri="{C3380CC4-5D6E-409C-BE32-E72D297353CC}">
                <c16:uniqueId val="{00000003-8FE3-4A31-A5B4-B9E1DABE70AB}"/>
              </c:ext>
            </c:extLst>
          </c:dPt>
          <c:dPt>
            <c:idx val="2"/>
            <c:bubble3D val="0"/>
            <c:spPr>
              <a:solidFill>
                <a:schemeClr val="accent3"/>
              </a:solidFill>
              <a:ln w="19050">
                <a:solidFill>
                  <a:schemeClr val="lt1"/>
                </a:solidFill>
              </a:ln>
              <a:effectLst/>
              <a:scene3d>
                <a:camera prst="orthographicFront"/>
                <a:lightRig rig="threePt" dir="t"/>
              </a:scene3d>
              <a:sp3d>
                <a:bevelT w="114300" prst="artDeco"/>
              </a:sp3d>
            </c:spPr>
            <c:extLst>
              <c:ext xmlns:c16="http://schemas.microsoft.com/office/drawing/2014/chart" uri="{C3380CC4-5D6E-409C-BE32-E72D297353CC}">
                <c16:uniqueId val="{00000005-8FE3-4A31-A5B4-B9E1DABE70AB}"/>
              </c:ext>
            </c:extLst>
          </c:dPt>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④出力Ⅰ!$G$6:$I$6</c:f>
              <c:strCache>
                <c:ptCount val="3"/>
                <c:pt idx="0">
                  <c:v>直接効果</c:v>
                </c:pt>
                <c:pt idx="1">
                  <c:v>第1次間接
波及効果</c:v>
                </c:pt>
                <c:pt idx="2">
                  <c:v>第2次間接
波及効果</c:v>
                </c:pt>
              </c:strCache>
            </c:strRef>
          </c:cat>
          <c:val>
            <c:numRef>
              <c:f>④出力Ⅰ!$G$8:$I$8</c:f>
              <c:numCache>
                <c:formatCode>#,##0_);[Red]\(#,##0\)</c:formatCode>
                <c:ptCount val="3"/>
                <c:pt idx="0">
                  <c:v>0</c:v>
                </c:pt>
                <c:pt idx="1">
                  <c:v>0</c:v>
                </c:pt>
                <c:pt idx="2">
                  <c:v>0</c:v>
                </c:pt>
              </c:numCache>
            </c:numRef>
          </c:val>
          <c:extLst>
            <c:ext xmlns:c16="http://schemas.microsoft.com/office/drawing/2014/chart" uri="{C3380CC4-5D6E-409C-BE32-E72D297353CC}">
              <c16:uniqueId val="{00000006-8FE3-4A31-A5B4-B9E1DABE70AB}"/>
            </c:ext>
          </c:extLst>
        </c:ser>
        <c:ser>
          <c:idx val="1"/>
          <c:order val="1"/>
          <c:dPt>
            <c:idx val="0"/>
            <c:bubble3D val="0"/>
            <c:spPr>
              <a:solidFill>
                <a:schemeClr val="accent1"/>
              </a:solidFill>
              <a:ln w="19050">
                <a:solidFill>
                  <a:schemeClr val="lt1"/>
                </a:solidFill>
              </a:ln>
              <a:effectLst/>
            </c:spPr>
            <c:extLst>
              <c:ext xmlns:c16="http://schemas.microsoft.com/office/drawing/2014/chart" uri="{C3380CC4-5D6E-409C-BE32-E72D297353CC}">
                <c16:uniqueId val="{00000008-8FE3-4A31-A5B4-B9E1DABE70A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A-8FE3-4A31-A5B4-B9E1DABE70AB}"/>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C-8FE3-4A31-A5B4-B9E1DABE70AB}"/>
              </c:ext>
            </c:extLst>
          </c:dPt>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④出力Ⅰ!$G$6:$I$6</c:f>
              <c:strCache>
                <c:ptCount val="3"/>
                <c:pt idx="0">
                  <c:v>直接効果</c:v>
                </c:pt>
                <c:pt idx="1">
                  <c:v>第1次間接
波及効果</c:v>
                </c:pt>
                <c:pt idx="2">
                  <c:v>第2次間接
波及効果</c:v>
                </c:pt>
              </c:strCache>
            </c:strRef>
          </c:cat>
          <c:val>
            <c:numRef>
              <c:f>④出力Ⅰ!$G$9:$I$9</c:f>
              <c:numCache>
                <c:formatCode>#,##0_);[Red]\(#,##0\)</c:formatCode>
                <c:ptCount val="3"/>
              </c:numCache>
            </c:numRef>
          </c:val>
          <c:extLst>
            <c:ext xmlns:c16="http://schemas.microsoft.com/office/drawing/2014/chart" uri="{C3380CC4-5D6E-409C-BE32-E72D297353CC}">
              <c16:uniqueId val="{0000000D-8FE3-4A31-A5B4-B9E1DABE70AB}"/>
            </c:ext>
          </c:extLst>
        </c:ser>
        <c:dLbls>
          <c:dLblPos val="outEnd"/>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50000"/>
          <a:lumOff val="50000"/>
        </a:schemeClr>
      </a:solidFill>
      <a:round/>
    </a:ln>
    <a:effectLst/>
  </c:spPr>
  <c:txPr>
    <a:bodyPr/>
    <a:lstStyle/>
    <a:p>
      <a:pPr>
        <a:defRPr>
          <a:solidFill>
            <a:schemeClr val="tx1"/>
          </a:solidFill>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r>
              <a:rPr lang="ja-JP"/>
              <a:t>部門別生産誘発額</a:t>
            </a:r>
          </a:p>
        </c:rich>
      </c:tx>
      <c:layout>
        <c:manualLayout>
          <c:xMode val="edge"/>
          <c:yMode val="edge"/>
          <c:x val="0.42584233249936448"/>
          <c:y val="9.9831622570436315E-3"/>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title>
    <c:autoTitleDeleted val="0"/>
    <c:plotArea>
      <c:layout/>
      <c:barChart>
        <c:barDir val="bar"/>
        <c:grouping val="clustered"/>
        <c:varyColors val="0"/>
        <c:ser>
          <c:idx val="0"/>
          <c:order val="0"/>
          <c:spPr>
            <a:solidFill>
              <a:schemeClr val="accent1"/>
            </a:solidFill>
            <a:ln>
              <a:noFill/>
            </a:ln>
            <a:effectLst/>
            <a:scene3d>
              <a:camera prst="orthographicFront"/>
              <a:lightRig rig="threePt" dir="t"/>
            </a:scene3d>
            <a:sp3d>
              <a:bevelT w="114300" prst="artDeco"/>
            </a:sp3d>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⑤出力Ⅱ!$C$56:$C$95</c:f>
              <c:strCache>
                <c:ptCount val="40"/>
                <c:pt idx="0">
                  <c:v>農林業</c:v>
                </c:pt>
                <c:pt idx="1">
                  <c:v>水産業</c:v>
                </c:pt>
                <c:pt idx="2">
                  <c:v>鉱業</c:v>
                </c:pt>
                <c:pt idx="3">
                  <c:v>飲食料品</c:v>
                </c:pt>
                <c:pt idx="4">
                  <c:v>繊維製品</c:v>
                </c:pt>
                <c:pt idx="5">
                  <c:v>パルプ・紙・木製品</c:v>
                </c:pt>
                <c:pt idx="6">
                  <c:v>化学製品</c:v>
                </c:pt>
                <c:pt idx="7">
                  <c:v>石油・石炭製品</c:v>
                </c:pt>
                <c:pt idx="8">
                  <c:v>プラスチック・ゴム製品</c:v>
                </c:pt>
                <c:pt idx="9">
                  <c:v>窯業・土石製品</c:v>
                </c:pt>
                <c:pt idx="10">
                  <c:v>陶磁器</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船舶・同修理</c:v>
                </c:pt>
                <c:pt idx="22">
                  <c:v>その他の製造工業製品</c:v>
                </c:pt>
                <c:pt idx="23">
                  <c:v>建設</c:v>
                </c:pt>
                <c:pt idx="24">
                  <c:v>電力・ガス・熱供給</c:v>
                </c:pt>
                <c:pt idx="25">
                  <c:v>水道</c:v>
                </c:pt>
                <c:pt idx="26">
                  <c:v>廃棄物処理</c:v>
                </c:pt>
                <c:pt idx="27">
                  <c:v>商業</c:v>
                </c:pt>
                <c:pt idx="28">
                  <c:v>金融・保険</c:v>
                </c:pt>
                <c:pt idx="29">
                  <c:v>不動産</c:v>
                </c:pt>
                <c:pt idx="30">
                  <c:v>運輸・郵便</c:v>
                </c:pt>
                <c:pt idx="31">
                  <c:v>情報通信</c:v>
                </c:pt>
                <c:pt idx="32">
                  <c:v>公務</c:v>
                </c:pt>
                <c:pt idx="33">
                  <c:v>教育・研究</c:v>
                </c:pt>
                <c:pt idx="34">
                  <c:v>医療・福祉</c:v>
                </c:pt>
                <c:pt idx="35">
                  <c:v>他に分類されない会員制団体</c:v>
                </c:pt>
                <c:pt idx="36">
                  <c:v>対事業所サービス</c:v>
                </c:pt>
                <c:pt idx="37">
                  <c:v>対個人サービス</c:v>
                </c:pt>
                <c:pt idx="38">
                  <c:v>事務用品</c:v>
                </c:pt>
                <c:pt idx="39">
                  <c:v>分類不明</c:v>
                </c:pt>
              </c:strCache>
            </c:strRef>
          </c:cat>
          <c:val>
            <c:numRef>
              <c:f>⑤出力Ⅱ!$I$56:$I$95</c:f>
              <c:numCache>
                <c:formatCode>#,##0</c:formatCode>
                <c:ptCount val="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val>
          <c:extLst>
            <c:ext xmlns:c16="http://schemas.microsoft.com/office/drawing/2014/chart" uri="{C3380CC4-5D6E-409C-BE32-E72D297353CC}">
              <c16:uniqueId val="{00000000-2CC1-4871-B0A8-D623E150DC37}"/>
            </c:ext>
          </c:extLst>
        </c:ser>
        <c:dLbls>
          <c:showLegendKey val="0"/>
          <c:showVal val="0"/>
          <c:showCatName val="0"/>
          <c:showSerName val="0"/>
          <c:showPercent val="0"/>
          <c:showBubbleSize val="0"/>
        </c:dLbls>
        <c:gapWidth val="50"/>
        <c:axId val="721157168"/>
        <c:axId val="721153560"/>
      </c:barChart>
      <c:catAx>
        <c:axId val="72115716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721153560"/>
        <c:crosses val="autoZero"/>
        <c:auto val="1"/>
        <c:lblAlgn val="ctr"/>
        <c:lblOffset val="100"/>
        <c:noMultiLvlLbl val="0"/>
      </c:catAx>
      <c:valAx>
        <c:axId val="721153560"/>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72115716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50000"/>
          <a:lumOff val="50000"/>
        </a:schemeClr>
      </a:solidFill>
      <a:round/>
    </a:ln>
    <a:effectLst/>
  </c:spPr>
  <c:txPr>
    <a:bodyPr/>
    <a:lstStyle/>
    <a:p>
      <a:pPr>
        <a:defRPr>
          <a:solidFill>
            <a:schemeClr val="tx1"/>
          </a:solidFill>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r>
              <a:rPr lang="ja-JP"/>
              <a:t>部門別就業者誘発数</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title>
    <c:autoTitleDeleted val="0"/>
    <c:plotArea>
      <c:layout/>
      <c:barChart>
        <c:barDir val="bar"/>
        <c:grouping val="clustered"/>
        <c:varyColors val="0"/>
        <c:ser>
          <c:idx val="0"/>
          <c:order val="0"/>
          <c:spPr>
            <a:solidFill>
              <a:schemeClr val="accent1"/>
            </a:solidFill>
            <a:ln>
              <a:noFill/>
            </a:ln>
            <a:effectLst/>
            <a:scene3d>
              <a:camera prst="orthographicFront"/>
              <a:lightRig rig="threePt" dir="t"/>
            </a:scene3d>
            <a:sp3d>
              <a:bevelT w="114300" prst="artDeco"/>
            </a:sp3d>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⑤出力Ⅱ!$C$56:$C$95</c:f>
              <c:strCache>
                <c:ptCount val="40"/>
                <c:pt idx="0">
                  <c:v>農林業</c:v>
                </c:pt>
                <c:pt idx="1">
                  <c:v>水産業</c:v>
                </c:pt>
                <c:pt idx="2">
                  <c:v>鉱業</c:v>
                </c:pt>
                <c:pt idx="3">
                  <c:v>飲食料品</c:v>
                </c:pt>
                <c:pt idx="4">
                  <c:v>繊維製品</c:v>
                </c:pt>
                <c:pt idx="5">
                  <c:v>パルプ・紙・木製品</c:v>
                </c:pt>
                <c:pt idx="6">
                  <c:v>化学製品</c:v>
                </c:pt>
                <c:pt idx="7">
                  <c:v>石油・石炭製品</c:v>
                </c:pt>
                <c:pt idx="8">
                  <c:v>プラスチック・ゴム製品</c:v>
                </c:pt>
                <c:pt idx="9">
                  <c:v>窯業・土石製品</c:v>
                </c:pt>
                <c:pt idx="10">
                  <c:v>陶磁器</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船舶・同修理</c:v>
                </c:pt>
                <c:pt idx="22">
                  <c:v>その他の製造工業製品</c:v>
                </c:pt>
                <c:pt idx="23">
                  <c:v>建設</c:v>
                </c:pt>
                <c:pt idx="24">
                  <c:v>電力・ガス・熱供給</c:v>
                </c:pt>
                <c:pt idx="25">
                  <c:v>水道</c:v>
                </c:pt>
                <c:pt idx="26">
                  <c:v>廃棄物処理</c:v>
                </c:pt>
                <c:pt idx="27">
                  <c:v>商業</c:v>
                </c:pt>
                <c:pt idx="28">
                  <c:v>金融・保険</c:v>
                </c:pt>
                <c:pt idx="29">
                  <c:v>不動産</c:v>
                </c:pt>
                <c:pt idx="30">
                  <c:v>運輸・郵便</c:v>
                </c:pt>
                <c:pt idx="31">
                  <c:v>情報通信</c:v>
                </c:pt>
                <c:pt idx="32">
                  <c:v>公務</c:v>
                </c:pt>
                <c:pt idx="33">
                  <c:v>教育・研究</c:v>
                </c:pt>
                <c:pt idx="34">
                  <c:v>医療・福祉</c:v>
                </c:pt>
                <c:pt idx="35">
                  <c:v>他に分類されない会員制団体</c:v>
                </c:pt>
                <c:pt idx="36">
                  <c:v>対事業所サービス</c:v>
                </c:pt>
                <c:pt idx="37">
                  <c:v>対個人サービス</c:v>
                </c:pt>
                <c:pt idx="38">
                  <c:v>事務用品</c:v>
                </c:pt>
                <c:pt idx="39">
                  <c:v>分類不明</c:v>
                </c:pt>
              </c:strCache>
            </c:strRef>
          </c:cat>
          <c:val>
            <c:numRef>
              <c:f>⑤出力Ⅱ!$L$56:$L$95</c:f>
              <c:numCache>
                <c:formatCode>#,##0</c:formatCode>
                <c:ptCount val="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val>
          <c:extLst>
            <c:ext xmlns:c16="http://schemas.microsoft.com/office/drawing/2014/chart" uri="{C3380CC4-5D6E-409C-BE32-E72D297353CC}">
              <c16:uniqueId val="{00000000-A747-4BDD-B89B-D645D753C13C}"/>
            </c:ext>
          </c:extLst>
        </c:ser>
        <c:dLbls>
          <c:showLegendKey val="0"/>
          <c:showVal val="0"/>
          <c:showCatName val="0"/>
          <c:showSerName val="0"/>
          <c:showPercent val="0"/>
          <c:showBubbleSize val="0"/>
        </c:dLbls>
        <c:gapWidth val="50"/>
        <c:axId val="692303560"/>
        <c:axId val="759388616"/>
      </c:barChart>
      <c:catAx>
        <c:axId val="69230356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759388616"/>
        <c:crosses val="autoZero"/>
        <c:auto val="1"/>
        <c:lblAlgn val="ctr"/>
        <c:lblOffset val="100"/>
        <c:noMultiLvlLbl val="0"/>
      </c:catAx>
      <c:valAx>
        <c:axId val="759388616"/>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69230356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50000"/>
          <a:lumOff val="50000"/>
        </a:schemeClr>
      </a:solidFill>
      <a:round/>
    </a:ln>
    <a:effectLst/>
  </c:spPr>
  <c:txPr>
    <a:bodyPr/>
    <a:lstStyle/>
    <a:p>
      <a:pPr>
        <a:defRPr>
          <a:solidFill>
            <a:schemeClr val="tx1"/>
          </a:solidFill>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r>
              <a:rPr lang="ja-JP"/>
              <a:t>各誘発額</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title>
    <c:autoTitleDeleted val="0"/>
    <c:plotArea>
      <c:layout/>
      <c:barChart>
        <c:barDir val="col"/>
        <c:grouping val="clustered"/>
        <c:varyColors val="0"/>
        <c:ser>
          <c:idx val="0"/>
          <c:order val="0"/>
          <c:tx>
            <c:v>①　生産誘発額</c:v>
          </c:tx>
          <c:spPr>
            <a:solidFill>
              <a:schemeClr val="accent1"/>
            </a:solidFill>
            <a:ln>
              <a:noFill/>
            </a:ln>
            <a:effectLst/>
          </c:spPr>
          <c:invertIfNegative val="0"/>
          <c:dPt>
            <c:idx val="0"/>
            <c:invertIfNegative val="0"/>
            <c:bubble3D val="0"/>
            <c:spPr>
              <a:solidFill>
                <a:schemeClr val="accent1"/>
              </a:solidFill>
              <a:ln>
                <a:noFill/>
              </a:ln>
              <a:effectLst/>
              <a:scene3d>
                <a:camera prst="orthographicFront"/>
                <a:lightRig rig="threePt" dir="t"/>
              </a:scene3d>
              <a:sp3d>
                <a:bevelT w="114300" prst="artDeco"/>
              </a:sp3d>
            </c:spPr>
            <c:extLst>
              <c:ext xmlns:c16="http://schemas.microsoft.com/office/drawing/2014/chart" uri="{C3380CC4-5D6E-409C-BE32-E72D297353CC}">
                <c16:uniqueId val="{00000003-7E5D-4477-AF44-5411067841B8}"/>
              </c:ext>
            </c:extLst>
          </c:dPt>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④出力Ⅰ!$E$8:$E$9</c15:sqref>
                  </c15:fullRef>
                </c:ext>
              </c:extLst>
              <c:f>④出力Ⅰ!$E$8</c:f>
              <c:strCache>
                <c:ptCount val="1"/>
                <c:pt idx="0">
                  <c:v>生産
誘発額</c:v>
                </c:pt>
              </c:strCache>
            </c:strRef>
          </c:cat>
          <c:val>
            <c:numRef>
              <c:extLst>
                <c:ext xmlns:c15="http://schemas.microsoft.com/office/drawing/2012/chart" uri="{02D57815-91ED-43cb-92C2-25804820EDAC}">
                  <c15:fullRef>
                    <c15:sqref>④出力Ⅰ!$J$8:$J$9</c15:sqref>
                  </c15:fullRef>
                </c:ext>
              </c:extLst>
              <c:f>④出力Ⅰ!$J$8</c:f>
              <c:numCache>
                <c:formatCode>#,##0_);[Red]\(#,##0\)</c:formatCode>
                <c:ptCount val="1"/>
                <c:pt idx="0">
                  <c:v>0</c:v>
                </c:pt>
              </c:numCache>
            </c:numRef>
          </c:val>
          <c:extLst>
            <c:ext xmlns:c16="http://schemas.microsoft.com/office/drawing/2014/chart" uri="{C3380CC4-5D6E-409C-BE32-E72D297353CC}">
              <c16:uniqueId val="{00000000-7E5D-4477-AF44-5411067841B8}"/>
            </c:ext>
          </c:extLst>
        </c:ser>
        <c:ser>
          <c:idx val="1"/>
          <c:order val="1"/>
          <c:tx>
            <c:v>②　①のうち粗付加価値誘発額</c:v>
          </c:tx>
          <c:spPr>
            <a:solidFill>
              <a:schemeClr val="accent2"/>
            </a:solidFill>
            <a:ln>
              <a:noFill/>
            </a:ln>
            <a:effectLst/>
            <a:scene3d>
              <a:camera prst="orthographicFront"/>
              <a:lightRig rig="threePt" dir="t"/>
            </a:scene3d>
            <a:sp3d>
              <a:bevelT w="114300" prst="artDeco"/>
            </a:sp3d>
          </c:spPr>
          <c:invertIfNegative val="0"/>
          <c:dLbls>
            <c:dLbl>
              <c:idx val="0"/>
              <c:layout>
                <c:manualLayout>
                  <c:x val="7.1663611491328577E-2"/>
                  <c:y val="-6.9572253782753261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E5D-4477-AF44-5411067841B8}"/>
                </c:ext>
              </c:extLst>
            </c:dLbl>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生産
誘発額</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④出力Ⅰ!$J$10</c15:sqref>
                  </c15:fullRef>
                </c:ext>
              </c:extLst>
              <c:f>④出力Ⅰ!$J$10</c:f>
              <c:numCache>
                <c:formatCode>#,##0_);[Red]\(#,##0\)</c:formatCode>
                <c:ptCount val="1"/>
                <c:pt idx="0">
                  <c:v>0</c:v>
                </c:pt>
              </c:numCache>
            </c:numRef>
          </c:val>
          <c:extLst>
            <c:ext xmlns:c16="http://schemas.microsoft.com/office/drawing/2014/chart" uri="{C3380CC4-5D6E-409C-BE32-E72D297353CC}">
              <c16:uniqueId val="{00000001-7E5D-4477-AF44-5411067841B8}"/>
            </c:ext>
          </c:extLst>
        </c:ser>
        <c:ser>
          <c:idx val="2"/>
          <c:order val="2"/>
          <c:tx>
            <c:v>③　②のうち雇用者所得誘発額</c:v>
          </c:tx>
          <c:spPr>
            <a:solidFill>
              <a:schemeClr val="accent3"/>
            </a:solidFill>
            <a:ln>
              <a:noFill/>
            </a:ln>
            <a:effectLst/>
            <a:scene3d>
              <a:camera prst="orthographicFront"/>
              <a:lightRig rig="threePt" dir="t"/>
            </a:scene3d>
            <a:sp3d>
              <a:bevelT w="114300" prst="artDeco"/>
            </a:sp3d>
          </c:spPr>
          <c:invertIfNegative val="0"/>
          <c:dLbls>
            <c:dLbl>
              <c:idx val="0"/>
              <c:layout>
                <c:manualLayout>
                  <c:x val="7.678244088356638E-2"/>
                  <c:y val="-7.5897880895308134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E5D-4477-AF44-5411067841B8}"/>
                </c:ext>
              </c:extLst>
            </c:dLbl>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生産
誘発額</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④出力Ⅰ!$J$12</c15:sqref>
                  </c15:fullRef>
                </c:ext>
              </c:extLst>
              <c:f>④出力Ⅰ!$J$12</c:f>
              <c:numCache>
                <c:formatCode>#,##0_);[Red]\(#,##0\)</c:formatCode>
                <c:ptCount val="1"/>
                <c:pt idx="0">
                  <c:v>0</c:v>
                </c:pt>
              </c:numCache>
            </c:numRef>
          </c:val>
          <c:extLst>
            <c:ext xmlns:c16="http://schemas.microsoft.com/office/drawing/2014/chart" uri="{C3380CC4-5D6E-409C-BE32-E72D297353CC}">
              <c16:uniqueId val="{00000002-7E5D-4477-AF44-5411067841B8}"/>
            </c:ext>
          </c:extLst>
        </c:ser>
        <c:dLbls>
          <c:dLblPos val="outEnd"/>
          <c:showLegendKey val="0"/>
          <c:showVal val="1"/>
          <c:showCatName val="0"/>
          <c:showSerName val="0"/>
          <c:showPercent val="0"/>
          <c:showBubbleSize val="0"/>
        </c:dLbls>
        <c:gapWidth val="219"/>
        <c:overlap val="36"/>
        <c:axId val="485416056"/>
        <c:axId val="485416384"/>
      </c:barChart>
      <c:catAx>
        <c:axId val="485416056"/>
        <c:scaling>
          <c:orientation val="minMax"/>
        </c:scaling>
        <c:delete val="1"/>
        <c:axPos val="b"/>
        <c:numFmt formatCode="General" sourceLinked="1"/>
        <c:majorTickMark val="none"/>
        <c:minorTickMark val="none"/>
        <c:tickLblPos val="nextTo"/>
        <c:crossAx val="485416384"/>
        <c:crosses val="autoZero"/>
        <c:auto val="1"/>
        <c:lblAlgn val="ctr"/>
        <c:lblOffset val="100"/>
        <c:noMultiLvlLbl val="0"/>
      </c:catAx>
      <c:valAx>
        <c:axId val="485416384"/>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48541605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legend>
    <c:plotVisOnly val="1"/>
    <c:dispBlanksAs val="gap"/>
    <c:showDLblsOverMax val="0"/>
  </c:chart>
  <c:spPr>
    <a:solidFill>
      <a:schemeClr val="bg1"/>
    </a:solidFill>
    <a:ln w="9525" cap="flat" cmpd="sng" algn="ctr">
      <a:solidFill>
        <a:schemeClr val="tx1">
          <a:lumMod val="50000"/>
          <a:lumOff val="50000"/>
        </a:schemeClr>
      </a:solidFill>
      <a:round/>
    </a:ln>
    <a:effectLst/>
  </c:spPr>
  <c:txPr>
    <a:bodyPr/>
    <a:lstStyle/>
    <a:p>
      <a:pPr>
        <a:defRPr>
          <a:solidFill>
            <a:schemeClr val="tx1"/>
          </a:solidFill>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r>
              <a:rPr lang="ja-JP"/>
              <a:t>就業者誘発数、雇用者誘発数</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title>
    <c:autoTitleDeleted val="0"/>
    <c:plotArea>
      <c:layout/>
      <c:barChart>
        <c:barDir val="col"/>
        <c:grouping val="clustered"/>
        <c:varyColors val="0"/>
        <c:ser>
          <c:idx val="0"/>
          <c:order val="0"/>
          <c:tx>
            <c:v>①　就業者誘発数</c:v>
          </c:tx>
          <c:spPr>
            <a:solidFill>
              <a:schemeClr val="accent1"/>
            </a:solidFill>
            <a:ln>
              <a:noFill/>
            </a:ln>
            <a:effectLst/>
            <a:scene3d>
              <a:camera prst="orthographicFront"/>
              <a:lightRig rig="threePt" dir="t"/>
            </a:scene3d>
            <a:sp3d>
              <a:bevelT w="114300" prst="artDeco"/>
            </a:sp3d>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④出力Ⅰ!$E$14:$E$15</c15:sqref>
                  </c15:fullRef>
                </c:ext>
              </c:extLst>
              <c:f>④出力Ⅰ!$E$14</c:f>
              <c:strCache>
                <c:ptCount val="1"/>
                <c:pt idx="0">
                  <c:v>就業者
誘発数</c:v>
                </c:pt>
              </c:strCache>
            </c:strRef>
          </c:cat>
          <c:val>
            <c:numRef>
              <c:extLst>
                <c:ext xmlns:c15="http://schemas.microsoft.com/office/drawing/2012/chart" uri="{02D57815-91ED-43cb-92C2-25804820EDAC}">
                  <c15:fullRef>
                    <c15:sqref>④出力Ⅰ!$J$14:$J$15</c15:sqref>
                  </c15:fullRef>
                </c:ext>
              </c:extLst>
              <c:f>④出力Ⅰ!$J$14</c:f>
              <c:numCache>
                <c:formatCode>#,##0_);[Red]\(#,##0\)</c:formatCode>
                <c:ptCount val="1"/>
                <c:pt idx="0">
                  <c:v>0</c:v>
                </c:pt>
              </c:numCache>
            </c:numRef>
          </c:val>
          <c:extLst>
            <c:ext xmlns:c16="http://schemas.microsoft.com/office/drawing/2014/chart" uri="{C3380CC4-5D6E-409C-BE32-E72D297353CC}">
              <c16:uniqueId val="{00000000-6BF0-42F7-AD91-E2F165E041D0}"/>
            </c:ext>
          </c:extLst>
        </c:ser>
        <c:ser>
          <c:idx val="1"/>
          <c:order val="1"/>
          <c:tx>
            <c:v>②　①のうち雇用者誘発数</c:v>
          </c:tx>
          <c:spPr>
            <a:solidFill>
              <a:schemeClr val="accent2"/>
            </a:solidFill>
            <a:ln>
              <a:noFill/>
            </a:ln>
            <a:effectLst/>
            <a:scene3d>
              <a:camera prst="orthographicFront"/>
              <a:lightRig rig="threePt" dir="t"/>
            </a:scene3d>
            <a:sp3d>
              <a:bevelT w="114300" prst="artDeco"/>
            </a:sp3d>
          </c:spPr>
          <c:invertIfNegative val="0"/>
          <c:dLbls>
            <c:dLbl>
              <c:idx val="0"/>
              <c:layout>
                <c:manualLayout>
                  <c:x val="3.7499999999999999E-2"/>
                  <c:y val="3.801764617485602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BF0-42F7-AD91-E2F165E041D0}"/>
                </c:ext>
              </c:extLst>
            </c:dLbl>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就業者
誘発数</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④出力Ⅰ!$J$16</c15:sqref>
                  </c15:fullRef>
                </c:ext>
              </c:extLst>
              <c:f>④出力Ⅰ!$J$16</c:f>
              <c:numCache>
                <c:formatCode>#,##0_);[Red]\(#,##0\)</c:formatCode>
                <c:ptCount val="1"/>
                <c:pt idx="0">
                  <c:v>0</c:v>
                </c:pt>
              </c:numCache>
            </c:numRef>
          </c:val>
          <c:extLst>
            <c:ext xmlns:c16="http://schemas.microsoft.com/office/drawing/2014/chart" uri="{C3380CC4-5D6E-409C-BE32-E72D297353CC}">
              <c16:uniqueId val="{00000001-6BF0-42F7-AD91-E2F165E041D0}"/>
            </c:ext>
          </c:extLst>
        </c:ser>
        <c:dLbls>
          <c:dLblPos val="outEnd"/>
          <c:showLegendKey val="0"/>
          <c:showVal val="1"/>
          <c:showCatName val="0"/>
          <c:showSerName val="0"/>
          <c:showPercent val="0"/>
          <c:showBubbleSize val="0"/>
        </c:dLbls>
        <c:gapWidth val="312"/>
        <c:overlap val="47"/>
        <c:axId val="696224152"/>
        <c:axId val="696224480"/>
      </c:barChart>
      <c:catAx>
        <c:axId val="696224152"/>
        <c:scaling>
          <c:orientation val="minMax"/>
        </c:scaling>
        <c:delete val="1"/>
        <c:axPos val="b"/>
        <c:numFmt formatCode="General" sourceLinked="1"/>
        <c:majorTickMark val="none"/>
        <c:minorTickMark val="none"/>
        <c:tickLblPos val="nextTo"/>
        <c:crossAx val="696224480"/>
        <c:crosses val="autoZero"/>
        <c:auto val="1"/>
        <c:lblAlgn val="ctr"/>
        <c:lblOffset val="100"/>
        <c:noMultiLvlLbl val="0"/>
      </c:catAx>
      <c:valAx>
        <c:axId val="696224480"/>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69622415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legend>
    <c:plotVisOnly val="1"/>
    <c:dispBlanksAs val="gap"/>
    <c:showDLblsOverMax val="0"/>
  </c:chart>
  <c:spPr>
    <a:solidFill>
      <a:schemeClr val="bg1"/>
    </a:solidFill>
    <a:ln w="9525" cap="flat" cmpd="sng" algn="ctr">
      <a:solidFill>
        <a:schemeClr val="tx1">
          <a:lumMod val="50000"/>
          <a:lumOff val="50000"/>
        </a:schemeClr>
      </a:solidFill>
      <a:round/>
    </a:ln>
    <a:effectLst/>
  </c:spPr>
  <c:txPr>
    <a:bodyPr/>
    <a:lstStyle/>
    <a:p>
      <a:pPr>
        <a:defRPr>
          <a:solidFill>
            <a:schemeClr val="tx1"/>
          </a:solidFill>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0</xdr:col>
      <xdr:colOff>276225</xdr:colOff>
      <xdr:row>127</xdr:row>
      <xdr:rowOff>133350</xdr:rowOff>
    </xdr:from>
    <xdr:to>
      <xdr:col>7</xdr:col>
      <xdr:colOff>18133</xdr:colOff>
      <xdr:row>141</xdr:row>
      <xdr:rowOff>9525</xdr:rowOff>
    </xdr:to>
    <xdr:pic>
      <xdr:nvPicPr>
        <xdr:cNvPr id="8" name="図 7">
          <a:extLst>
            <a:ext uri="{FF2B5EF4-FFF2-40B4-BE49-F238E27FC236}">
              <a16:creationId xmlns:a16="http://schemas.microsoft.com/office/drawing/2014/main" id="{E2AEC330-B0E9-A9AF-8650-17A41E02A58C}"/>
            </a:ext>
          </a:extLst>
        </xdr:cNvPr>
        <xdr:cNvPicPr>
          <a:picLocks noChangeAspect="1"/>
        </xdr:cNvPicPr>
      </xdr:nvPicPr>
      <xdr:blipFill>
        <a:blip xmlns:r="http://schemas.openxmlformats.org/officeDocument/2006/relationships" r:embed="rId1"/>
        <a:stretch>
          <a:fillRect/>
        </a:stretch>
      </xdr:blipFill>
      <xdr:spPr>
        <a:xfrm>
          <a:off x="276225" y="22317075"/>
          <a:ext cx="4542508" cy="2276475"/>
        </a:xfrm>
        <a:prstGeom prst="rect">
          <a:avLst/>
        </a:prstGeom>
      </xdr:spPr>
    </xdr:pic>
    <xdr:clientData/>
  </xdr:twoCellAnchor>
  <xdr:twoCellAnchor editAs="oneCell">
    <xdr:from>
      <xdr:col>0</xdr:col>
      <xdr:colOff>76200</xdr:colOff>
      <xdr:row>13</xdr:row>
      <xdr:rowOff>9525</xdr:rowOff>
    </xdr:from>
    <xdr:to>
      <xdr:col>9</xdr:col>
      <xdr:colOff>657225</xdr:colOff>
      <xdr:row>16</xdr:row>
      <xdr:rowOff>76200</xdr:rowOff>
    </xdr:to>
    <xdr:pic>
      <xdr:nvPicPr>
        <xdr:cNvPr id="2" name="図 1">
          <a:extLst>
            <a:ext uri="{FF2B5EF4-FFF2-40B4-BE49-F238E27FC236}">
              <a16:creationId xmlns:a16="http://schemas.microsoft.com/office/drawing/2014/main" id="{2ACC3D96-097D-47D0-8AAC-5956A9E61D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6200" y="1704975"/>
          <a:ext cx="6753225" cy="581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333375</xdr:colOff>
      <xdr:row>12</xdr:row>
      <xdr:rowOff>111125</xdr:rowOff>
    </xdr:from>
    <xdr:to>
      <xdr:col>9</xdr:col>
      <xdr:colOff>600075</xdr:colOff>
      <xdr:row>16</xdr:row>
      <xdr:rowOff>79375</xdr:rowOff>
    </xdr:to>
    <xdr:sp macro="" textlink="">
      <xdr:nvSpPr>
        <xdr:cNvPr id="3" name="四角形: 角を丸くする 2">
          <a:extLst>
            <a:ext uri="{FF2B5EF4-FFF2-40B4-BE49-F238E27FC236}">
              <a16:creationId xmlns:a16="http://schemas.microsoft.com/office/drawing/2014/main" id="{E23B212F-447F-404B-8D13-FDB06158180F}"/>
            </a:ext>
          </a:extLst>
        </xdr:cNvPr>
        <xdr:cNvSpPr/>
      </xdr:nvSpPr>
      <xdr:spPr>
        <a:xfrm>
          <a:off x="1016000" y="2349500"/>
          <a:ext cx="5727700" cy="666750"/>
        </a:xfrm>
        <a:prstGeom prst="roundRect">
          <a:avLst/>
        </a:prstGeom>
        <a:noFill/>
        <a:ln w="38100">
          <a:solidFill>
            <a:srgbClr val="0000FF"/>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302469</xdr:colOff>
      <xdr:row>8</xdr:row>
      <xdr:rowOff>99985</xdr:rowOff>
    </xdr:from>
    <xdr:to>
      <xdr:col>12</xdr:col>
      <xdr:colOff>517861</xdr:colOff>
      <xdr:row>11</xdr:row>
      <xdr:rowOff>132125</xdr:rowOff>
    </xdr:to>
    <xdr:sp macro="" textlink="">
      <xdr:nvSpPr>
        <xdr:cNvPr id="4" name="吹き出し: 角を丸めた四角形 3">
          <a:extLst>
            <a:ext uri="{FF2B5EF4-FFF2-40B4-BE49-F238E27FC236}">
              <a16:creationId xmlns:a16="http://schemas.microsoft.com/office/drawing/2014/main" id="{166CAAFB-3028-4A33-B9D4-6003DD13A676}"/>
            </a:ext>
          </a:extLst>
        </xdr:cNvPr>
        <xdr:cNvSpPr/>
      </xdr:nvSpPr>
      <xdr:spPr>
        <a:xfrm>
          <a:off x="6489578" y="1632268"/>
          <a:ext cx="2277761" cy="553944"/>
        </a:xfrm>
        <a:prstGeom prst="wedgeRoundRectCallout">
          <a:avLst>
            <a:gd name="adj1" fmla="val -32056"/>
            <a:gd name="adj2" fmla="val 91234"/>
            <a:gd name="adj3" fmla="val 16667"/>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分析テーマを入力</a:t>
          </a:r>
        </a:p>
      </xdr:txBody>
    </xdr:sp>
    <xdr:clientData/>
  </xdr:twoCellAnchor>
  <xdr:twoCellAnchor editAs="oneCell">
    <xdr:from>
      <xdr:col>0</xdr:col>
      <xdr:colOff>291354</xdr:colOff>
      <xdr:row>75</xdr:row>
      <xdr:rowOff>126066</xdr:rowOff>
    </xdr:from>
    <xdr:to>
      <xdr:col>8</xdr:col>
      <xdr:colOff>632557</xdr:colOff>
      <xdr:row>114</xdr:row>
      <xdr:rowOff>62753</xdr:rowOff>
    </xdr:to>
    <xdr:pic>
      <xdr:nvPicPr>
        <xdr:cNvPr id="5" name="図 4">
          <a:extLst>
            <a:ext uri="{FF2B5EF4-FFF2-40B4-BE49-F238E27FC236}">
              <a16:creationId xmlns:a16="http://schemas.microsoft.com/office/drawing/2014/main" id="{C4A54ECF-246A-46DB-8415-57F87D98348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91354" y="13292978"/>
          <a:ext cx="5809674" cy="64921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73022</xdr:colOff>
      <xdr:row>32</xdr:row>
      <xdr:rowOff>63499</xdr:rowOff>
    </xdr:from>
    <xdr:to>
      <xdr:col>12</xdr:col>
      <xdr:colOff>313764</xdr:colOff>
      <xdr:row>40</xdr:row>
      <xdr:rowOff>134471</xdr:rowOff>
    </xdr:to>
    <xdr:sp macro="" textlink="">
      <xdr:nvSpPr>
        <xdr:cNvPr id="6" name="吹き出し: 角を丸めた四角形 5">
          <a:extLst>
            <a:ext uri="{FF2B5EF4-FFF2-40B4-BE49-F238E27FC236}">
              <a16:creationId xmlns:a16="http://schemas.microsoft.com/office/drawing/2014/main" id="{14FB86BD-5902-4573-8D96-33DE76D62B3E}"/>
            </a:ext>
          </a:extLst>
        </xdr:cNvPr>
        <xdr:cNvSpPr/>
      </xdr:nvSpPr>
      <xdr:spPr>
        <a:xfrm>
          <a:off x="6225051" y="5666440"/>
          <a:ext cx="2291419" cy="1415678"/>
        </a:xfrm>
        <a:prstGeom prst="wedgeRoundRectCallout">
          <a:avLst>
            <a:gd name="adj1" fmla="val -64030"/>
            <a:gd name="adj2" fmla="val 18337"/>
            <a:gd name="adj3" fmla="val 16667"/>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分析する工事がどの項目に当てはまるか確認する</a:t>
          </a:r>
        </a:p>
      </xdr:txBody>
    </xdr:sp>
    <xdr:clientData/>
  </xdr:twoCellAnchor>
  <xdr:twoCellAnchor editAs="oneCell">
    <xdr:from>
      <xdr:col>0</xdr:col>
      <xdr:colOff>324969</xdr:colOff>
      <xdr:row>28</xdr:row>
      <xdr:rowOff>22412</xdr:rowOff>
    </xdr:from>
    <xdr:to>
      <xdr:col>8</xdr:col>
      <xdr:colOff>313765</xdr:colOff>
      <xdr:row>73</xdr:row>
      <xdr:rowOff>102313</xdr:rowOff>
    </xdr:to>
    <xdr:pic>
      <xdr:nvPicPr>
        <xdr:cNvPr id="7" name="図 6">
          <a:extLst>
            <a:ext uri="{FF2B5EF4-FFF2-40B4-BE49-F238E27FC236}">
              <a16:creationId xmlns:a16="http://schemas.microsoft.com/office/drawing/2014/main" id="{3D8D1A4B-846E-47B9-914D-EF92A3F83A9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24969" y="4953000"/>
          <a:ext cx="5457267" cy="76438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211450</xdr:colOff>
      <xdr:row>84</xdr:row>
      <xdr:rowOff>22412</xdr:rowOff>
    </xdr:from>
    <xdr:to>
      <xdr:col>12</xdr:col>
      <xdr:colOff>452192</xdr:colOff>
      <xdr:row>93</xdr:row>
      <xdr:rowOff>38100</xdr:rowOff>
    </xdr:to>
    <xdr:sp macro="" textlink="">
      <xdr:nvSpPr>
        <xdr:cNvPr id="9" name="吹き出し: 角を丸めた四角形 8">
          <a:extLst>
            <a:ext uri="{FF2B5EF4-FFF2-40B4-BE49-F238E27FC236}">
              <a16:creationId xmlns:a16="http://schemas.microsoft.com/office/drawing/2014/main" id="{A8C31077-9F7D-49A5-B897-615D8AE49856}"/>
            </a:ext>
          </a:extLst>
        </xdr:cNvPr>
        <xdr:cNvSpPr/>
      </xdr:nvSpPr>
      <xdr:spPr>
        <a:xfrm>
          <a:off x="6398559" y="14815151"/>
          <a:ext cx="2303111" cy="1581101"/>
        </a:xfrm>
        <a:prstGeom prst="wedgeRoundRectCallout">
          <a:avLst>
            <a:gd name="adj1" fmla="val -64030"/>
            <a:gd name="adj2" fmla="val 18337"/>
            <a:gd name="adj3" fmla="val 16667"/>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該当する項目にデータを入力する</a:t>
          </a:r>
          <a:endParaRPr kumimoji="1" lang="en-US" altLang="ja-JP" sz="1800">
            <a:solidFill>
              <a:schemeClr val="tx1"/>
            </a:solidFill>
          </a:endParaRPr>
        </a:p>
        <a:p>
          <a:pPr algn="l"/>
          <a:r>
            <a:rPr kumimoji="1" lang="en-US" altLang="ja-JP" sz="1500">
              <a:solidFill>
                <a:srgbClr val="FF0000"/>
              </a:solidFill>
            </a:rPr>
            <a:t>※</a:t>
          </a:r>
          <a:r>
            <a:rPr kumimoji="1" lang="ja-JP" altLang="en-US" sz="1500">
              <a:solidFill>
                <a:srgbClr val="FF0000"/>
              </a:solidFill>
            </a:rPr>
            <a:t>用地費や補償費は含めないでください。</a:t>
          </a:r>
        </a:p>
      </xdr:txBody>
    </xdr:sp>
    <xdr:clientData/>
  </xdr:twoCellAnchor>
  <xdr:twoCellAnchor editAs="oneCell">
    <xdr:from>
      <xdr:col>0</xdr:col>
      <xdr:colOff>302559</xdr:colOff>
      <xdr:row>148</xdr:row>
      <xdr:rowOff>44824</xdr:rowOff>
    </xdr:from>
    <xdr:to>
      <xdr:col>8</xdr:col>
      <xdr:colOff>342569</xdr:colOff>
      <xdr:row>157</xdr:row>
      <xdr:rowOff>69132</xdr:rowOff>
    </xdr:to>
    <xdr:pic>
      <xdr:nvPicPr>
        <xdr:cNvPr id="14" name="図 13">
          <a:extLst>
            <a:ext uri="{FF2B5EF4-FFF2-40B4-BE49-F238E27FC236}">
              <a16:creationId xmlns:a16="http://schemas.microsoft.com/office/drawing/2014/main" id="{118CB39E-C04B-42F4-AA77-C0C62561A8F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02559" y="25930412"/>
          <a:ext cx="5508481" cy="15371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156882</xdr:colOff>
      <xdr:row>147</xdr:row>
      <xdr:rowOff>145676</xdr:rowOff>
    </xdr:from>
    <xdr:to>
      <xdr:col>10</xdr:col>
      <xdr:colOff>440207</xdr:colOff>
      <xdr:row>151</xdr:row>
      <xdr:rowOff>25998</xdr:rowOff>
    </xdr:to>
    <xdr:sp macro="" textlink="">
      <xdr:nvSpPr>
        <xdr:cNvPr id="15" name="吹き出し: 角を丸めた四角形 14">
          <a:extLst>
            <a:ext uri="{FF2B5EF4-FFF2-40B4-BE49-F238E27FC236}">
              <a16:creationId xmlns:a16="http://schemas.microsoft.com/office/drawing/2014/main" id="{CE64982E-974D-4173-B72C-87E392573F5A}"/>
            </a:ext>
          </a:extLst>
        </xdr:cNvPr>
        <xdr:cNvSpPr/>
      </xdr:nvSpPr>
      <xdr:spPr>
        <a:xfrm>
          <a:off x="4941794" y="25863176"/>
          <a:ext cx="2334001" cy="552675"/>
        </a:xfrm>
        <a:prstGeom prst="wedgeRoundRectCallout">
          <a:avLst>
            <a:gd name="adj1" fmla="val -66566"/>
            <a:gd name="adj2" fmla="val 36969"/>
            <a:gd name="adj3" fmla="val 16667"/>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プルダウンで選択</a:t>
          </a:r>
        </a:p>
      </xdr:txBody>
    </xdr:sp>
    <xdr:clientData/>
  </xdr:twoCellAnchor>
  <xdr:twoCellAnchor>
    <xdr:from>
      <xdr:col>3</xdr:col>
      <xdr:colOff>179295</xdr:colOff>
      <xdr:row>148</xdr:row>
      <xdr:rowOff>156882</xdr:rowOff>
    </xdr:from>
    <xdr:to>
      <xdr:col>6</xdr:col>
      <xdr:colOff>347382</xdr:colOff>
      <xdr:row>152</xdr:row>
      <xdr:rowOff>45487</xdr:rowOff>
    </xdr:to>
    <xdr:sp macro="" textlink="">
      <xdr:nvSpPr>
        <xdr:cNvPr id="16" name="四角形: 角を丸くする 15">
          <a:extLst>
            <a:ext uri="{FF2B5EF4-FFF2-40B4-BE49-F238E27FC236}">
              <a16:creationId xmlns:a16="http://schemas.microsoft.com/office/drawing/2014/main" id="{CEF7E80F-EEB3-477F-9EBC-AE4934DB2F03}"/>
            </a:ext>
          </a:extLst>
        </xdr:cNvPr>
        <xdr:cNvSpPr/>
      </xdr:nvSpPr>
      <xdr:spPr>
        <a:xfrm>
          <a:off x="2229971" y="26042470"/>
          <a:ext cx="2218764" cy="560958"/>
        </a:xfrm>
        <a:prstGeom prst="roundRect">
          <a:avLst/>
        </a:prstGeom>
        <a:noFill/>
        <a:ln w="38100">
          <a:solidFill>
            <a:srgbClr val="0000FF"/>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57978</xdr:colOff>
      <xdr:row>127</xdr:row>
      <xdr:rowOff>163995</xdr:rowOff>
    </xdr:from>
    <xdr:to>
      <xdr:col>6</xdr:col>
      <xdr:colOff>157370</xdr:colOff>
      <xdr:row>131</xdr:row>
      <xdr:rowOff>37767</xdr:rowOff>
    </xdr:to>
    <xdr:sp macro="" textlink="">
      <xdr:nvSpPr>
        <xdr:cNvPr id="19" name="四角形: 角を丸くする 18">
          <a:extLst>
            <a:ext uri="{FF2B5EF4-FFF2-40B4-BE49-F238E27FC236}">
              <a16:creationId xmlns:a16="http://schemas.microsoft.com/office/drawing/2014/main" id="{D7777D0E-2CC2-422E-896A-5180CA66861E}"/>
            </a:ext>
          </a:extLst>
        </xdr:cNvPr>
        <xdr:cNvSpPr/>
      </xdr:nvSpPr>
      <xdr:spPr>
        <a:xfrm>
          <a:off x="1909638" y="21842895"/>
          <a:ext cx="1951052" cy="544332"/>
        </a:xfrm>
        <a:prstGeom prst="roundRect">
          <a:avLst/>
        </a:prstGeom>
        <a:noFill/>
        <a:ln w="38100">
          <a:solidFill>
            <a:srgbClr val="0000FF"/>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11665</xdr:colOff>
      <xdr:row>127</xdr:row>
      <xdr:rowOff>236</xdr:rowOff>
    </xdr:from>
    <xdr:to>
      <xdr:col>10</xdr:col>
      <xdr:colOff>230957</xdr:colOff>
      <xdr:row>130</xdr:row>
      <xdr:rowOff>24113</xdr:rowOff>
    </xdr:to>
    <xdr:sp macro="" textlink="">
      <xdr:nvSpPr>
        <xdr:cNvPr id="20" name="吹き出し: 角を丸めた四角形 19">
          <a:extLst>
            <a:ext uri="{FF2B5EF4-FFF2-40B4-BE49-F238E27FC236}">
              <a16:creationId xmlns:a16="http://schemas.microsoft.com/office/drawing/2014/main" id="{72E333BE-AFC1-4DF7-9B17-4AD54390692B}"/>
            </a:ext>
          </a:extLst>
        </xdr:cNvPr>
        <xdr:cNvSpPr/>
      </xdr:nvSpPr>
      <xdr:spPr>
        <a:xfrm>
          <a:off x="4332205" y="21679136"/>
          <a:ext cx="2070952" cy="526797"/>
        </a:xfrm>
        <a:prstGeom prst="wedgeRoundRectCallout">
          <a:avLst>
            <a:gd name="adj1" fmla="val -75029"/>
            <a:gd name="adj2" fmla="val 34076"/>
            <a:gd name="adj3" fmla="val 16667"/>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プルダウンで選択</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495300</xdr:colOff>
      <xdr:row>49</xdr:row>
      <xdr:rowOff>76200</xdr:rowOff>
    </xdr:from>
    <xdr:to>
      <xdr:col>8</xdr:col>
      <xdr:colOff>819150</xdr:colOff>
      <xdr:row>50</xdr:row>
      <xdr:rowOff>114300</xdr:rowOff>
    </xdr:to>
    <xdr:sp macro="" textlink="">
      <xdr:nvSpPr>
        <xdr:cNvPr id="1309" name="AutoShape 4">
          <a:extLst>
            <a:ext uri="{FF2B5EF4-FFF2-40B4-BE49-F238E27FC236}">
              <a16:creationId xmlns:a16="http://schemas.microsoft.com/office/drawing/2014/main" id="{D2246EF4-3EEE-456C-879F-1120AB3EF48E}"/>
            </a:ext>
          </a:extLst>
        </xdr:cNvPr>
        <xdr:cNvSpPr>
          <a:spLocks noChangeArrowheads="1"/>
        </xdr:cNvSpPr>
      </xdr:nvSpPr>
      <xdr:spPr bwMode="auto">
        <a:xfrm>
          <a:off x="1828800" y="9315450"/>
          <a:ext cx="323850" cy="219075"/>
        </a:xfrm>
        <a:prstGeom prst="upArrow">
          <a:avLst>
            <a:gd name="adj1" fmla="val 50000"/>
            <a:gd name="adj2" fmla="val 25000"/>
          </a:avLst>
        </a:prstGeom>
        <a:solidFill>
          <a:srgbClr val="FF0000"/>
        </a:solidFill>
        <a:ln w="9525">
          <a:solidFill>
            <a:srgbClr val="000000"/>
          </a:solidFill>
          <a:miter lim="800000"/>
          <a:headEnd/>
          <a:tailEnd/>
        </a:ln>
      </xdr:spPr>
    </xdr:sp>
    <xdr:clientData/>
  </xdr:twoCellAnchor>
  <xdr:twoCellAnchor>
    <xdr:from>
      <xdr:col>8</xdr:col>
      <xdr:colOff>495300</xdr:colOff>
      <xdr:row>49</xdr:row>
      <xdr:rowOff>76200</xdr:rowOff>
    </xdr:from>
    <xdr:to>
      <xdr:col>8</xdr:col>
      <xdr:colOff>819150</xdr:colOff>
      <xdr:row>50</xdr:row>
      <xdr:rowOff>114300</xdr:rowOff>
    </xdr:to>
    <xdr:sp macro="" textlink="">
      <xdr:nvSpPr>
        <xdr:cNvPr id="1310" name="AutoShape 4">
          <a:extLst>
            <a:ext uri="{FF2B5EF4-FFF2-40B4-BE49-F238E27FC236}">
              <a16:creationId xmlns:a16="http://schemas.microsoft.com/office/drawing/2014/main" id="{35D55E4E-89E2-4AE0-A494-90C11DB7EEE1}"/>
            </a:ext>
          </a:extLst>
        </xdr:cNvPr>
        <xdr:cNvSpPr>
          <a:spLocks noChangeArrowheads="1"/>
        </xdr:cNvSpPr>
      </xdr:nvSpPr>
      <xdr:spPr bwMode="auto">
        <a:xfrm>
          <a:off x="1828800" y="9315450"/>
          <a:ext cx="323850" cy="219075"/>
        </a:xfrm>
        <a:prstGeom prst="upArrow">
          <a:avLst>
            <a:gd name="adj1" fmla="val 50000"/>
            <a:gd name="adj2" fmla="val 25000"/>
          </a:avLst>
        </a:prstGeom>
        <a:solidFill>
          <a:srgbClr val="FF0000"/>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269877</xdr:colOff>
      <xdr:row>55</xdr:row>
      <xdr:rowOff>99030</xdr:rowOff>
    </xdr:from>
    <xdr:to>
      <xdr:col>21</xdr:col>
      <xdr:colOff>455085</xdr:colOff>
      <xdr:row>111</xdr:row>
      <xdr:rowOff>84668</xdr:rowOff>
    </xdr:to>
    <xdr:sp macro="" textlink="">
      <xdr:nvSpPr>
        <xdr:cNvPr id="2" name="四角形: 角を丸くする 1">
          <a:extLst>
            <a:ext uri="{FF2B5EF4-FFF2-40B4-BE49-F238E27FC236}">
              <a16:creationId xmlns:a16="http://schemas.microsoft.com/office/drawing/2014/main" id="{F301232D-FE69-45F3-B80B-86639DFDA2A2}"/>
            </a:ext>
          </a:extLst>
        </xdr:cNvPr>
        <xdr:cNvSpPr/>
      </xdr:nvSpPr>
      <xdr:spPr>
        <a:xfrm>
          <a:off x="269877" y="9899197"/>
          <a:ext cx="15171208" cy="9722304"/>
        </a:xfrm>
        <a:prstGeom prst="roundRect">
          <a:avLst/>
        </a:prstGeom>
        <a:solidFill>
          <a:srgbClr val="CCFFCC">
            <a:alpha val="23000"/>
          </a:srgb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244929</xdr:colOff>
      <xdr:row>3</xdr:row>
      <xdr:rowOff>103565</xdr:rowOff>
    </xdr:from>
    <xdr:to>
      <xdr:col>21</xdr:col>
      <xdr:colOff>381000</xdr:colOff>
      <xdr:row>54</xdr:row>
      <xdr:rowOff>216958</xdr:rowOff>
    </xdr:to>
    <xdr:sp macro="" textlink="">
      <xdr:nvSpPr>
        <xdr:cNvPr id="3" name="四角形: 角を丸くする 2">
          <a:extLst>
            <a:ext uri="{FF2B5EF4-FFF2-40B4-BE49-F238E27FC236}">
              <a16:creationId xmlns:a16="http://schemas.microsoft.com/office/drawing/2014/main" id="{7D17D2EF-C58F-4778-AA09-EB60E1E4B29D}"/>
            </a:ext>
          </a:extLst>
        </xdr:cNvPr>
        <xdr:cNvSpPr/>
      </xdr:nvSpPr>
      <xdr:spPr>
        <a:xfrm>
          <a:off x="244929" y="103565"/>
          <a:ext cx="15122071" cy="9035143"/>
        </a:xfrm>
        <a:prstGeom prst="roundRect">
          <a:avLst/>
        </a:prstGeom>
        <a:solidFill>
          <a:srgbClr val="CCFFCC">
            <a:alpha val="23000"/>
          </a:srgb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77106</xdr:colOff>
      <xdr:row>4</xdr:row>
      <xdr:rowOff>43091</xdr:rowOff>
    </xdr:from>
    <xdr:to>
      <xdr:col>13</xdr:col>
      <xdr:colOff>104320</xdr:colOff>
      <xdr:row>6</xdr:row>
      <xdr:rowOff>56698</xdr:rowOff>
    </xdr:to>
    <xdr:sp macro="" textlink="">
      <xdr:nvSpPr>
        <xdr:cNvPr id="7" name="四角形: メモ 6">
          <a:extLst>
            <a:ext uri="{FF2B5EF4-FFF2-40B4-BE49-F238E27FC236}">
              <a16:creationId xmlns:a16="http://schemas.microsoft.com/office/drawing/2014/main" id="{5EE069DF-4146-4BAE-907F-0651AA68995C}"/>
            </a:ext>
          </a:extLst>
        </xdr:cNvPr>
        <xdr:cNvSpPr/>
      </xdr:nvSpPr>
      <xdr:spPr>
        <a:xfrm>
          <a:off x="5858781" y="214541"/>
          <a:ext cx="2494189" cy="575582"/>
        </a:xfrm>
        <a:prstGeom prst="foldedCorner">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800" b="1" cap="none" spc="0">
              <a:ln w="13462">
                <a:solidFill>
                  <a:schemeClr val="bg1"/>
                </a:solidFill>
                <a:prstDash val="solid"/>
              </a:ln>
              <a:solidFill>
                <a:schemeClr val="tx1">
                  <a:lumMod val="85000"/>
                  <a:lumOff val="15000"/>
                </a:schemeClr>
              </a:solidFill>
              <a:effectLst>
                <a:outerShdw dist="38100" dir="2700000" algn="bl" rotWithShape="0">
                  <a:schemeClr val="accent5"/>
                </a:outerShdw>
              </a:effectLst>
              <a:latin typeface="HGPｺﾞｼｯｸM" panose="020B0600000000000000" pitchFamily="50" charset="-128"/>
              <a:ea typeface="HGPｺﾞｼｯｸM" panose="020B0600000000000000" pitchFamily="50" charset="-128"/>
            </a:rPr>
            <a:t>生産誘発等</a:t>
          </a:r>
        </a:p>
      </xdr:txBody>
    </xdr:sp>
    <xdr:clientData/>
  </xdr:twoCellAnchor>
  <xdr:twoCellAnchor>
    <xdr:from>
      <xdr:col>8</xdr:col>
      <xdr:colOff>365124</xdr:colOff>
      <xdr:row>56</xdr:row>
      <xdr:rowOff>43087</xdr:rowOff>
    </xdr:from>
    <xdr:to>
      <xdr:col>13</xdr:col>
      <xdr:colOff>625928</xdr:colOff>
      <xdr:row>59</xdr:row>
      <xdr:rowOff>87990</xdr:rowOff>
    </xdr:to>
    <xdr:sp macro="" textlink="">
      <xdr:nvSpPr>
        <xdr:cNvPr id="8" name="四角形: メモ 7">
          <a:extLst>
            <a:ext uri="{FF2B5EF4-FFF2-40B4-BE49-F238E27FC236}">
              <a16:creationId xmlns:a16="http://schemas.microsoft.com/office/drawing/2014/main" id="{47487941-ACAD-4F09-ABD7-9718DCA95CE4}"/>
            </a:ext>
          </a:extLst>
        </xdr:cNvPr>
        <xdr:cNvSpPr/>
      </xdr:nvSpPr>
      <xdr:spPr>
        <a:xfrm>
          <a:off x="5460999" y="9787162"/>
          <a:ext cx="3413579" cy="559253"/>
        </a:xfrm>
        <a:prstGeom prst="foldedCorner">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800" b="1" cap="none" spc="0">
              <a:ln w="13462">
                <a:solidFill>
                  <a:schemeClr val="bg1"/>
                </a:solidFill>
                <a:prstDash val="solid"/>
              </a:ln>
              <a:solidFill>
                <a:schemeClr val="tx1">
                  <a:lumMod val="85000"/>
                  <a:lumOff val="15000"/>
                </a:schemeClr>
              </a:solidFill>
              <a:effectLst>
                <a:outerShdw dist="38100" dir="2700000" algn="bl" rotWithShape="0">
                  <a:schemeClr val="accent5"/>
                </a:outerShdw>
              </a:effectLst>
              <a:latin typeface="HGPｺﾞｼｯｸM" panose="020B0600000000000000" pitchFamily="50" charset="-128"/>
              <a:ea typeface="HGPｺﾞｼｯｸM" panose="020B0600000000000000" pitchFamily="50" charset="-128"/>
            </a:rPr>
            <a:t>就業者誘発数等</a:t>
          </a:r>
        </a:p>
      </xdr:txBody>
    </xdr:sp>
    <xdr:clientData/>
  </xdr:twoCellAnchor>
  <xdr:twoCellAnchor>
    <xdr:from>
      <xdr:col>1</xdr:col>
      <xdr:colOff>625928</xdr:colOff>
      <xdr:row>30</xdr:row>
      <xdr:rowOff>114149</xdr:rowOff>
    </xdr:from>
    <xdr:to>
      <xdr:col>8</xdr:col>
      <xdr:colOff>349249</xdr:colOff>
      <xdr:row>49</xdr:row>
      <xdr:rowOff>148166</xdr:rowOff>
    </xdr:to>
    <xdr:graphicFrame macro="">
      <xdr:nvGraphicFramePr>
        <xdr:cNvPr id="12" name="グラフ 11">
          <a:extLst>
            <a:ext uri="{FF2B5EF4-FFF2-40B4-BE49-F238E27FC236}">
              <a16:creationId xmlns:a16="http://schemas.microsoft.com/office/drawing/2014/main" id="{2AE9BF88-4D6C-4F15-A909-C4949DFDBE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148167</xdr:colOff>
      <xdr:row>7</xdr:row>
      <xdr:rowOff>135315</xdr:rowOff>
    </xdr:from>
    <xdr:to>
      <xdr:col>19</xdr:col>
      <xdr:colOff>677333</xdr:colOff>
      <xdr:row>52</xdr:row>
      <xdr:rowOff>148167</xdr:rowOff>
    </xdr:to>
    <xdr:graphicFrame macro="">
      <xdr:nvGraphicFramePr>
        <xdr:cNvPr id="13" name="グラフ 12">
          <a:extLst>
            <a:ext uri="{FF2B5EF4-FFF2-40B4-BE49-F238E27FC236}">
              <a16:creationId xmlns:a16="http://schemas.microsoft.com/office/drawing/2014/main" id="{807FFF8A-5BD6-4D18-A3C9-AF7B191E71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179916</xdr:colOff>
      <xdr:row>63</xdr:row>
      <xdr:rowOff>72573</xdr:rowOff>
    </xdr:from>
    <xdr:to>
      <xdr:col>19</xdr:col>
      <xdr:colOff>698499</xdr:colOff>
      <xdr:row>109</xdr:row>
      <xdr:rowOff>63500</xdr:rowOff>
    </xdr:to>
    <xdr:graphicFrame macro="">
      <xdr:nvGraphicFramePr>
        <xdr:cNvPr id="15" name="グラフ 14">
          <a:extLst>
            <a:ext uri="{FF2B5EF4-FFF2-40B4-BE49-F238E27FC236}">
              <a16:creationId xmlns:a16="http://schemas.microsoft.com/office/drawing/2014/main" id="{E09008A5-FC8E-45EF-9830-80D62CAD78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678846</xdr:colOff>
      <xdr:row>7</xdr:row>
      <xdr:rowOff>103564</xdr:rowOff>
    </xdr:from>
    <xdr:to>
      <xdr:col>8</xdr:col>
      <xdr:colOff>381001</xdr:colOff>
      <xdr:row>27</xdr:row>
      <xdr:rowOff>63500</xdr:rowOff>
    </xdr:to>
    <xdr:graphicFrame macro="">
      <xdr:nvGraphicFramePr>
        <xdr:cNvPr id="16" name="グラフ 15">
          <a:extLst>
            <a:ext uri="{FF2B5EF4-FFF2-40B4-BE49-F238E27FC236}">
              <a16:creationId xmlns:a16="http://schemas.microsoft.com/office/drawing/2014/main" id="{5240707B-99F3-4940-9353-588877F12E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613834</xdr:colOff>
      <xdr:row>63</xdr:row>
      <xdr:rowOff>130780</xdr:rowOff>
    </xdr:from>
    <xdr:to>
      <xdr:col>8</xdr:col>
      <xdr:colOff>433917</xdr:colOff>
      <xdr:row>83</xdr:row>
      <xdr:rowOff>84667</xdr:rowOff>
    </xdr:to>
    <xdr:graphicFrame macro="">
      <xdr:nvGraphicFramePr>
        <xdr:cNvPr id="17" name="グラフ 16">
          <a:extLst>
            <a:ext uri="{FF2B5EF4-FFF2-40B4-BE49-F238E27FC236}">
              <a16:creationId xmlns:a16="http://schemas.microsoft.com/office/drawing/2014/main" id="{F23D157E-9B40-49F6-90B1-890924FD52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6</xdr:col>
      <xdr:colOff>457200</xdr:colOff>
      <xdr:row>12</xdr:row>
      <xdr:rowOff>0</xdr:rowOff>
    </xdr:from>
    <xdr:to>
      <xdr:col>7</xdr:col>
      <xdr:colOff>257175</xdr:colOff>
      <xdr:row>13</xdr:row>
      <xdr:rowOff>161925</xdr:rowOff>
    </xdr:to>
    <xdr:sp macro="" textlink="">
      <xdr:nvSpPr>
        <xdr:cNvPr id="17780" name="AutoShape 1">
          <a:extLst>
            <a:ext uri="{FF2B5EF4-FFF2-40B4-BE49-F238E27FC236}">
              <a16:creationId xmlns:a16="http://schemas.microsoft.com/office/drawing/2014/main" id="{472E5D32-731C-4270-9BE9-DFB843E8DDDB}"/>
            </a:ext>
          </a:extLst>
        </xdr:cNvPr>
        <xdr:cNvSpPr>
          <a:spLocks noChangeArrowheads="1"/>
        </xdr:cNvSpPr>
      </xdr:nvSpPr>
      <xdr:spPr bwMode="auto">
        <a:xfrm>
          <a:off x="3467100" y="1743075"/>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4</xdr:col>
      <xdr:colOff>76200</xdr:colOff>
      <xdr:row>22</xdr:row>
      <xdr:rowOff>9525</xdr:rowOff>
    </xdr:from>
    <xdr:to>
      <xdr:col>4</xdr:col>
      <xdr:colOff>561975</xdr:colOff>
      <xdr:row>24</xdr:row>
      <xdr:rowOff>0</xdr:rowOff>
    </xdr:to>
    <xdr:sp macro="" textlink="">
      <xdr:nvSpPr>
        <xdr:cNvPr id="17781" name="AutoShape 1">
          <a:extLst>
            <a:ext uri="{FF2B5EF4-FFF2-40B4-BE49-F238E27FC236}">
              <a16:creationId xmlns:a16="http://schemas.microsoft.com/office/drawing/2014/main" id="{43ED5CC7-4371-4603-8F45-F5BC801F66D5}"/>
            </a:ext>
          </a:extLst>
        </xdr:cNvPr>
        <xdr:cNvSpPr>
          <a:spLocks noChangeArrowheads="1"/>
        </xdr:cNvSpPr>
      </xdr:nvSpPr>
      <xdr:spPr bwMode="auto">
        <a:xfrm>
          <a:off x="1924050" y="3095625"/>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9</xdr:col>
      <xdr:colOff>76200</xdr:colOff>
      <xdr:row>22</xdr:row>
      <xdr:rowOff>9525</xdr:rowOff>
    </xdr:from>
    <xdr:to>
      <xdr:col>9</xdr:col>
      <xdr:colOff>561975</xdr:colOff>
      <xdr:row>23</xdr:row>
      <xdr:rowOff>161925</xdr:rowOff>
    </xdr:to>
    <xdr:sp macro="" textlink="">
      <xdr:nvSpPr>
        <xdr:cNvPr id="17782" name="AutoShape 1">
          <a:extLst>
            <a:ext uri="{FF2B5EF4-FFF2-40B4-BE49-F238E27FC236}">
              <a16:creationId xmlns:a16="http://schemas.microsoft.com/office/drawing/2014/main" id="{32E85A6C-C785-4B32-BD87-ABCE42E05473}"/>
            </a:ext>
          </a:extLst>
        </xdr:cNvPr>
        <xdr:cNvSpPr>
          <a:spLocks noChangeArrowheads="1"/>
        </xdr:cNvSpPr>
      </xdr:nvSpPr>
      <xdr:spPr bwMode="auto">
        <a:xfrm>
          <a:off x="5038725" y="3095625"/>
          <a:ext cx="485775" cy="323850"/>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76200</xdr:colOff>
      <xdr:row>39</xdr:row>
      <xdr:rowOff>47625</xdr:rowOff>
    </xdr:from>
    <xdr:to>
      <xdr:col>3</xdr:col>
      <xdr:colOff>561975</xdr:colOff>
      <xdr:row>41</xdr:row>
      <xdr:rowOff>152400</xdr:rowOff>
    </xdr:to>
    <xdr:sp macro="" textlink="">
      <xdr:nvSpPr>
        <xdr:cNvPr id="17783" name="AutoShape 1">
          <a:extLst>
            <a:ext uri="{FF2B5EF4-FFF2-40B4-BE49-F238E27FC236}">
              <a16:creationId xmlns:a16="http://schemas.microsoft.com/office/drawing/2014/main" id="{8B9B6658-F471-42A2-BC8C-1EF6CD55FD68}"/>
            </a:ext>
          </a:extLst>
        </xdr:cNvPr>
        <xdr:cNvSpPr>
          <a:spLocks noChangeArrowheads="1"/>
        </xdr:cNvSpPr>
      </xdr:nvSpPr>
      <xdr:spPr bwMode="auto">
        <a:xfrm>
          <a:off x="1238250" y="5543550"/>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85725</xdr:colOff>
      <xdr:row>34</xdr:row>
      <xdr:rowOff>9525</xdr:rowOff>
    </xdr:from>
    <xdr:to>
      <xdr:col>3</xdr:col>
      <xdr:colOff>571500</xdr:colOff>
      <xdr:row>36</xdr:row>
      <xdr:rowOff>0</xdr:rowOff>
    </xdr:to>
    <xdr:sp macro="" textlink="">
      <xdr:nvSpPr>
        <xdr:cNvPr id="17784" name="AutoShape 1">
          <a:extLst>
            <a:ext uri="{FF2B5EF4-FFF2-40B4-BE49-F238E27FC236}">
              <a16:creationId xmlns:a16="http://schemas.microsoft.com/office/drawing/2014/main" id="{19718AB3-CFCB-4D21-BF1C-062B56F7C0F2}"/>
            </a:ext>
          </a:extLst>
        </xdr:cNvPr>
        <xdr:cNvSpPr>
          <a:spLocks noChangeArrowheads="1"/>
        </xdr:cNvSpPr>
      </xdr:nvSpPr>
      <xdr:spPr bwMode="auto">
        <a:xfrm>
          <a:off x="1247775" y="4752975"/>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2</xdr:col>
      <xdr:colOff>57150</xdr:colOff>
      <xdr:row>50</xdr:row>
      <xdr:rowOff>28575</xdr:rowOff>
    </xdr:from>
    <xdr:to>
      <xdr:col>2</xdr:col>
      <xdr:colOff>533400</xdr:colOff>
      <xdr:row>52</xdr:row>
      <xdr:rowOff>19050</xdr:rowOff>
    </xdr:to>
    <xdr:sp macro="" textlink="">
      <xdr:nvSpPr>
        <xdr:cNvPr id="17785" name="AutoShape 1">
          <a:extLst>
            <a:ext uri="{FF2B5EF4-FFF2-40B4-BE49-F238E27FC236}">
              <a16:creationId xmlns:a16="http://schemas.microsoft.com/office/drawing/2014/main" id="{DD2984AF-CC80-4747-AC84-E744B6A93B4D}"/>
            </a:ext>
          </a:extLst>
        </xdr:cNvPr>
        <xdr:cNvSpPr>
          <a:spLocks noChangeArrowheads="1"/>
        </xdr:cNvSpPr>
      </xdr:nvSpPr>
      <xdr:spPr bwMode="auto">
        <a:xfrm>
          <a:off x="533400" y="6848475"/>
          <a:ext cx="476250"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104775</xdr:colOff>
      <xdr:row>63</xdr:row>
      <xdr:rowOff>57150</xdr:rowOff>
    </xdr:from>
    <xdr:to>
      <xdr:col>3</xdr:col>
      <xdr:colOff>590550</xdr:colOff>
      <xdr:row>65</xdr:row>
      <xdr:rowOff>152400</xdr:rowOff>
    </xdr:to>
    <xdr:sp macro="" textlink="">
      <xdr:nvSpPr>
        <xdr:cNvPr id="17786" name="AutoShape 1">
          <a:extLst>
            <a:ext uri="{FF2B5EF4-FFF2-40B4-BE49-F238E27FC236}">
              <a16:creationId xmlns:a16="http://schemas.microsoft.com/office/drawing/2014/main" id="{005A5CAD-7768-41AE-9893-9D40A4CAF813}"/>
            </a:ext>
          </a:extLst>
        </xdr:cNvPr>
        <xdr:cNvSpPr>
          <a:spLocks noChangeArrowheads="1"/>
        </xdr:cNvSpPr>
      </xdr:nvSpPr>
      <xdr:spPr bwMode="auto">
        <a:xfrm>
          <a:off x="1266825" y="8667750"/>
          <a:ext cx="485775" cy="323850"/>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104775</xdr:colOff>
      <xdr:row>70</xdr:row>
      <xdr:rowOff>19050</xdr:rowOff>
    </xdr:from>
    <xdr:to>
      <xdr:col>3</xdr:col>
      <xdr:colOff>581025</xdr:colOff>
      <xdr:row>72</xdr:row>
      <xdr:rowOff>9525</xdr:rowOff>
    </xdr:to>
    <xdr:sp macro="" textlink="">
      <xdr:nvSpPr>
        <xdr:cNvPr id="17787" name="AutoShape 1">
          <a:extLst>
            <a:ext uri="{FF2B5EF4-FFF2-40B4-BE49-F238E27FC236}">
              <a16:creationId xmlns:a16="http://schemas.microsoft.com/office/drawing/2014/main" id="{7437B298-533A-490C-A652-E89F41280155}"/>
            </a:ext>
          </a:extLst>
        </xdr:cNvPr>
        <xdr:cNvSpPr>
          <a:spLocks noChangeArrowheads="1"/>
        </xdr:cNvSpPr>
      </xdr:nvSpPr>
      <xdr:spPr bwMode="auto">
        <a:xfrm>
          <a:off x="1266825" y="9496425"/>
          <a:ext cx="476250"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95250</xdr:colOff>
      <xdr:row>76</xdr:row>
      <xdr:rowOff>0</xdr:rowOff>
    </xdr:from>
    <xdr:to>
      <xdr:col>3</xdr:col>
      <xdr:colOff>581025</xdr:colOff>
      <xdr:row>77</xdr:row>
      <xdr:rowOff>161925</xdr:rowOff>
    </xdr:to>
    <xdr:sp macro="" textlink="">
      <xdr:nvSpPr>
        <xdr:cNvPr id="17788" name="AutoShape 1">
          <a:extLst>
            <a:ext uri="{FF2B5EF4-FFF2-40B4-BE49-F238E27FC236}">
              <a16:creationId xmlns:a16="http://schemas.microsoft.com/office/drawing/2014/main" id="{97597824-281D-49C1-AA01-C80D417D2351}"/>
            </a:ext>
          </a:extLst>
        </xdr:cNvPr>
        <xdr:cNvSpPr>
          <a:spLocks noChangeArrowheads="1"/>
        </xdr:cNvSpPr>
      </xdr:nvSpPr>
      <xdr:spPr bwMode="auto">
        <a:xfrm>
          <a:off x="1257300" y="10287000"/>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104775</xdr:colOff>
      <xdr:row>86</xdr:row>
      <xdr:rowOff>9525</xdr:rowOff>
    </xdr:from>
    <xdr:to>
      <xdr:col>3</xdr:col>
      <xdr:colOff>590550</xdr:colOff>
      <xdr:row>87</xdr:row>
      <xdr:rowOff>161925</xdr:rowOff>
    </xdr:to>
    <xdr:sp macro="" textlink="">
      <xdr:nvSpPr>
        <xdr:cNvPr id="17789" name="AutoShape 1">
          <a:extLst>
            <a:ext uri="{FF2B5EF4-FFF2-40B4-BE49-F238E27FC236}">
              <a16:creationId xmlns:a16="http://schemas.microsoft.com/office/drawing/2014/main" id="{65B893D3-9641-4AB0-A242-0EB3BA4A903D}"/>
            </a:ext>
          </a:extLst>
        </xdr:cNvPr>
        <xdr:cNvSpPr>
          <a:spLocks noChangeArrowheads="1"/>
        </xdr:cNvSpPr>
      </xdr:nvSpPr>
      <xdr:spPr bwMode="auto">
        <a:xfrm>
          <a:off x="1266825" y="11563350"/>
          <a:ext cx="485775" cy="323850"/>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9</xdr:col>
      <xdr:colOff>76200</xdr:colOff>
      <xdr:row>86</xdr:row>
      <xdr:rowOff>9525</xdr:rowOff>
    </xdr:from>
    <xdr:to>
      <xdr:col>9</xdr:col>
      <xdr:colOff>561975</xdr:colOff>
      <xdr:row>88</xdr:row>
      <xdr:rowOff>0</xdr:rowOff>
    </xdr:to>
    <xdr:sp macro="" textlink="">
      <xdr:nvSpPr>
        <xdr:cNvPr id="17790" name="AutoShape 1">
          <a:extLst>
            <a:ext uri="{FF2B5EF4-FFF2-40B4-BE49-F238E27FC236}">
              <a16:creationId xmlns:a16="http://schemas.microsoft.com/office/drawing/2014/main" id="{009514CE-CD63-4E7A-B838-52A32C0EAED6}"/>
            </a:ext>
          </a:extLst>
        </xdr:cNvPr>
        <xdr:cNvSpPr>
          <a:spLocks noChangeArrowheads="1"/>
        </xdr:cNvSpPr>
      </xdr:nvSpPr>
      <xdr:spPr bwMode="auto">
        <a:xfrm>
          <a:off x="5038725" y="11563350"/>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7</xdr:col>
      <xdr:colOff>114300</xdr:colOff>
      <xdr:row>46</xdr:row>
      <xdr:rowOff>57150</xdr:rowOff>
    </xdr:from>
    <xdr:to>
      <xdr:col>8</xdr:col>
      <xdr:colOff>504825</xdr:colOff>
      <xdr:row>48</xdr:row>
      <xdr:rowOff>123825</xdr:rowOff>
    </xdr:to>
    <xdr:sp macro="" textlink="">
      <xdr:nvSpPr>
        <xdr:cNvPr id="17791" name="AutoShape 11">
          <a:extLst>
            <a:ext uri="{FF2B5EF4-FFF2-40B4-BE49-F238E27FC236}">
              <a16:creationId xmlns:a16="http://schemas.microsoft.com/office/drawing/2014/main" id="{6E1ABF05-A373-418A-9067-1DD92A95FD3D}"/>
            </a:ext>
          </a:extLst>
        </xdr:cNvPr>
        <xdr:cNvSpPr>
          <a:spLocks noChangeArrowheads="1"/>
        </xdr:cNvSpPr>
      </xdr:nvSpPr>
      <xdr:spPr bwMode="auto">
        <a:xfrm>
          <a:off x="3810000" y="6296025"/>
          <a:ext cx="1076325" cy="409575"/>
        </a:xfrm>
        <a:prstGeom prst="rightArrow">
          <a:avLst>
            <a:gd name="adj1" fmla="val 50000"/>
            <a:gd name="adj2" fmla="val 64749"/>
          </a:avLst>
        </a:prstGeom>
        <a:solidFill>
          <a:srgbClr val="FF0000"/>
        </a:solidFill>
        <a:ln w="9525">
          <a:solidFill>
            <a:srgbClr val="7F7F7F"/>
          </a:solidFill>
          <a:miter lim="800000"/>
          <a:headEnd/>
          <a:tailEnd/>
        </a:ln>
      </xdr:spPr>
    </xdr:sp>
    <xdr:clientData/>
  </xdr:twoCellAnchor>
  <xdr:twoCellAnchor>
    <xdr:from>
      <xdr:col>2</xdr:col>
      <xdr:colOff>66675</xdr:colOff>
      <xdr:row>22</xdr:row>
      <xdr:rowOff>19050</xdr:rowOff>
    </xdr:from>
    <xdr:to>
      <xdr:col>2</xdr:col>
      <xdr:colOff>581025</xdr:colOff>
      <xdr:row>29</xdr:row>
      <xdr:rowOff>152400</xdr:rowOff>
    </xdr:to>
    <xdr:sp macro="" textlink="">
      <xdr:nvSpPr>
        <xdr:cNvPr id="17792" name="AutoShape 6">
          <a:extLst>
            <a:ext uri="{FF2B5EF4-FFF2-40B4-BE49-F238E27FC236}">
              <a16:creationId xmlns:a16="http://schemas.microsoft.com/office/drawing/2014/main" id="{82099353-3E58-4C85-A0C3-22520339349B}"/>
            </a:ext>
          </a:extLst>
        </xdr:cNvPr>
        <xdr:cNvSpPr>
          <a:spLocks noChangeArrowheads="1"/>
        </xdr:cNvSpPr>
      </xdr:nvSpPr>
      <xdr:spPr bwMode="auto">
        <a:xfrm>
          <a:off x="542925" y="3105150"/>
          <a:ext cx="514350" cy="1152525"/>
        </a:xfrm>
        <a:prstGeom prst="downArrow">
          <a:avLst>
            <a:gd name="adj1" fmla="val 50000"/>
            <a:gd name="adj2" fmla="val 56299"/>
          </a:avLst>
        </a:prstGeom>
        <a:solidFill>
          <a:srgbClr val="FFFF00"/>
        </a:solidFill>
        <a:ln w="9525">
          <a:solidFill>
            <a:srgbClr val="7F7F7F"/>
          </a:solidFill>
          <a:miter lim="800000"/>
          <a:headEnd/>
          <a:tailEnd/>
        </a:ln>
      </xdr:spPr>
    </xdr:sp>
    <xdr:clientData/>
  </xdr:twoCellAnchor>
  <xdr:twoCellAnchor>
    <xdr:from>
      <xdr:col>7</xdr:col>
      <xdr:colOff>104775</xdr:colOff>
      <xdr:row>29</xdr:row>
      <xdr:rowOff>66675</xdr:rowOff>
    </xdr:from>
    <xdr:to>
      <xdr:col>7</xdr:col>
      <xdr:colOff>581025</xdr:colOff>
      <xdr:row>60</xdr:row>
      <xdr:rowOff>0</xdr:rowOff>
    </xdr:to>
    <xdr:sp macro="" textlink="">
      <xdr:nvSpPr>
        <xdr:cNvPr id="17793" name="AutoShape 12">
          <a:extLst>
            <a:ext uri="{FF2B5EF4-FFF2-40B4-BE49-F238E27FC236}">
              <a16:creationId xmlns:a16="http://schemas.microsoft.com/office/drawing/2014/main" id="{3C811A59-0A69-4A3E-8E1C-5A399E2EF63F}"/>
            </a:ext>
          </a:extLst>
        </xdr:cNvPr>
        <xdr:cNvSpPr>
          <a:spLocks noChangeArrowheads="1"/>
        </xdr:cNvSpPr>
      </xdr:nvSpPr>
      <xdr:spPr bwMode="auto">
        <a:xfrm>
          <a:off x="3800475" y="4171950"/>
          <a:ext cx="476250" cy="4029075"/>
        </a:xfrm>
        <a:prstGeom prst="downArrow">
          <a:avLst>
            <a:gd name="adj1" fmla="val 50000"/>
            <a:gd name="adj2" fmla="val 126704"/>
          </a:avLst>
        </a:prstGeom>
        <a:solidFill>
          <a:srgbClr val="FFFF00"/>
        </a:solidFill>
        <a:ln w="9525">
          <a:solidFill>
            <a:srgbClr val="7F7F7F"/>
          </a:solidFill>
          <a:miter lim="800000"/>
          <a:headEnd/>
          <a:tailEnd/>
        </a:ln>
      </xdr:spPr>
    </xdr:sp>
    <xdr:clientData/>
  </xdr:twoCellAnchor>
  <xdr:twoCellAnchor>
    <xdr:from>
      <xdr:col>5</xdr:col>
      <xdr:colOff>38100</xdr:colOff>
      <xdr:row>58</xdr:row>
      <xdr:rowOff>9525</xdr:rowOff>
    </xdr:from>
    <xdr:to>
      <xdr:col>5</xdr:col>
      <xdr:colOff>571500</xdr:colOff>
      <xdr:row>60</xdr:row>
      <xdr:rowOff>9525</xdr:rowOff>
    </xdr:to>
    <xdr:sp macro="" textlink="">
      <xdr:nvSpPr>
        <xdr:cNvPr id="17794" name="AutoShape 13">
          <a:extLst>
            <a:ext uri="{FF2B5EF4-FFF2-40B4-BE49-F238E27FC236}">
              <a16:creationId xmlns:a16="http://schemas.microsoft.com/office/drawing/2014/main" id="{D340FE61-F2CA-4472-A1F9-5AECA16E434A}"/>
            </a:ext>
          </a:extLst>
        </xdr:cNvPr>
        <xdr:cNvSpPr>
          <a:spLocks noChangeArrowheads="1"/>
        </xdr:cNvSpPr>
      </xdr:nvSpPr>
      <xdr:spPr bwMode="auto">
        <a:xfrm>
          <a:off x="2466975" y="7867650"/>
          <a:ext cx="533400" cy="342900"/>
        </a:xfrm>
        <a:prstGeom prst="downArrow">
          <a:avLst>
            <a:gd name="adj1" fmla="val 50000"/>
            <a:gd name="adj2" fmla="val 42144"/>
          </a:avLst>
        </a:prstGeom>
        <a:solidFill>
          <a:srgbClr val="FFFF00"/>
        </a:solidFill>
        <a:ln w="9525">
          <a:solidFill>
            <a:srgbClr val="7F7F7F"/>
          </a:solid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9523</xdr:colOff>
      <xdr:row>8</xdr:row>
      <xdr:rowOff>0</xdr:rowOff>
    </xdr:from>
    <xdr:to>
      <xdr:col>12</xdr:col>
      <xdr:colOff>771524</xdr:colOff>
      <xdr:row>48</xdr:row>
      <xdr:rowOff>0</xdr:rowOff>
    </xdr:to>
    <xdr:sp macro="" textlink="">
      <xdr:nvSpPr>
        <xdr:cNvPr id="7285" name="Line 1">
          <a:extLst>
            <a:ext uri="{FF2B5EF4-FFF2-40B4-BE49-F238E27FC236}">
              <a16:creationId xmlns:a16="http://schemas.microsoft.com/office/drawing/2014/main" id="{C6DD0954-8CE3-462B-8BE8-4EED8B48EB0D}"/>
            </a:ext>
          </a:extLst>
        </xdr:cNvPr>
        <xdr:cNvSpPr>
          <a:spLocks noChangeShapeType="1"/>
        </xdr:cNvSpPr>
      </xdr:nvSpPr>
      <xdr:spPr bwMode="auto">
        <a:xfrm flipH="1">
          <a:off x="9363073" y="1295400"/>
          <a:ext cx="762001" cy="68580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toukei.pref.gunma.jp/toukei/sokuhou_temp/&#38745;&#23713;&#30476;/&#38745;&#23713;&#30476;&#20844;&#2084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1/009810/LOCALS~1/Temp/B2Temp/Attach/&#24195;&#23798;&#30476;/&#38656;&#35201;&#25313;&#2282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説明"/>
      <sheetName val="入力"/>
      <sheetName val="結果"/>
      <sheetName val="間接1次"/>
      <sheetName val="間接2次"/>
      <sheetName val="波及合計"/>
      <sheetName val="登録"/>
      <sheetName val="各種係数"/>
      <sheetName val="投入係数"/>
      <sheetName val="逆行列係数"/>
      <sheetName val="建設係数"/>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シート"/>
      <sheetName val="総括表"/>
      <sheetName val="フロー図"/>
      <sheetName val="１次効果"/>
      <sheetName val="２次効果"/>
      <sheetName val="総合効果"/>
      <sheetName val="分析履歴"/>
      <sheetName val="各種係数"/>
      <sheetName val="投入係数"/>
      <sheetName val="逆行列(IM)"/>
    </sheetNames>
    <sheetDataSet>
      <sheetData sheetId="0"/>
      <sheetData sheetId="1"/>
      <sheetData sheetId="2"/>
      <sheetData sheetId="3"/>
      <sheetData sheetId="4"/>
      <sheetData sheetId="5"/>
      <sheetData sheetId="6">
        <row r="7">
          <cell r="A7" t="str">
            <v>新規入力…</v>
          </cell>
        </row>
        <row r="8">
          <cell r="A8" t="str">
            <v>県内で県内産の自動車に対する需要が１００億円増加した場合の経済波及効果</v>
          </cell>
        </row>
      </sheetData>
      <sheetData sheetId="7"/>
      <sheetData sheetId="8"/>
      <sheetData sheetId="9"/>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CC"/>
  </sheetPr>
  <dimension ref="B1:B140"/>
  <sheetViews>
    <sheetView tabSelected="1" zoomScaleNormal="100" zoomScaleSheetLayoutView="106" workbookViewId="0"/>
  </sheetViews>
  <sheetFormatPr defaultColWidth="9" defaultRowHeight="15" customHeight="1" x14ac:dyDescent="0.15"/>
  <cols>
    <col min="1" max="1" width="3.625" style="1" customWidth="1"/>
    <col min="2" max="2" width="77.75" style="1" customWidth="1"/>
    <col min="3" max="16384" width="9" style="1"/>
  </cols>
  <sheetData>
    <row r="1" spans="2:2" ht="15" customHeight="1" thickBot="1" x14ac:dyDescent="0.2"/>
    <row r="2" spans="2:2" ht="18" thickTop="1" x14ac:dyDescent="0.15">
      <c r="B2" s="2" t="s">
        <v>395</v>
      </c>
    </row>
    <row r="3" spans="2:2" ht="15" customHeight="1" x14ac:dyDescent="0.15">
      <c r="B3" s="3"/>
    </row>
    <row r="4" spans="2:2" ht="15" customHeight="1" x14ac:dyDescent="0.15">
      <c r="B4" s="424" t="s">
        <v>369</v>
      </c>
    </row>
    <row r="5" spans="2:2" ht="15" customHeight="1" x14ac:dyDescent="0.15">
      <c r="B5" s="424" t="s">
        <v>147</v>
      </c>
    </row>
    <row r="6" spans="2:2" ht="15" customHeight="1" x14ac:dyDescent="0.15">
      <c r="B6" s="424"/>
    </row>
    <row r="7" spans="2:2" ht="15" customHeight="1" x14ac:dyDescent="0.15">
      <c r="B7" s="424" t="s">
        <v>370</v>
      </c>
    </row>
    <row r="8" spans="2:2" ht="15" customHeight="1" x14ac:dyDescent="0.15">
      <c r="B8" s="424" t="s">
        <v>396</v>
      </c>
    </row>
    <row r="9" spans="2:2" ht="15" customHeight="1" x14ac:dyDescent="0.15">
      <c r="B9" s="424" t="s">
        <v>371</v>
      </c>
    </row>
    <row r="10" spans="2:2" ht="6.75" customHeight="1" x14ac:dyDescent="0.15">
      <c r="B10" s="424"/>
    </row>
    <row r="11" spans="2:2" ht="15" customHeight="1" x14ac:dyDescent="0.15">
      <c r="B11" s="424" t="s">
        <v>242</v>
      </c>
    </row>
    <row r="12" spans="2:2" ht="15" customHeight="1" x14ac:dyDescent="0.15">
      <c r="B12" s="425"/>
    </row>
    <row r="13" spans="2:2" ht="15" customHeight="1" x14ac:dyDescent="0.15">
      <c r="B13" s="425" t="s">
        <v>148</v>
      </c>
    </row>
    <row r="14" spans="2:2" ht="15" customHeight="1" x14ac:dyDescent="0.15">
      <c r="B14" s="425" t="s">
        <v>243</v>
      </c>
    </row>
    <row r="15" spans="2:2" ht="15" customHeight="1" x14ac:dyDescent="0.15">
      <c r="B15" s="425" t="s">
        <v>244</v>
      </c>
    </row>
    <row r="16" spans="2:2" ht="15" customHeight="1" x14ac:dyDescent="0.15">
      <c r="B16" s="425" t="s">
        <v>249</v>
      </c>
    </row>
    <row r="17" spans="2:2" ht="15" customHeight="1" x14ac:dyDescent="0.15">
      <c r="B17" s="425" t="s">
        <v>245</v>
      </c>
    </row>
    <row r="18" spans="2:2" ht="15" customHeight="1" x14ac:dyDescent="0.15">
      <c r="B18" s="3"/>
    </row>
    <row r="19" spans="2:2" ht="15" customHeight="1" x14ac:dyDescent="0.15">
      <c r="B19" s="424" t="s">
        <v>372</v>
      </c>
    </row>
    <row r="20" spans="2:2" ht="15" customHeight="1" x14ac:dyDescent="0.15">
      <c r="B20" s="424" t="s">
        <v>354</v>
      </c>
    </row>
    <row r="21" spans="2:2" ht="15" customHeight="1" x14ac:dyDescent="0.15">
      <c r="B21" s="424" t="s">
        <v>355</v>
      </c>
    </row>
    <row r="22" spans="2:2" ht="15" customHeight="1" x14ac:dyDescent="0.15">
      <c r="B22" s="424" t="s">
        <v>267</v>
      </c>
    </row>
    <row r="23" spans="2:2" ht="15" customHeight="1" x14ac:dyDescent="0.15">
      <c r="B23" s="424" t="s">
        <v>268</v>
      </c>
    </row>
    <row r="24" spans="2:2" ht="15" customHeight="1" x14ac:dyDescent="0.15">
      <c r="B24" s="425"/>
    </row>
    <row r="25" spans="2:2" ht="15" customHeight="1" x14ac:dyDescent="0.15">
      <c r="B25" s="425" t="s">
        <v>246</v>
      </c>
    </row>
    <row r="26" spans="2:2" ht="15" customHeight="1" x14ac:dyDescent="0.15">
      <c r="B26" s="426" t="s">
        <v>569</v>
      </c>
    </row>
    <row r="27" spans="2:2" ht="15" customHeight="1" x14ac:dyDescent="0.15">
      <c r="B27" s="3"/>
    </row>
    <row r="28" spans="2:2" ht="15" customHeight="1" x14ac:dyDescent="0.15">
      <c r="B28" s="424" t="s">
        <v>570</v>
      </c>
    </row>
    <row r="29" spans="2:2" ht="15" customHeight="1" x14ac:dyDescent="0.15">
      <c r="B29" s="424"/>
    </row>
    <row r="30" spans="2:2" ht="15" customHeight="1" x14ac:dyDescent="0.15">
      <c r="B30" s="634" t="s">
        <v>560</v>
      </c>
    </row>
    <row r="31" spans="2:2" ht="15" customHeight="1" x14ac:dyDescent="0.15">
      <c r="B31" s="424"/>
    </row>
    <row r="32" spans="2:2" ht="15" customHeight="1" x14ac:dyDescent="0.15">
      <c r="B32" s="424" t="s">
        <v>561</v>
      </c>
    </row>
    <row r="33" spans="2:2" ht="15" customHeight="1" x14ac:dyDescent="0.15">
      <c r="B33" s="424" t="s">
        <v>373</v>
      </c>
    </row>
    <row r="34" spans="2:2" ht="15" customHeight="1" x14ac:dyDescent="0.15">
      <c r="B34" s="427" t="s">
        <v>361</v>
      </c>
    </row>
    <row r="35" spans="2:2" ht="15" customHeight="1" x14ac:dyDescent="0.15">
      <c r="B35" s="427" t="s">
        <v>247</v>
      </c>
    </row>
    <row r="36" spans="2:2" ht="15" customHeight="1" x14ac:dyDescent="0.15">
      <c r="B36" s="424"/>
    </row>
    <row r="37" spans="2:2" ht="15" customHeight="1" x14ac:dyDescent="0.15">
      <c r="B37" s="424" t="s">
        <v>562</v>
      </c>
    </row>
    <row r="38" spans="2:2" ht="15" customHeight="1" x14ac:dyDescent="0.15">
      <c r="B38" s="424" t="s">
        <v>374</v>
      </c>
    </row>
    <row r="39" spans="2:2" ht="15" customHeight="1" x14ac:dyDescent="0.15">
      <c r="B39" s="424"/>
    </row>
    <row r="40" spans="2:2" ht="15" customHeight="1" x14ac:dyDescent="0.15">
      <c r="B40" s="424" t="s">
        <v>563</v>
      </c>
    </row>
    <row r="41" spans="2:2" ht="15" customHeight="1" x14ac:dyDescent="0.15">
      <c r="B41" s="424"/>
    </row>
    <row r="42" spans="2:2" ht="15" customHeight="1" x14ac:dyDescent="0.15">
      <c r="B42" s="424" t="s">
        <v>564</v>
      </c>
    </row>
    <row r="43" spans="2:2" ht="15" customHeight="1" x14ac:dyDescent="0.15">
      <c r="B43" s="424"/>
    </row>
    <row r="44" spans="2:2" ht="15" customHeight="1" x14ac:dyDescent="0.15">
      <c r="B44" s="424" t="s">
        <v>565</v>
      </c>
    </row>
    <row r="45" spans="2:2" ht="15" customHeight="1" x14ac:dyDescent="0.15">
      <c r="B45" s="3"/>
    </row>
    <row r="46" spans="2:2" ht="15" customHeight="1" x14ac:dyDescent="0.15">
      <c r="B46" s="424" t="s">
        <v>566</v>
      </c>
    </row>
    <row r="47" spans="2:2" ht="15" customHeight="1" x14ac:dyDescent="0.15">
      <c r="B47" s="424"/>
    </row>
    <row r="48" spans="2:2" ht="15" customHeight="1" x14ac:dyDescent="0.15">
      <c r="B48" s="424" t="s">
        <v>567</v>
      </c>
    </row>
    <row r="49" spans="2:2" ht="15" customHeight="1" x14ac:dyDescent="0.15">
      <c r="B49" s="428" t="s">
        <v>248</v>
      </c>
    </row>
    <row r="50" spans="2:2" ht="15" customHeight="1" x14ac:dyDescent="0.15">
      <c r="B50" s="428" t="s">
        <v>375</v>
      </c>
    </row>
    <row r="51" spans="2:2" ht="7.5" customHeight="1" x14ac:dyDescent="0.15">
      <c r="B51" s="428"/>
    </row>
    <row r="52" spans="2:2" ht="15" customHeight="1" x14ac:dyDescent="0.15">
      <c r="B52" s="428" t="s">
        <v>392</v>
      </c>
    </row>
    <row r="53" spans="2:2" ht="15" customHeight="1" x14ac:dyDescent="0.15">
      <c r="B53" s="428" t="s">
        <v>394</v>
      </c>
    </row>
    <row r="54" spans="2:2" ht="15" customHeight="1" x14ac:dyDescent="0.15">
      <c r="B54" s="428" t="s">
        <v>393</v>
      </c>
    </row>
    <row r="55" spans="2:2" ht="15" customHeight="1" x14ac:dyDescent="0.15">
      <c r="B55" s="428"/>
    </row>
    <row r="56" spans="2:2" ht="15" customHeight="1" x14ac:dyDescent="0.15">
      <c r="B56" s="424" t="s">
        <v>568</v>
      </c>
    </row>
    <row r="57" spans="2:2" ht="15" customHeight="1" x14ac:dyDescent="0.15">
      <c r="B57" s="424" t="s">
        <v>397</v>
      </c>
    </row>
    <row r="58" spans="2:2" ht="15" customHeight="1" x14ac:dyDescent="0.15">
      <c r="B58" s="428" t="s">
        <v>356</v>
      </c>
    </row>
    <row r="59" spans="2:2" ht="15" customHeight="1" x14ac:dyDescent="0.15">
      <c r="B59" s="534"/>
    </row>
    <row r="60" spans="2:2" ht="17.25" x14ac:dyDescent="0.15">
      <c r="B60" s="533" t="s">
        <v>357</v>
      </c>
    </row>
    <row r="61" spans="2:2" ht="9.9499999999999993" customHeight="1" x14ac:dyDescent="0.15">
      <c r="B61" s="3"/>
    </row>
    <row r="62" spans="2:2" ht="15" customHeight="1" x14ac:dyDescent="0.15">
      <c r="B62" s="425" t="s">
        <v>376</v>
      </c>
    </row>
    <row r="63" spans="2:2" ht="15" customHeight="1" x14ac:dyDescent="0.15">
      <c r="B63" s="425" t="s">
        <v>250</v>
      </c>
    </row>
    <row r="64" spans="2:2" ht="15" customHeight="1" x14ac:dyDescent="0.15">
      <c r="B64" s="425" t="s">
        <v>251</v>
      </c>
    </row>
    <row r="65" spans="2:2" ht="9.9499999999999993" customHeight="1" x14ac:dyDescent="0.15">
      <c r="B65" s="425"/>
    </row>
    <row r="66" spans="2:2" ht="15" customHeight="1" x14ac:dyDescent="0.15">
      <c r="B66" s="425" t="s">
        <v>252</v>
      </c>
    </row>
    <row r="67" spans="2:2" ht="15" customHeight="1" x14ac:dyDescent="0.15">
      <c r="B67" s="425"/>
    </row>
    <row r="68" spans="2:2" ht="15" customHeight="1" x14ac:dyDescent="0.15">
      <c r="B68" s="425" t="s">
        <v>151</v>
      </c>
    </row>
    <row r="69" spans="2:2" ht="6.95" customHeight="1" x14ac:dyDescent="0.15">
      <c r="B69" s="425"/>
    </row>
    <row r="70" spans="2:2" ht="15" customHeight="1" x14ac:dyDescent="0.15">
      <c r="B70" s="429" t="s">
        <v>253</v>
      </c>
    </row>
    <row r="71" spans="2:2" ht="15" customHeight="1" x14ac:dyDescent="0.15">
      <c r="B71" s="429" t="s">
        <v>254</v>
      </c>
    </row>
    <row r="72" spans="2:2" ht="6.95" customHeight="1" x14ac:dyDescent="0.15">
      <c r="B72" s="425"/>
    </row>
    <row r="73" spans="2:2" ht="15" customHeight="1" x14ac:dyDescent="0.15">
      <c r="B73" s="429" t="s">
        <v>398</v>
      </c>
    </row>
    <row r="74" spans="2:2" ht="15" customHeight="1" x14ac:dyDescent="0.15">
      <c r="B74" s="429" t="s">
        <v>255</v>
      </c>
    </row>
    <row r="75" spans="2:2" ht="4.5" customHeight="1" x14ac:dyDescent="0.15">
      <c r="B75" s="429"/>
    </row>
    <row r="76" spans="2:2" ht="15" customHeight="1" x14ac:dyDescent="0.15">
      <c r="B76" s="424" t="s">
        <v>256</v>
      </c>
    </row>
    <row r="77" spans="2:2" ht="15" customHeight="1" x14ac:dyDescent="0.15">
      <c r="B77" s="424" t="s">
        <v>257</v>
      </c>
    </row>
    <row r="78" spans="2:2" ht="15" customHeight="1" x14ac:dyDescent="0.15">
      <c r="B78" s="424" t="s">
        <v>258</v>
      </c>
    </row>
    <row r="79" spans="2:2" ht="15" customHeight="1" x14ac:dyDescent="0.15">
      <c r="B79" s="425"/>
    </row>
    <row r="80" spans="2:2" ht="15" customHeight="1" x14ac:dyDescent="0.15">
      <c r="B80" s="425" t="s">
        <v>152</v>
      </c>
    </row>
    <row r="81" spans="2:2" ht="15" customHeight="1" x14ac:dyDescent="0.15">
      <c r="B81" s="425"/>
    </row>
    <row r="82" spans="2:2" ht="15" customHeight="1" x14ac:dyDescent="0.15">
      <c r="B82" s="429" t="s">
        <v>153</v>
      </c>
    </row>
    <row r="83" spans="2:2" ht="6.95" customHeight="1" x14ac:dyDescent="0.15">
      <c r="B83" s="425"/>
    </row>
    <row r="84" spans="2:2" ht="15" customHeight="1" x14ac:dyDescent="0.15">
      <c r="B84" s="424" t="s">
        <v>377</v>
      </c>
    </row>
    <row r="85" spans="2:2" ht="15" customHeight="1" x14ac:dyDescent="0.15">
      <c r="B85" s="424" t="s">
        <v>399</v>
      </c>
    </row>
    <row r="86" spans="2:2" ht="15" customHeight="1" x14ac:dyDescent="0.15">
      <c r="B86" s="424" t="s">
        <v>259</v>
      </c>
    </row>
    <row r="87" spans="2:2" ht="15" customHeight="1" x14ac:dyDescent="0.15">
      <c r="B87" s="424" t="s">
        <v>400</v>
      </c>
    </row>
    <row r="88" spans="2:2" ht="15" customHeight="1" x14ac:dyDescent="0.15">
      <c r="B88" s="424" t="s">
        <v>358</v>
      </c>
    </row>
    <row r="89" spans="2:2" ht="15" customHeight="1" x14ac:dyDescent="0.15">
      <c r="B89" s="425"/>
    </row>
    <row r="90" spans="2:2" ht="15" customHeight="1" x14ac:dyDescent="0.15">
      <c r="B90" s="429" t="s">
        <v>154</v>
      </c>
    </row>
    <row r="91" spans="2:2" ht="6.95" customHeight="1" x14ac:dyDescent="0.15">
      <c r="B91" s="425"/>
    </row>
    <row r="92" spans="2:2" ht="15" customHeight="1" x14ac:dyDescent="0.15">
      <c r="B92" s="424" t="s">
        <v>378</v>
      </c>
    </row>
    <row r="93" spans="2:2" ht="15" customHeight="1" x14ac:dyDescent="0.15">
      <c r="B93" s="424" t="s">
        <v>155</v>
      </c>
    </row>
    <row r="94" spans="2:2" ht="15" customHeight="1" x14ac:dyDescent="0.15">
      <c r="B94" s="424" t="s">
        <v>379</v>
      </c>
    </row>
    <row r="95" spans="2:2" ht="15" customHeight="1" x14ac:dyDescent="0.15">
      <c r="B95" s="425"/>
    </row>
    <row r="96" spans="2:2" ht="15" customHeight="1" x14ac:dyDescent="0.15">
      <c r="B96" s="429" t="s">
        <v>156</v>
      </c>
    </row>
    <row r="97" spans="2:2" ht="6.95" customHeight="1" x14ac:dyDescent="0.15">
      <c r="B97" s="425"/>
    </row>
    <row r="98" spans="2:2" ht="15" customHeight="1" x14ac:dyDescent="0.15">
      <c r="B98" s="424" t="s">
        <v>380</v>
      </c>
    </row>
    <row r="99" spans="2:2" ht="15" customHeight="1" x14ac:dyDescent="0.15">
      <c r="B99" s="424" t="s">
        <v>468</v>
      </c>
    </row>
    <row r="100" spans="2:2" ht="15" customHeight="1" x14ac:dyDescent="0.15">
      <c r="B100" s="425"/>
    </row>
    <row r="101" spans="2:2" ht="15" customHeight="1" x14ac:dyDescent="0.15">
      <c r="B101" s="429" t="s">
        <v>157</v>
      </c>
    </row>
    <row r="102" spans="2:2" ht="6.95" customHeight="1" x14ac:dyDescent="0.15">
      <c r="B102" s="425"/>
    </row>
    <row r="103" spans="2:2" ht="15" customHeight="1" x14ac:dyDescent="0.15">
      <c r="B103" s="424" t="s">
        <v>381</v>
      </c>
    </row>
    <row r="104" spans="2:2" ht="15" customHeight="1" x14ac:dyDescent="0.15">
      <c r="B104" s="424" t="s">
        <v>382</v>
      </c>
    </row>
    <row r="105" spans="2:2" ht="15" customHeight="1" x14ac:dyDescent="0.15">
      <c r="B105" s="424" t="s">
        <v>383</v>
      </c>
    </row>
    <row r="106" spans="2:2" ht="15" customHeight="1" x14ac:dyDescent="0.15">
      <c r="B106" s="425"/>
    </row>
    <row r="107" spans="2:2" ht="15" customHeight="1" x14ac:dyDescent="0.15">
      <c r="B107" s="429" t="s">
        <v>359</v>
      </c>
    </row>
    <row r="108" spans="2:2" ht="6.95" customHeight="1" x14ac:dyDescent="0.15">
      <c r="B108" s="425"/>
    </row>
    <row r="109" spans="2:2" ht="15" customHeight="1" x14ac:dyDescent="0.15">
      <c r="B109" s="424" t="s">
        <v>384</v>
      </c>
    </row>
    <row r="110" spans="2:2" ht="15" customHeight="1" x14ac:dyDescent="0.15">
      <c r="B110" s="425"/>
    </row>
    <row r="111" spans="2:2" ht="15" customHeight="1" x14ac:dyDescent="0.15">
      <c r="B111" s="429" t="s">
        <v>360</v>
      </c>
    </row>
    <row r="112" spans="2:2" ht="6.95" customHeight="1" x14ac:dyDescent="0.15">
      <c r="B112" s="425"/>
    </row>
    <row r="113" spans="2:2" ht="15" customHeight="1" x14ac:dyDescent="0.15">
      <c r="B113" s="424" t="s">
        <v>385</v>
      </c>
    </row>
    <row r="114" spans="2:2" ht="15" customHeight="1" x14ac:dyDescent="0.15">
      <c r="B114" s="424" t="s">
        <v>386</v>
      </c>
    </row>
    <row r="115" spans="2:2" ht="15" customHeight="1" x14ac:dyDescent="0.15">
      <c r="B115" s="424" t="s">
        <v>387</v>
      </c>
    </row>
    <row r="116" spans="2:2" ht="15" customHeight="1" x14ac:dyDescent="0.15">
      <c r="B116" s="424" t="s">
        <v>388</v>
      </c>
    </row>
    <row r="117" spans="2:2" ht="15" customHeight="1" x14ac:dyDescent="0.15">
      <c r="B117" s="424" t="s">
        <v>260</v>
      </c>
    </row>
    <row r="118" spans="2:2" ht="15" customHeight="1" x14ac:dyDescent="0.15">
      <c r="B118" s="535"/>
    </row>
    <row r="119" spans="2:2" ht="15" customHeight="1" x14ac:dyDescent="0.15">
      <c r="B119" s="425" t="s">
        <v>261</v>
      </c>
    </row>
    <row r="120" spans="2:2" ht="9.9499999999999993" customHeight="1" x14ac:dyDescent="0.15">
      <c r="B120" s="425"/>
    </row>
    <row r="121" spans="2:2" ht="15" customHeight="1" x14ac:dyDescent="0.15">
      <c r="B121" s="425" t="s">
        <v>363</v>
      </c>
    </row>
    <row r="122" spans="2:2" ht="9.9499999999999993" customHeight="1" x14ac:dyDescent="0.15">
      <c r="B122" s="425"/>
    </row>
    <row r="123" spans="2:2" ht="15" customHeight="1" x14ac:dyDescent="0.15">
      <c r="B123" s="430" t="s">
        <v>364</v>
      </c>
    </row>
    <row r="124" spans="2:2" ht="15" customHeight="1" x14ac:dyDescent="0.15">
      <c r="B124" s="430" t="s">
        <v>262</v>
      </c>
    </row>
    <row r="125" spans="2:2" ht="15" customHeight="1" x14ac:dyDescent="0.15">
      <c r="B125" s="424" t="s">
        <v>389</v>
      </c>
    </row>
    <row r="126" spans="2:2" ht="15" customHeight="1" x14ac:dyDescent="0.15">
      <c r="B126" s="424" t="s">
        <v>263</v>
      </c>
    </row>
    <row r="127" spans="2:2" ht="15" customHeight="1" x14ac:dyDescent="0.15">
      <c r="B127" s="425"/>
    </row>
    <row r="128" spans="2:2" ht="15" customHeight="1" x14ac:dyDescent="0.15">
      <c r="B128" s="425" t="s">
        <v>158</v>
      </c>
    </row>
    <row r="129" spans="2:2" ht="9.9499999999999993" customHeight="1" x14ac:dyDescent="0.15">
      <c r="B129" s="425"/>
    </row>
    <row r="130" spans="2:2" ht="15" customHeight="1" x14ac:dyDescent="0.15">
      <c r="B130" s="424" t="s">
        <v>365</v>
      </c>
    </row>
    <row r="131" spans="2:2" ht="15" customHeight="1" x14ac:dyDescent="0.15">
      <c r="B131" s="428" t="s">
        <v>264</v>
      </c>
    </row>
    <row r="132" spans="2:2" ht="15" customHeight="1" x14ac:dyDescent="0.15">
      <c r="B132" s="428" t="s">
        <v>265</v>
      </c>
    </row>
    <row r="133" spans="2:2" ht="15" customHeight="1" x14ac:dyDescent="0.15">
      <c r="B133" s="424" t="s">
        <v>266</v>
      </c>
    </row>
    <row r="134" spans="2:2" ht="15" customHeight="1" x14ac:dyDescent="0.15">
      <c r="B134" s="425"/>
    </row>
    <row r="135" spans="2:2" ht="15" customHeight="1" x14ac:dyDescent="0.15">
      <c r="B135" s="425" t="s">
        <v>159</v>
      </c>
    </row>
    <row r="136" spans="2:2" ht="9.9499999999999993" customHeight="1" x14ac:dyDescent="0.15">
      <c r="B136" s="425"/>
    </row>
    <row r="137" spans="2:2" ht="15" customHeight="1" x14ac:dyDescent="0.15">
      <c r="B137" s="424" t="s">
        <v>390</v>
      </c>
    </row>
    <row r="138" spans="2:2" ht="15" customHeight="1" x14ac:dyDescent="0.15">
      <c r="B138" s="424" t="s">
        <v>391</v>
      </c>
    </row>
    <row r="139" spans="2:2" ht="15" customHeight="1" thickBot="1" x14ac:dyDescent="0.2">
      <c r="B139" s="4"/>
    </row>
    <row r="140" spans="2:2" ht="15" customHeight="1" thickTop="1" x14ac:dyDescent="0.15"/>
  </sheetData>
  <sheetProtection sheet="1" objects="1" scenarios="1"/>
  <phoneticPr fontId="2"/>
  <printOptions horizontalCentered="1"/>
  <pageMargins left="0.70866141732283472" right="0.70866141732283472" top="0.74803149606299213" bottom="0.74803149606299213" header="0.31496062992125984" footer="0.31496062992125984"/>
  <pageSetup paperSize="9" scale="94" orientation="portrait" horizontalDpi="300" verticalDpi="300" r:id="rId1"/>
  <rowBreaks count="2" manualBreakCount="2">
    <brk id="59" min="1" max="1" man="1"/>
    <brk id="118" min="1" max="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99FF"/>
  </sheetPr>
  <dimension ref="B1:J47"/>
  <sheetViews>
    <sheetView topLeftCell="B2" zoomScaleNormal="100" workbookViewId="0">
      <pane xSplit="2" ySplit="5" topLeftCell="D41" activePane="bottomRight" state="frozen"/>
      <selection pane="topRight"/>
      <selection pane="bottomLeft"/>
      <selection pane="bottomRight"/>
    </sheetView>
  </sheetViews>
  <sheetFormatPr defaultColWidth="9" defaultRowHeight="13.5" x14ac:dyDescent="0.15"/>
  <cols>
    <col min="1" max="1" width="2.625" style="5" customWidth="1"/>
    <col min="2" max="2" width="3.625" style="5" customWidth="1"/>
    <col min="3" max="3" width="22.25" style="5" bestFit="1" customWidth="1"/>
    <col min="4" max="7" width="10.125" style="5" bestFit="1" customWidth="1"/>
    <col min="8" max="8" width="11.125" style="5" bestFit="1" customWidth="1"/>
    <col min="9" max="10" width="10.125" style="5" bestFit="1" customWidth="1"/>
    <col min="11" max="16384" width="9" style="5"/>
  </cols>
  <sheetData>
    <row r="1" spans="2:10" ht="18.75" customHeight="1" x14ac:dyDescent="0.15"/>
    <row r="2" spans="2:10" ht="18.75" customHeight="1" x14ac:dyDescent="0.15">
      <c r="B2" s="7" t="s">
        <v>107</v>
      </c>
    </row>
    <row r="3" spans="2:10" ht="18.75" customHeight="1" x14ac:dyDescent="0.15">
      <c r="D3" s="374"/>
      <c r="E3" s="374"/>
      <c r="F3" s="374"/>
      <c r="G3" s="374"/>
      <c r="H3" s="374"/>
      <c r="I3" s="374"/>
      <c r="J3" s="374"/>
    </row>
    <row r="4" spans="2:10" ht="18.75" customHeight="1" x14ac:dyDescent="0.15">
      <c r="B4" s="931" t="s">
        <v>191</v>
      </c>
      <c r="C4" s="932"/>
      <c r="D4" s="933" t="s">
        <v>108</v>
      </c>
      <c r="E4" s="927" t="s">
        <v>109</v>
      </c>
      <c r="F4" s="927" t="s">
        <v>110</v>
      </c>
      <c r="G4" s="927" t="s">
        <v>111</v>
      </c>
      <c r="H4" s="927" t="s">
        <v>112</v>
      </c>
      <c r="I4" s="929" t="s">
        <v>113</v>
      </c>
      <c r="J4" s="929" t="s">
        <v>114</v>
      </c>
    </row>
    <row r="5" spans="2:10" ht="18.75" customHeight="1" x14ac:dyDescent="0.15">
      <c r="B5" s="932"/>
      <c r="C5" s="932"/>
      <c r="D5" s="933"/>
      <c r="E5" s="927"/>
      <c r="F5" s="927"/>
      <c r="G5" s="927"/>
      <c r="H5" s="927"/>
      <c r="I5" s="930"/>
      <c r="J5" s="930"/>
    </row>
    <row r="6" spans="2:10" ht="18.75" customHeight="1" x14ac:dyDescent="0.15">
      <c r="B6" s="932"/>
      <c r="C6" s="932"/>
      <c r="D6" s="934"/>
      <c r="E6" s="928"/>
      <c r="F6" s="928"/>
      <c r="G6" s="928"/>
      <c r="H6" s="928"/>
      <c r="I6" s="930"/>
      <c r="J6" s="930"/>
    </row>
    <row r="7" spans="2:10" ht="18.75" customHeight="1" x14ac:dyDescent="0.15">
      <c r="B7" s="368" t="s">
        <v>192</v>
      </c>
      <c r="C7" s="279" t="s">
        <v>426</v>
      </c>
      <c r="D7" s="369">
        <v>0.45216372868046822</v>
      </c>
      <c r="E7" s="369">
        <v>0.54783627131953172</v>
      </c>
      <c r="F7" s="369">
        <v>0.46566588057310671</v>
      </c>
      <c r="G7" s="369">
        <v>7.0214470054284953E-2</v>
      </c>
      <c r="H7" s="369">
        <v>1.5994230076907819E-2</v>
      </c>
      <c r="I7" s="369">
        <v>0.33252313784818011</v>
      </c>
      <c r="J7" s="369">
        <v>4.0563540090771559E-2</v>
      </c>
    </row>
    <row r="8" spans="2:10" ht="18.75" customHeight="1" x14ac:dyDescent="0.15">
      <c r="B8" s="372" t="s">
        <v>193</v>
      </c>
      <c r="C8" s="303" t="s">
        <v>50</v>
      </c>
      <c r="D8" s="373">
        <v>0.31947528792026031</v>
      </c>
      <c r="E8" s="373">
        <v>0.68052471207973975</v>
      </c>
      <c r="F8" s="373">
        <v>0.56163078114297627</v>
      </c>
      <c r="G8" s="373">
        <v>0.24369397540129248</v>
      </c>
      <c r="H8" s="373">
        <v>1.8171829093375936E-3</v>
      </c>
      <c r="I8" s="373">
        <v>0.15901803706681755</v>
      </c>
      <c r="J8" s="373">
        <v>6.3501990331258626E-2</v>
      </c>
    </row>
    <row r="9" spans="2:10" ht="18.75" customHeight="1" x14ac:dyDescent="0.15">
      <c r="B9" s="370" t="s">
        <v>194</v>
      </c>
      <c r="C9" s="286" t="s">
        <v>427</v>
      </c>
      <c r="D9" s="371">
        <v>0.97190151709951145</v>
      </c>
      <c r="E9" s="371">
        <v>2.8098482900488553E-2</v>
      </c>
      <c r="F9" s="371">
        <v>0.4393546528377989</v>
      </c>
      <c r="G9" s="371">
        <v>0.20159896283491788</v>
      </c>
      <c r="H9" s="409">
        <v>-2.6123024752382297E-5</v>
      </c>
      <c r="I9" s="371">
        <v>3.7453183520599252E-2</v>
      </c>
      <c r="J9" s="371">
        <v>3.7165082108902334E-2</v>
      </c>
    </row>
    <row r="10" spans="2:10" ht="18.75" customHeight="1" x14ac:dyDescent="0.15">
      <c r="B10" s="372" t="s">
        <v>195</v>
      </c>
      <c r="C10" s="303" t="s">
        <v>196</v>
      </c>
      <c r="D10" s="373">
        <v>0.74808946514206487</v>
      </c>
      <c r="E10" s="373">
        <v>0.25191053485793513</v>
      </c>
      <c r="F10" s="373">
        <v>0.30055768319120491</v>
      </c>
      <c r="G10" s="373">
        <v>0.13992415082480653</v>
      </c>
      <c r="H10" s="410">
        <v>0.10880321443819578</v>
      </c>
      <c r="I10" s="373">
        <v>5.3174319940769467E-2</v>
      </c>
      <c r="J10" s="373">
        <v>4.8716050303343437E-2</v>
      </c>
    </row>
    <row r="11" spans="2:10" ht="18.75" customHeight="1" x14ac:dyDescent="0.15">
      <c r="B11" s="370" t="s">
        <v>197</v>
      </c>
      <c r="C11" s="286" t="s">
        <v>428</v>
      </c>
      <c r="D11" s="371">
        <v>0.9025696223227424</v>
      </c>
      <c r="E11" s="371">
        <v>9.7430377677257596E-2</v>
      </c>
      <c r="F11" s="371">
        <v>0.39774234240062101</v>
      </c>
      <c r="G11" s="371">
        <v>0.30581880518808424</v>
      </c>
      <c r="H11" s="409">
        <v>1.4844000643279485E-2</v>
      </c>
      <c r="I11" s="371">
        <v>0.14907655982145745</v>
      </c>
      <c r="J11" s="371">
        <v>0.12556198854998868</v>
      </c>
    </row>
    <row r="12" spans="2:10" ht="18.75" customHeight="1" x14ac:dyDescent="0.15">
      <c r="B12" s="372" t="s">
        <v>198</v>
      </c>
      <c r="C12" s="303" t="s">
        <v>429</v>
      </c>
      <c r="D12" s="373">
        <v>0.90883964387046279</v>
      </c>
      <c r="E12" s="373">
        <v>9.1160356129537212E-2</v>
      </c>
      <c r="F12" s="373">
        <v>0.37611345522737927</v>
      </c>
      <c r="G12" s="373">
        <v>0.20610642287857478</v>
      </c>
      <c r="H12" s="410">
        <v>1.4053370972258164E-3</v>
      </c>
      <c r="I12" s="373">
        <v>0.10337552742616034</v>
      </c>
      <c r="J12" s="373">
        <v>8.5032817627754331E-2</v>
      </c>
    </row>
    <row r="13" spans="2:10" ht="18.75" customHeight="1" x14ac:dyDescent="0.15">
      <c r="B13" s="370" t="s">
        <v>199</v>
      </c>
      <c r="C13" s="286" t="s">
        <v>430</v>
      </c>
      <c r="D13" s="371">
        <v>0.98201390951644452</v>
      </c>
      <c r="E13" s="371">
        <v>1.7986090483555484E-2</v>
      </c>
      <c r="F13" s="371">
        <v>0.41056670602125145</v>
      </c>
      <c r="G13" s="371">
        <v>8.3431719795356157E-2</v>
      </c>
      <c r="H13" s="409">
        <v>1.0328799083734908E-2</v>
      </c>
      <c r="I13" s="371">
        <v>2.9712711530893349E-2</v>
      </c>
      <c r="J13" s="371">
        <v>2.8827233372687919E-2</v>
      </c>
    </row>
    <row r="14" spans="2:10" ht="18.75" customHeight="1" x14ac:dyDescent="0.15">
      <c r="B14" s="372" t="s">
        <v>200</v>
      </c>
      <c r="C14" s="303" t="s">
        <v>431</v>
      </c>
      <c r="D14" s="373">
        <v>0.98561688995833252</v>
      </c>
      <c r="E14" s="373">
        <v>1.438311004166748E-2</v>
      </c>
      <c r="F14" s="373">
        <v>0.36070780399274049</v>
      </c>
      <c r="G14" s="373">
        <v>0.17604355716878403</v>
      </c>
      <c r="H14" s="410">
        <v>1.5569322752419849E-2</v>
      </c>
      <c r="I14" s="373">
        <v>3.7658802177858441E-2</v>
      </c>
      <c r="J14" s="373">
        <v>3.7658802177858441E-2</v>
      </c>
    </row>
    <row r="15" spans="2:10" ht="18.75" customHeight="1" x14ac:dyDescent="0.15">
      <c r="B15" s="370" t="s">
        <v>201</v>
      </c>
      <c r="C15" s="286" t="s">
        <v>432</v>
      </c>
      <c r="D15" s="371">
        <v>0.88721288534251919</v>
      </c>
      <c r="E15" s="371">
        <v>0.11278711465748081</v>
      </c>
      <c r="F15" s="371">
        <v>0.36183956806787504</v>
      </c>
      <c r="G15" s="371">
        <v>0.19798495950636327</v>
      </c>
      <c r="H15" s="409">
        <v>3.1098644623187613E-3</v>
      </c>
      <c r="I15" s="371">
        <v>5.076166602391053E-2</v>
      </c>
      <c r="J15" s="371">
        <v>4.78210566910914E-2</v>
      </c>
    </row>
    <row r="16" spans="2:10" ht="18.75" customHeight="1" x14ac:dyDescent="0.15">
      <c r="B16" s="372" t="s">
        <v>202</v>
      </c>
      <c r="C16" s="303" t="s">
        <v>433</v>
      </c>
      <c r="D16" s="373">
        <v>0.63186861186337029</v>
      </c>
      <c r="E16" s="373">
        <v>0.36813138813662971</v>
      </c>
      <c r="F16" s="373">
        <v>0.46932377966860728</v>
      </c>
      <c r="G16" s="373">
        <v>0.23341436888234918</v>
      </c>
      <c r="H16" s="410">
        <v>3.9837612747383003E-4</v>
      </c>
      <c r="I16" s="373">
        <v>7.0916767961102939E-2</v>
      </c>
      <c r="J16" s="373">
        <v>6.7909922589725544E-2</v>
      </c>
    </row>
    <row r="17" spans="2:10" ht="18.75" customHeight="1" x14ac:dyDescent="0.15">
      <c r="B17" s="370" t="s">
        <v>203</v>
      </c>
      <c r="C17" s="286" t="s">
        <v>204</v>
      </c>
      <c r="D17" s="371">
        <v>0.66656191074795723</v>
      </c>
      <c r="E17" s="371">
        <v>0.33343808925204277</v>
      </c>
      <c r="F17" s="371">
        <v>0.47416462917685409</v>
      </c>
      <c r="G17" s="371">
        <v>0.39951100244498777</v>
      </c>
      <c r="H17" s="409">
        <v>7.2246490330807287E-5</v>
      </c>
      <c r="I17" s="371">
        <v>0.26585167074164628</v>
      </c>
      <c r="J17" s="371">
        <v>0.17457212713936429</v>
      </c>
    </row>
    <row r="18" spans="2:10" ht="18.75" customHeight="1" x14ac:dyDescent="0.15">
      <c r="B18" s="372" t="s">
        <v>205</v>
      </c>
      <c r="C18" s="303" t="s">
        <v>434</v>
      </c>
      <c r="D18" s="373">
        <v>0.89849942902172386</v>
      </c>
      <c r="E18" s="373">
        <v>0.10150057097827614</v>
      </c>
      <c r="F18" s="373">
        <v>0.32817007152171335</v>
      </c>
      <c r="G18" s="373">
        <v>0.1671474295649425</v>
      </c>
      <c r="H18" s="410">
        <v>-1.4816653101741835E-4</v>
      </c>
      <c r="I18" s="373">
        <v>3.7420476547990675E-2</v>
      </c>
      <c r="J18" s="373">
        <v>3.6985814201604301E-2</v>
      </c>
    </row>
    <row r="19" spans="2:10" ht="18.75" customHeight="1" x14ac:dyDescent="0.15">
      <c r="B19" s="370" t="s">
        <v>206</v>
      </c>
      <c r="C19" s="286" t="s">
        <v>435</v>
      </c>
      <c r="D19" s="371">
        <v>0.99133824962759987</v>
      </c>
      <c r="E19" s="371">
        <v>8.6617503724001343E-3</v>
      </c>
      <c r="F19" s="371">
        <v>0.20728051391862956</v>
      </c>
      <c r="G19" s="371">
        <v>0.11134903640256959</v>
      </c>
      <c r="H19" s="371">
        <v>7.2001586973753705E-4</v>
      </c>
      <c r="I19" s="371">
        <v>2.3126338329764455E-2</v>
      </c>
      <c r="J19" s="371">
        <v>1.9271948608137045E-2</v>
      </c>
    </row>
    <row r="20" spans="2:10" ht="18.75" customHeight="1" x14ac:dyDescent="0.15">
      <c r="B20" s="372" t="s">
        <v>207</v>
      </c>
      <c r="C20" s="303" t="s">
        <v>436</v>
      </c>
      <c r="D20" s="373">
        <v>0.67182052594474007</v>
      </c>
      <c r="E20" s="373">
        <v>0.32817947405525993</v>
      </c>
      <c r="F20" s="373">
        <v>0.46469412497132934</v>
      </c>
      <c r="G20" s="373">
        <v>0.1808217831514794</v>
      </c>
      <c r="H20" s="373">
        <v>8.7675401825183081E-4</v>
      </c>
      <c r="I20" s="373">
        <v>5.2868704741308691E-2</v>
      </c>
      <c r="J20" s="373">
        <v>4.5021134375307185E-2</v>
      </c>
    </row>
    <row r="21" spans="2:10" ht="18.75" customHeight="1" x14ac:dyDescent="0.15">
      <c r="B21" s="370" t="s">
        <v>208</v>
      </c>
      <c r="C21" s="286" t="s">
        <v>437</v>
      </c>
      <c r="D21" s="371">
        <v>0.66836704702063321</v>
      </c>
      <c r="E21" s="371">
        <v>0.33163295297936679</v>
      </c>
      <c r="F21" s="371">
        <v>0.49172030917227022</v>
      </c>
      <c r="G21" s="371">
        <v>0.14289047356959966</v>
      </c>
      <c r="H21" s="371">
        <v>5.6735944384080301E-5</v>
      </c>
      <c r="I21" s="371">
        <v>2.4501064873531313E-2</v>
      </c>
      <c r="J21" s="371">
        <v>2.42916796286104E-2</v>
      </c>
    </row>
    <row r="22" spans="2:10" ht="18.75" customHeight="1" x14ac:dyDescent="0.15">
      <c r="B22" s="372" t="s">
        <v>209</v>
      </c>
      <c r="C22" s="303" t="s">
        <v>438</v>
      </c>
      <c r="D22" s="373">
        <v>0.96867329533635649</v>
      </c>
      <c r="E22" s="373">
        <v>3.1326704663643512E-2</v>
      </c>
      <c r="F22" s="373">
        <v>0.47085514834205933</v>
      </c>
      <c r="G22" s="373">
        <v>0.27892670157068061</v>
      </c>
      <c r="H22" s="373">
        <v>2.163312987306659E-5</v>
      </c>
      <c r="I22" s="373">
        <v>7.5698080279232111E-2</v>
      </c>
      <c r="J22" s="373">
        <v>7.3167539267015705E-2</v>
      </c>
    </row>
    <row r="23" spans="2:10" ht="18.75" customHeight="1" x14ac:dyDescent="0.15">
      <c r="B23" s="370" t="s">
        <v>210</v>
      </c>
      <c r="C23" s="286" t="s">
        <v>439</v>
      </c>
      <c r="D23" s="371">
        <v>0.69283672740264379</v>
      </c>
      <c r="E23" s="371">
        <v>0.30716327259735621</v>
      </c>
      <c r="F23" s="371">
        <v>0.40794664990747531</v>
      </c>
      <c r="G23" s="371">
        <v>0.12234209699382005</v>
      </c>
      <c r="H23" s="371">
        <v>2.7061820954421036E-4</v>
      </c>
      <c r="I23" s="371">
        <v>1.8731887853077757E-2</v>
      </c>
      <c r="J23" s="371">
        <v>1.8260535595824169E-2</v>
      </c>
    </row>
    <row r="24" spans="2:10" ht="18.75" customHeight="1" x14ac:dyDescent="0.15">
      <c r="B24" s="372" t="s">
        <v>211</v>
      </c>
      <c r="C24" s="303" t="s">
        <v>440</v>
      </c>
      <c r="D24" s="373">
        <v>0.57407750788058598</v>
      </c>
      <c r="E24" s="373">
        <v>0.42592249211941402</v>
      </c>
      <c r="F24" s="373">
        <v>0.41264859152478556</v>
      </c>
      <c r="G24" s="373">
        <v>0.11990469892517347</v>
      </c>
      <c r="H24" s="373">
        <v>5.2041963373886612E-4</v>
      </c>
      <c r="I24" s="373">
        <v>1.8398929286729041E-2</v>
      </c>
      <c r="J24" s="373">
        <v>1.8392601194111076E-2</v>
      </c>
    </row>
    <row r="25" spans="2:10" ht="18.75" customHeight="1" x14ac:dyDescent="0.15">
      <c r="B25" s="370" t="s">
        <v>212</v>
      </c>
      <c r="C25" s="286" t="s">
        <v>441</v>
      </c>
      <c r="D25" s="371">
        <v>0.95226901386180363</v>
      </c>
      <c r="E25" s="371">
        <v>4.7730986138196374E-2</v>
      </c>
      <c r="F25" s="371">
        <v>0.36528777726913314</v>
      </c>
      <c r="G25" s="371">
        <v>0.15083857006117607</v>
      </c>
      <c r="H25" s="371">
        <v>1.099044632004134E-2</v>
      </c>
      <c r="I25" s="371">
        <v>3.8495151691705858E-2</v>
      </c>
      <c r="J25" s="371">
        <v>3.7746056847975364E-2</v>
      </c>
    </row>
    <row r="26" spans="2:10" ht="18.75" customHeight="1" x14ac:dyDescent="0.15">
      <c r="B26" s="372" t="s">
        <v>213</v>
      </c>
      <c r="C26" s="303" t="s">
        <v>442</v>
      </c>
      <c r="D26" s="373">
        <v>0.93770208454397808</v>
      </c>
      <c r="E26" s="373">
        <v>6.2297915456021924E-2</v>
      </c>
      <c r="F26" s="373">
        <v>0.39086344953136776</v>
      </c>
      <c r="G26" s="373">
        <v>0.15287792806246533</v>
      </c>
      <c r="H26" s="373">
        <v>1.2599461375883386E-2</v>
      </c>
      <c r="I26" s="373">
        <v>2.8857504515651888E-2</v>
      </c>
      <c r="J26" s="373">
        <v>2.8857504515651888E-2</v>
      </c>
    </row>
    <row r="27" spans="2:10" ht="18.75" customHeight="1" x14ac:dyDescent="0.15">
      <c r="B27" s="370" t="s">
        <v>214</v>
      </c>
      <c r="C27" s="286" t="s">
        <v>443</v>
      </c>
      <c r="D27" s="371">
        <v>0.98410487622767218</v>
      </c>
      <c r="E27" s="371">
        <v>1.5895123772327824E-2</v>
      </c>
      <c r="F27" s="371">
        <v>0.32830430944546984</v>
      </c>
      <c r="G27" s="371">
        <v>0.28512960436562074</v>
      </c>
      <c r="H27" s="371">
        <v>2.8935331635880955E-3</v>
      </c>
      <c r="I27" s="371">
        <v>8.0250381189310646E-2</v>
      </c>
      <c r="J27" s="371">
        <v>7.9768878902174781E-2</v>
      </c>
    </row>
    <row r="28" spans="2:10" ht="18.75" customHeight="1" x14ac:dyDescent="0.15">
      <c r="B28" s="372" t="s">
        <v>215</v>
      </c>
      <c r="C28" s="303" t="s">
        <v>444</v>
      </c>
      <c r="D28" s="373">
        <v>0.49515662566639951</v>
      </c>
      <c r="E28" s="373">
        <v>0.50484337433360049</v>
      </c>
      <c r="F28" s="373">
        <v>0.33806725847796537</v>
      </c>
      <c r="G28" s="373">
        <v>0.24289981883904371</v>
      </c>
      <c r="H28" s="373">
        <v>7.2654662592563267E-5</v>
      </c>
      <c r="I28" s="373">
        <v>3.3804464868622978E-2</v>
      </c>
      <c r="J28" s="373">
        <v>3.29226829909363E-2</v>
      </c>
    </row>
    <row r="29" spans="2:10" ht="18.75" customHeight="1" x14ac:dyDescent="0.15">
      <c r="B29" s="370" t="s">
        <v>216</v>
      </c>
      <c r="C29" s="286" t="s">
        <v>217</v>
      </c>
      <c r="D29" s="371">
        <v>0.8310138448226132</v>
      </c>
      <c r="E29" s="371">
        <v>0.1689861551773868</v>
      </c>
      <c r="F29" s="371">
        <v>0.45096248953815721</v>
      </c>
      <c r="G29" s="371">
        <v>0.29426310583580612</v>
      </c>
      <c r="H29" s="371">
        <v>9.9267494059052733E-3</v>
      </c>
      <c r="I29" s="371">
        <v>0.10047173400289128</v>
      </c>
      <c r="J29" s="371">
        <v>8.0118694362017809E-2</v>
      </c>
    </row>
    <row r="30" spans="2:10" ht="18.75" customHeight="1" x14ac:dyDescent="0.15">
      <c r="B30" s="372" t="s">
        <v>218</v>
      </c>
      <c r="C30" s="303" t="s">
        <v>65</v>
      </c>
      <c r="D30" s="373">
        <v>0</v>
      </c>
      <c r="E30" s="373">
        <v>1</v>
      </c>
      <c r="F30" s="373">
        <v>0.46839430929823767</v>
      </c>
      <c r="G30" s="373">
        <v>0.30840884707724242</v>
      </c>
      <c r="H30" s="373">
        <v>0</v>
      </c>
      <c r="I30" s="373">
        <v>9.1238541888723088E-2</v>
      </c>
      <c r="J30" s="373">
        <v>6.9917630901167566E-2</v>
      </c>
    </row>
    <row r="31" spans="2:10" ht="18.75" customHeight="1" x14ac:dyDescent="0.15">
      <c r="B31" s="370" t="s">
        <v>219</v>
      </c>
      <c r="C31" s="286" t="s">
        <v>445</v>
      </c>
      <c r="D31" s="371">
        <v>5.1688166942232501E-2</v>
      </c>
      <c r="E31" s="371">
        <v>0.94831183305776745</v>
      </c>
      <c r="F31" s="371">
        <v>0.37041732653070175</v>
      </c>
      <c r="G31" s="371">
        <v>3.4432838636373607E-2</v>
      </c>
      <c r="H31" s="371">
        <v>2.3932772395799745E-2</v>
      </c>
      <c r="I31" s="371">
        <v>4.3540059047777815E-3</v>
      </c>
      <c r="J31" s="371">
        <v>4.3540059047777815E-3</v>
      </c>
    </row>
    <row r="32" spans="2:10" ht="18.75" customHeight="1" x14ac:dyDescent="0.15">
      <c r="B32" s="372" t="s">
        <v>220</v>
      </c>
      <c r="C32" s="303" t="s">
        <v>221</v>
      </c>
      <c r="D32" s="373">
        <v>1.4512208395312556E-4</v>
      </c>
      <c r="E32" s="373">
        <v>0.99985487791604688</v>
      </c>
      <c r="F32" s="373">
        <v>0.45172059115433894</v>
      </c>
      <c r="G32" s="373">
        <v>0.1937311655268239</v>
      </c>
      <c r="H32" s="373">
        <v>1.2521500473887996E-2</v>
      </c>
      <c r="I32" s="373">
        <v>3.0676507208979194E-2</v>
      </c>
      <c r="J32" s="373">
        <v>3.0676507208979194E-2</v>
      </c>
    </row>
    <row r="33" spans="2:10" ht="18.75" customHeight="1" x14ac:dyDescent="0.15">
      <c r="B33" s="370" t="s">
        <v>222</v>
      </c>
      <c r="C33" s="286" t="s">
        <v>223</v>
      </c>
      <c r="D33" s="371">
        <v>8.3126440066443999E-2</v>
      </c>
      <c r="E33" s="371">
        <v>0.91687355993355601</v>
      </c>
      <c r="F33" s="371">
        <v>0.64174636497939508</v>
      </c>
      <c r="G33" s="371">
        <v>0.41843558043698004</v>
      </c>
      <c r="H33" s="371">
        <v>2.4082163443602431E-4</v>
      </c>
      <c r="I33" s="371">
        <v>8.5529896586579585E-2</v>
      </c>
      <c r="J33" s="371">
        <v>7.9270663245470802E-2</v>
      </c>
    </row>
    <row r="34" spans="2:10" ht="18.75" customHeight="1" x14ac:dyDescent="0.15">
      <c r="B34" s="372" t="s">
        <v>224</v>
      </c>
      <c r="C34" s="303" t="s">
        <v>446</v>
      </c>
      <c r="D34" s="373">
        <v>3.9486209109461018E-2</v>
      </c>
      <c r="E34" s="373">
        <v>0.96051379089053901</v>
      </c>
      <c r="F34" s="373">
        <v>0.68874600731020508</v>
      </c>
      <c r="G34" s="373">
        <v>0.50103122940865341</v>
      </c>
      <c r="H34" s="373">
        <v>9.2724084530842715E-2</v>
      </c>
      <c r="I34" s="373">
        <v>0.15058017734781978</v>
      </c>
      <c r="J34" s="373">
        <v>0.12768186129521231</v>
      </c>
    </row>
    <row r="35" spans="2:10" ht="18.75" customHeight="1" x14ac:dyDescent="0.15">
      <c r="B35" s="370" t="s">
        <v>225</v>
      </c>
      <c r="C35" s="286" t="s">
        <v>447</v>
      </c>
      <c r="D35" s="371">
        <v>0.18294377111945551</v>
      </c>
      <c r="E35" s="371">
        <v>0.81705622888054452</v>
      </c>
      <c r="F35" s="371">
        <v>0.67578443401487787</v>
      </c>
      <c r="G35" s="371">
        <v>0.36981012278097625</v>
      </c>
      <c r="H35" s="371">
        <v>4.9345577412726646E-2</v>
      </c>
      <c r="I35" s="371">
        <v>5.9095316133128559E-2</v>
      </c>
      <c r="J35" s="371">
        <v>5.5787694446112791E-2</v>
      </c>
    </row>
    <row r="36" spans="2:10" ht="18.75" customHeight="1" x14ac:dyDescent="0.15">
      <c r="B36" s="372" t="s">
        <v>226</v>
      </c>
      <c r="C36" s="303" t="s">
        <v>88</v>
      </c>
      <c r="D36" s="373">
        <v>7.3469329752236412E-2</v>
      </c>
      <c r="E36" s="373">
        <v>0.92653067024776359</v>
      </c>
      <c r="F36" s="373">
        <v>0.86882734507981785</v>
      </c>
      <c r="G36" s="373">
        <v>2.8487525110794189E-2</v>
      </c>
      <c r="H36" s="373">
        <v>0.2526006695657782</v>
      </c>
      <c r="I36" s="373">
        <v>8.8113968502246554E-3</v>
      </c>
      <c r="J36" s="373">
        <v>5.9269141709220839E-3</v>
      </c>
    </row>
    <row r="37" spans="2:10" ht="18.75" customHeight="1" x14ac:dyDescent="0.15">
      <c r="B37" s="370" t="s">
        <v>227</v>
      </c>
      <c r="C37" s="286" t="s">
        <v>448</v>
      </c>
      <c r="D37" s="371">
        <v>0.24285014149526504</v>
      </c>
      <c r="E37" s="371">
        <v>0.75714985850473493</v>
      </c>
      <c r="F37" s="371">
        <v>0.47120800155369974</v>
      </c>
      <c r="G37" s="371">
        <v>0.27131040449160471</v>
      </c>
      <c r="H37" s="371">
        <v>4.6119383855807432E-2</v>
      </c>
      <c r="I37" s="371">
        <v>6.4562403997245721E-2</v>
      </c>
      <c r="J37" s="371">
        <v>5.9192870636840339E-2</v>
      </c>
    </row>
    <row r="38" spans="2:10" ht="18.75" customHeight="1" x14ac:dyDescent="0.15">
      <c r="B38" s="372" t="s">
        <v>228</v>
      </c>
      <c r="C38" s="303" t="s">
        <v>449</v>
      </c>
      <c r="D38" s="373">
        <v>0.41059886558501518</v>
      </c>
      <c r="E38" s="373">
        <v>0.58940113441498476</v>
      </c>
      <c r="F38" s="373">
        <v>0.5170533147629699</v>
      </c>
      <c r="G38" s="373">
        <v>0.15631931646056377</v>
      </c>
      <c r="H38" s="373">
        <v>4.9201900776588543E-2</v>
      </c>
      <c r="I38" s="373">
        <v>3.2615373072035193E-2</v>
      </c>
      <c r="J38" s="373">
        <v>3.0673925990536619E-2</v>
      </c>
    </row>
    <row r="39" spans="2:10" ht="18.75" customHeight="1" x14ac:dyDescent="0.15">
      <c r="B39" s="370" t="s">
        <v>229</v>
      </c>
      <c r="C39" s="286" t="s">
        <v>450</v>
      </c>
      <c r="D39" s="371">
        <v>0</v>
      </c>
      <c r="E39" s="371">
        <v>1</v>
      </c>
      <c r="F39" s="371">
        <v>0.70904576313804379</v>
      </c>
      <c r="G39" s="371">
        <v>0.39918594417902942</v>
      </c>
      <c r="H39" s="371">
        <v>5.0817446588618687E-3</v>
      </c>
      <c r="I39" s="371">
        <v>6.1159704012356764E-2</v>
      </c>
      <c r="J39" s="371">
        <v>6.1159704012356764E-2</v>
      </c>
    </row>
    <row r="40" spans="2:10" ht="18.75" customHeight="1" x14ac:dyDescent="0.15">
      <c r="B40" s="372" t="s">
        <v>230</v>
      </c>
      <c r="C40" s="303" t="s">
        <v>451</v>
      </c>
      <c r="D40" s="373">
        <v>8.7217331524417324E-2</v>
      </c>
      <c r="E40" s="373">
        <v>0.91278266847558265</v>
      </c>
      <c r="F40" s="373">
        <v>0.78465578979454231</v>
      </c>
      <c r="G40" s="373">
        <v>0.70187538294328278</v>
      </c>
      <c r="H40" s="373">
        <v>2.2369064461012611E-2</v>
      </c>
      <c r="I40" s="373">
        <v>0.11003211335429065</v>
      </c>
      <c r="J40" s="373">
        <v>0.10980735066366573</v>
      </c>
    </row>
    <row r="41" spans="2:10" ht="18.75" customHeight="1" x14ac:dyDescent="0.15">
      <c r="B41" s="370" t="s">
        <v>231</v>
      </c>
      <c r="C41" s="286" t="s">
        <v>452</v>
      </c>
      <c r="D41" s="371">
        <v>6.9014210447471743E-3</v>
      </c>
      <c r="E41" s="371">
        <v>0.99309857895525278</v>
      </c>
      <c r="F41" s="371">
        <v>0.62203488372093019</v>
      </c>
      <c r="G41" s="371">
        <v>0.50020116279069771</v>
      </c>
      <c r="H41" s="371">
        <v>6.2397701826897412E-2</v>
      </c>
      <c r="I41" s="371">
        <v>0.12875348837209302</v>
      </c>
      <c r="J41" s="371">
        <v>0.12498488372093024</v>
      </c>
    </row>
    <row r="42" spans="2:10" ht="18.75" customHeight="1" x14ac:dyDescent="0.15">
      <c r="B42" s="372" t="s">
        <v>232</v>
      </c>
      <c r="C42" s="303" t="s">
        <v>453</v>
      </c>
      <c r="D42" s="373">
        <v>1.2163664198980768E-3</v>
      </c>
      <c r="E42" s="373">
        <v>0.99878363358010191</v>
      </c>
      <c r="F42" s="373">
        <v>0.57803915917646842</v>
      </c>
      <c r="G42" s="373">
        <v>0.54538249545184359</v>
      </c>
      <c r="H42" s="373">
        <v>1.5390135129508977E-2</v>
      </c>
      <c r="I42" s="373">
        <v>0.13968694273826035</v>
      </c>
      <c r="J42" s="373">
        <v>0.13552605508222706</v>
      </c>
    </row>
    <row r="43" spans="2:10" ht="18.75" customHeight="1" x14ac:dyDescent="0.15">
      <c r="B43" s="370" t="s">
        <v>233</v>
      </c>
      <c r="C43" s="286" t="s">
        <v>454</v>
      </c>
      <c r="D43" s="371">
        <v>0.33481827066897779</v>
      </c>
      <c r="E43" s="371">
        <v>0.66518172933102226</v>
      </c>
      <c r="F43" s="371">
        <v>0.61413920759349294</v>
      </c>
      <c r="G43" s="371">
        <v>0.24318315822032341</v>
      </c>
      <c r="H43" s="371">
        <v>9.9026672424616709E-3</v>
      </c>
      <c r="I43" s="371">
        <v>0.10686565432981819</v>
      </c>
      <c r="J43" s="371">
        <v>8.6982997767188305E-2</v>
      </c>
    </row>
    <row r="44" spans="2:10" ht="18.75" customHeight="1" x14ac:dyDescent="0.15">
      <c r="B44" s="372" t="s">
        <v>234</v>
      </c>
      <c r="C44" s="303" t="s">
        <v>455</v>
      </c>
      <c r="D44" s="373">
        <v>0.12431706570090316</v>
      </c>
      <c r="E44" s="373">
        <v>0.87568293429909683</v>
      </c>
      <c r="F44" s="373">
        <v>0.51702804630952548</v>
      </c>
      <c r="G44" s="373">
        <v>0.30134797587439593</v>
      </c>
      <c r="H44" s="373">
        <v>0.1470118116889107</v>
      </c>
      <c r="I44" s="373">
        <v>0.16177282705463636</v>
      </c>
      <c r="J44" s="373">
        <v>0.13013401148108333</v>
      </c>
    </row>
    <row r="45" spans="2:10" ht="18.75" customHeight="1" x14ac:dyDescent="0.15">
      <c r="B45" s="370" t="s">
        <v>235</v>
      </c>
      <c r="C45" s="286" t="s">
        <v>456</v>
      </c>
      <c r="D45" s="371">
        <v>0</v>
      </c>
      <c r="E45" s="371">
        <v>1</v>
      </c>
      <c r="F45" s="371">
        <v>0</v>
      </c>
      <c r="G45" s="371">
        <v>0</v>
      </c>
      <c r="H45" s="371">
        <v>0</v>
      </c>
      <c r="I45" s="371">
        <v>0</v>
      </c>
      <c r="J45" s="371">
        <v>0</v>
      </c>
    </row>
    <row r="46" spans="2:10" ht="18.75" customHeight="1" x14ac:dyDescent="0.15">
      <c r="B46" s="372" t="s">
        <v>236</v>
      </c>
      <c r="C46" s="303" t="s">
        <v>457</v>
      </c>
      <c r="D46" s="408">
        <v>0.17996407290571328</v>
      </c>
      <c r="E46" s="408">
        <v>0.82003592709428674</v>
      </c>
      <c r="F46" s="408">
        <v>0.40825957129145785</v>
      </c>
      <c r="G46" s="408">
        <v>1.5463367814866161E-2</v>
      </c>
      <c r="H46" s="408">
        <v>4.2858087484377207E-5</v>
      </c>
      <c r="I46" s="408">
        <v>4.2924176175749172E-3</v>
      </c>
      <c r="J46" s="408">
        <v>4.2924176175749172E-3</v>
      </c>
    </row>
    <row r="47" spans="2:10" ht="18.75" customHeight="1" x14ac:dyDescent="0.15">
      <c r="B47" s="925" t="s">
        <v>115</v>
      </c>
      <c r="C47" s="926"/>
      <c r="D47" s="207">
        <v>0.31690496013925773</v>
      </c>
      <c r="E47" s="207">
        <v>0.68309503986074227</v>
      </c>
      <c r="F47" s="207">
        <v>0.55700678476991883</v>
      </c>
      <c r="G47" s="207">
        <v>0.28204055628528563</v>
      </c>
      <c r="H47" s="207">
        <v>1</v>
      </c>
      <c r="I47" s="207">
        <v>8.2873259397179058E-2</v>
      </c>
      <c r="J47" s="207">
        <v>6.7087625104484086E-2</v>
      </c>
    </row>
  </sheetData>
  <sheetProtection sheet="1" objects="1" scenarios="1"/>
  <mergeCells count="9">
    <mergeCell ref="B47:C47"/>
    <mergeCell ref="G4:G6"/>
    <mergeCell ref="I4:I6"/>
    <mergeCell ref="J4:J6"/>
    <mergeCell ref="H4:H6"/>
    <mergeCell ref="B4:C6"/>
    <mergeCell ref="D4:D6"/>
    <mergeCell ref="E4:E6"/>
    <mergeCell ref="F4:F6"/>
  </mergeCells>
  <phoneticPr fontId="2"/>
  <pageMargins left="0.59055118110236227" right="0.39370078740157483" top="0.78740157480314965" bottom="0.19685039370078741" header="0.51181102362204722" footer="0.51181102362204722"/>
  <pageSetup paperSize="9" scale="96" orientation="portrait" cellComments="asDisplayed" r:id="rId1"/>
  <headerFooter alignWithMargins="0"/>
  <ignoredErrors>
    <ignoredError sqref="B7:B46"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99FF"/>
  </sheetPr>
  <dimension ref="B1:BV57"/>
  <sheetViews>
    <sheetView showGridLines="0" topLeftCell="B2" zoomScaleNormal="100" zoomScaleSheetLayoutView="50" workbookViewId="0">
      <pane xSplit="2" ySplit="4" topLeftCell="G48" activePane="bottomRight" state="frozen"/>
      <selection pane="topRight"/>
      <selection pane="bottomLeft"/>
      <selection pane="bottomRight"/>
    </sheetView>
  </sheetViews>
  <sheetFormatPr defaultColWidth="9" defaultRowHeight="13.5" x14ac:dyDescent="0.15"/>
  <cols>
    <col min="1" max="1" width="3.625" style="174" customWidth="1"/>
    <col min="2" max="2" width="3.75" style="172" customWidth="1"/>
    <col min="3" max="3" width="28.625" style="173" bestFit="1" customWidth="1"/>
    <col min="4" max="5" width="10.375" style="174" bestFit="1" customWidth="1"/>
    <col min="6" max="10" width="11.375" style="174" bestFit="1" customWidth="1"/>
    <col min="11" max="11" width="10.25" style="174" bestFit="1" customWidth="1"/>
    <col min="12" max="12" width="10.375" style="174" bestFit="1" customWidth="1"/>
    <col min="13" max="14" width="10.75" style="174" bestFit="1" customWidth="1"/>
    <col min="15" max="18" width="10.375" style="174" bestFit="1" customWidth="1"/>
    <col min="19" max="20" width="11" style="174" bestFit="1" customWidth="1"/>
    <col min="21" max="21" width="11.375" style="174" bestFit="1" customWidth="1"/>
    <col min="22" max="23" width="11" style="174" bestFit="1" customWidth="1"/>
    <col min="24" max="24" width="10.25" style="174" bestFit="1" customWidth="1"/>
    <col min="25" max="29" width="10.375" style="174" bestFit="1" customWidth="1"/>
    <col min="30" max="30" width="10.75" style="174" bestFit="1" customWidth="1"/>
    <col min="31" max="31" width="10.25" style="174" bestFit="1" customWidth="1"/>
    <col min="32" max="32" width="10.375" style="174" bestFit="1" customWidth="1"/>
    <col min="33" max="34" width="11.375" style="174" bestFit="1" customWidth="1"/>
    <col min="35" max="35" width="10.375" style="174" bestFit="1" customWidth="1"/>
    <col min="36" max="44" width="11.375" style="174" bestFit="1" customWidth="1"/>
    <col min="45" max="45" width="12.5" style="174" bestFit="1" customWidth="1"/>
    <col min="46" max="46" width="10.375" style="174" bestFit="1" customWidth="1"/>
    <col min="47" max="48" width="11.375" style="174" bestFit="1" customWidth="1"/>
    <col min="49" max="49" width="12.875" style="174" bestFit="1" customWidth="1"/>
    <col min="50" max="50" width="12.5" style="174" bestFit="1" customWidth="1"/>
    <col min="51" max="51" width="10.375" style="174" bestFit="1" customWidth="1"/>
    <col min="52" max="52" width="11.875" style="174" bestFit="1" customWidth="1"/>
    <col min="53" max="53" width="11.375" style="174" bestFit="1" customWidth="1"/>
    <col min="54" max="54" width="10.875" style="174" bestFit="1" customWidth="1"/>
    <col min="55" max="55" width="10.375" style="174" bestFit="1" customWidth="1"/>
    <col min="56" max="57" width="11.375" style="174" bestFit="1" customWidth="1"/>
    <col min="58" max="62" width="10.375" style="174" bestFit="1" customWidth="1"/>
    <col min="63" max="63" width="10.125" style="174" customWidth="1"/>
    <col min="64" max="64" width="10.375" style="174" bestFit="1" customWidth="1"/>
    <col min="65" max="67" width="11.375" style="174" bestFit="1" customWidth="1"/>
    <col min="68" max="69" width="12.5" style="174" bestFit="1" customWidth="1"/>
    <col min="70" max="70" width="11.375" style="174" bestFit="1" customWidth="1"/>
    <col min="71" max="71" width="10.75" style="174" bestFit="1" customWidth="1"/>
    <col min="72" max="72" width="11.375" style="174" bestFit="1" customWidth="1"/>
    <col min="73" max="73" width="11.625" style="174" bestFit="1" customWidth="1"/>
    <col min="74" max="74" width="11.625" style="174" customWidth="1"/>
    <col min="75" max="75" width="9" style="174" customWidth="1"/>
    <col min="76" max="16384" width="9" style="174"/>
  </cols>
  <sheetData>
    <row r="1" spans="2:74" s="169" customFormat="1" ht="13.5" customHeight="1" x14ac:dyDescent="0.4">
      <c r="B1" s="166"/>
      <c r="C1" s="167"/>
      <c r="D1" s="168"/>
    </row>
    <row r="2" spans="2:74" s="169" customFormat="1" ht="13.5" customHeight="1" x14ac:dyDescent="0.4">
      <c r="B2" s="170" t="s">
        <v>127</v>
      </c>
      <c r="C2" s="171"/>
      <c r="D2" s="168"/>
    </row>
    <row r="3" spans="2:74" ht="13.5" customHeight="1" x14ac:dyDescent="0.15">
      <c r="D3" s="168"/>
      <c r="M3" s="175"/>
      <c r="W3" s="175"/>
      <c r="AG3" s="175"/>
      <c r="AQ3" s="175"/>
      <c r="BA3" s="175"/>
      <c r="BK3" s="175"/>
      <c r="BU3" s="175"/>
    </row>
    <row r="4" spans="2:74" s="177" customFormat="1" ht="13.5" customHeight="1" x14ac:dyDescent="0.15">
      <c r="B4" s="935"/>
      <c r="C4" s="936"/>
      <c r="D4" s="176">
        <v>1</v>
      </c>
      <c r="E4" s="176">
        <v>2</v>
      </c>
      <c r="F4" s="176">
        <v>3</v>
      </c>
      <c r="G4" s="176">
        <v>4</v>
      </c>
      <c r="H4" s="176">
        <v>5</v>
      </c>
      <c r="I4" s="176">
        <v>6</v>
      </c>
      <c r="J4" s="176">
        <v>7</v>
      </c>
      <c r="K4" s="176">
        <v>8</v>
      </c>
      <c r="L4" s="176">
        <v>9</v>
      </c>
      <c r="M4" s="176">
        <v>10</v>
      </c>
      <c r="N4" s="176">
        <v>11</v>
      </c>
      <c r="O4" s="176">
        <v>12</v>
      </c>
      <c r="P4" s="176">
        <v>13</v>
      </c>
      <c r="Q4" s="176">
        <v>14</v>
      </c>
      <c r="R4" s="176">
        <v>15</v>
      </c>
      <c r="S4" s="176">
        <v>16</v>
      </c>
      <c r="T4" s="176">
        <v>17</v>
      </c>
      <c r="U4" s="176">
        <v>18</v>
      </c>
      <c r="V4" s="176">
        <v>19</v>
      </c>
      <c r="W4" s="176">
        <v>20</v>
      </c>
      <c r="X4" s="176">
        <v>21</v>
      </c>
      <c r="Y4" s="176">
        <v>22</v>
      </c>
      <c r="Z4" s="176">
        <v>23</v>
      </c>
      <c r="AA4" s="176">
        <v>24</v>
      </c>
      <c r="AB4" s="176">
        <v>25</v>
      </c>
      <c r="AC4" s="176">
        <v>26</v>
      </c>
      <c r="AD4" s="176">
        <v>27</v>
      </c>
      <c r="AE4" s="176">
        <v>28</v>
      </c>
      <c r="AF4" s="176" t="s">
        <v>424</v>
      </c>
      <c r="AG4" s="176">
        <v>29</v>
      </c>
      <c r="AH4" s="176">
        <v>30</v>
      </c>
      <c r="AI4" s="176">
        <v>31</v>
      </c>
      <c r="AJ4" s="176">
        <v>32</v>
      </c>
      <c r="AK4" s="176">
        <v>33</v>
      </c>
      <c r="AL4" s="176">
        <v>34</v>
      </c>
      <c r="AM4" s="176">
        <v>35</v>
      </c>
      <c r="AN4" s="176">
        <v>36</v>
      </c>
      <c r="AO4" s="176">
        <v>37</v>
      </c>
      <c r="AP4" s="176">
        <v>38</v>
      </c>
      <c r="AQ4" s="176">
        <v>39</v>
      </c>
      <c r="AR4" s="176">
        <v>40</v>
      </c>
      <c r="AS4" s="176">
        <v>41</v>
      </c>
      <c r="AT4" s="176">
        <v>42</v>
      </c>
      <c r="AU4" s="176">
        <v>43</v>
      </c>
      <c r="AV4" s="176">
        <v>44</v>
      </c>
      <c r="AW4" s="176">
        <v>45</v>
      </c>
      <c r="AX4" s="176">
        <v>46</v>
      </c>
      <c r="AY4" s="176">
        <v>47</v>
      </c>
      <c r="AZ4" s="176">
        <v>48</v>
      </c>
      <c r="BA4" s="176">
        <v>49</v>
      </c>
      <c r="BB4" s="176">
        <v>50</v>
      </c>
      <c r="BC4" s="176">
        <v>51</v>
      </c>
      <c r="BD4" s="176">
        <v>52</v>
      </c>
      <c r="BE4" s="176">
        <v>53</v>
      </c>
      <c r="BF4" s="176">
        <v>54</v>
      </c>
      <c r="BG4" s="176">
        <v>55</v>
      </c>
      <c r="BH4" s="176">
        <v>56</v>
      </c>
      <c r="BI4" s="176">
        <v>57</v>
      </c>
      <c r="BJ4" s="176">
        <v>58</v>
      </c>
      <c r="BK4" s="176">
        <v>59</v>
      </c>
      <c r="BL4" s="176">
        <v>60</v>
      </c>
      <c r="BM4" s="176">
        <v>61</v>
      </c>
      <c r="BN4" s="176">
        <v>62</v>
      </c>
      <c r="BO4" s="176">
        <v>63</v>
      </c>
      <c r="BP4" s="176">
        <v>64</v>
      </c>
      <c r="BQ4" s="176">
        <v>65</v>
      </c>
      <c r="BR4" s="176">
        <v>66</v>
      </c>
      <c r="BS4" s="176">
        <v>67</v>
      </c>
      <c r="BT4" s="176">
        <v>68</v>
      </c>
      <c r="BU4" s="176">
        <v>69</v>
      </c>
      <c r="BV4" s="176">
        <v>70</v>
      </c>
    </row>
    <row r="5" spans="2:74" s="179" customFormat="1" ht="54" customHeight="1" x14ac:dyDescent="0.15">
      <c r="B5" s="937"/>
      <c r="C5" s="938"/>
      <c r="D5" s="178" t="s">
        <v>65</v>
      </c>
      <c r="E5" s="178" t="s">
        <v>66</v>
      </c>
      <c r="F5" s="178" t="s">
        <v>67</v>
      </c>
      <c r="G5" s="178" t="s">
        <v>402</v>
      </c>
      <c r="H5" s="178" t="s">
        <v>78</v>
      </c>
      <c r="I5" s="178" t="s">
        <v>403</v>
      </c>
      <c r="J5" s="178" t="s">
        <v>404</v>
      </c>
      <c r="K5" s="178" t="s">
        <v>79</v>
      </c>
      <c r="L5" s="178" t="s">
        <v>282</v>
      </c>
      <c r="M5" s="178" t="s">
        <v>406</v>
      </c>
      <c r="N5" s="178" t="s">
        <v>80</v>
      </c>
      <c r="O5" s="178" t="s">
        <v>288</v>
      </c>
      <c r="P5" s="178" t="s">
        <v>81</v>
      </c>
      <c r="Q5" s="178" t="s">
        <v>82</v>
      </c>
      <c r="R5" s="178" t="s">
        <v>83</v>
      </c>
      <c r="S5" s="178" t="s">
        <v>116</v>
      </c>
      <c r="T5" s="178" t="s">
        <v>407</v>
      </c>
      <c r="U5" s="178" t="s">
        <v>296</v>
      </c>
      <c r="V5" s="178" t="s">
        <v>84</v>
      </c>
      <c r="W5" s="178" t="s">
        <v>117</v>
      </c>
      <c r="X5" s="178" t="s">
        <v>85</v>
      </c>
      <c r="Y5" s="178" t="s">
        <v>408</v>
      </c>
      <c r="Z5" s="178" t="s">
        <v>86</v>
      </c>
      <c r="AA5" s="178" t="s">
        <v>305</v>
      </c>
      <c r="AB5" s="178" t="s">
        <v>87</v>
      </c>
      <c r="AC5" s="178" t="s">
        <v>308</v>
      </c>
      <c r="AD5" s="178" t="s">
        <v>89</v>
      </c>
      <c r="AE5" s="178" t="s">
        <v>90</v>
      </c>
      <c r="AF5" s="178" t="s">
        <v>409</v>
      </c>
      <c r="AG5" s="178" t="s">
        <v>68</v>
      </c>
      <c r="AH5" s="178" t="s">
        <v>69</v>
      </c>
      <c r="AI5" s="178" t="s">
        <v>70</v>
      </c>
      <c r="AJ5" s="178" t="s">
        <v>311</v>
      </c>
      <c r="AK5" s="178" t="s">
        <v>312</v>
      </c>
      <c r="AL5" s="178" t="s">
        <v>410</v>
      </c>
      <c r="AM5" s="178" t="s">
        <v>91</v>
      </c>
      <c r="AN5" s="178" t="s">
        <v>411</v>
      </c>
      <c r="AO5" s="178" t="s">
        <v>92</v>
      </c>
      <c r="AP5" s="178" t="s">
        <v>412</v>
      </c>
      <c r="AQ5" s="178" t="s">
        <v>93</v>
      </c>
      <c r="AR5" s="178" t="s">
        <v>413</v>
      </c>
      <c r="AS5" s="178" t="s">
        <v>327</v>
      </c>
      <c r="AT5" s="178" t="s">
        <v>414</v>
      </c>
      <c r="AU5" s="178" t="s">
        <v>415</v>
      </c>
      <c r="AV5" s="178" t="s">
        <v>416</v>
      </c>
      <c r="AW5" s="178" t="s">
        <v>417</v>
      </c>
      <c r="AX5" s="178" t="s">
        <v>418</v>
      </c>
      <c r="AY5" s="178" t="s">
        <v>419</v>
      </c>
      <c r="AZ5" s="178" t="s">
        <v>415</v>
      </c>
      <c r="BA5" s="178" t="s">
        <v>420</v>
      </c>
      <c r="BB5" s="178" t="s">
        <v>329</v>
      </c>
      <c r="BC5" s="178" t="s">
        <v>118</v>
      </c>
      <c r="BD5" s="178" t="s">
        <v>71</v>
      </c>
      <c r="BE5" s="178" t="s">
        <v>94</v>
      </c>
      <c r="BF5" s="178" t="s">
        <v>421</v>
      </c>
      <c r="BG5" s="178" t="s">
        <v>72</v>
      </c>
      <c r="BH5" s="178" t="s">
        <v>73</v>
      </c>
      <c r="BI5" s="178" t="s">
        <v>74</v>
      </c>
      <c r="BJ5" s="178" t="s">
        <v>119</v>
      </c>
      <c r="BK5" s="178" t="s">
        <v>75</v>
      </c>
      <c r="BL5" s="178" t="s">
        <v>405</v>
      </c>
      <c r="BM5" s="178" t="s">
        <v>76</v>
      </c>
      <c r="BN5" s="178" t="s">
        <v>340</v>
      </c>
      <c r="BO5" s="178" t="s">
        <v>95</v>
      </c>
      <c r="BP5" s="178" t="s">
        <v>422</v>
      </c>
      <c r="BQ5" s="178" t="s">
        <v>96</v>
      </c>
      <c r="BR5" s="178" t="s">
        <v>345</v>
      </c>
      <c r="BS5" s="178" t="s">
        <v>97</v>
      </c>
      <c r="BT5" s="178" t="s">
        <v>348</v>
      </c>
      <c r="BU5" s="178" t="s">
        <v>98</v>
      </c>
      <c r="BV5" s="178" t="s">
        <v>77</v>
      </c>
    </row>
    <row r="6" spans="2:74" ht="13.5" customHeight="1" x14ac:dyDescent="0.15">
      <c r="B6" s="375" t="s">
        <v>192</v>
      </c>
      <c r="C6" s="376" t="s">
        <v>426</v>
      </c>
      <c r="D6" s="377">
        <v>1.1073698427831304E-3</v>
      </c>
      <c r="E6" s="377">
        <v>7.1686605439581124E-4</v>
      </c>
      <c r="F6" s="377">
        <v>5.7216241664087401E-4</v>
      </c>
      <c r="G6" s="377">
        <v>2.3237530683616853E-4</v>
      </c>
      <c r="H6" s="377">
        <v>2.3073557830204805E-4</v>
      </c>
      <c r="I6" s="377">
        <v>2.8824360928381333E-4</v>
      </c>
      <c r="J6" s="377">
        <v>9.8117153507539163E-4</v>
      </c>
      <c r="K6" s="377">
        <v>1.1515748031496063E-3</v>
      </c>
      <c r="L6" s="377">
        <v>1.1405037301896815E-3</v>
      </c>
      <c r="M6" s="377">
        <v>1.1491775841430357E-3</v>
      </c>
      <c r="N6" s="377">
        <v>6.7652716057571137E-4</v>
      </c>
      <c r="O6" s="377">
        <v>7.7777311615928536E-4</v>
      </c>
      <c r="P6" s="377">
        <v>8.0469937709373197E-4</v>
      </c>
      <c r="Q6" s="377">
        <v>7.6100152619301264E-4</v>
      </c>
      <c r="R6" s="377">
        <v>3.9486673247778872E-4</v>
      </c>
      <c r="S6" s="377">
        <v>8.9766179195514318E-4</v>
      </c>
      <c r="T6" s="377">
        <v>5.7842688684150328E-4</v>
      </c>
      <c r="U6" s="377">
        <v>2.955853459217916E-4</v>
      </c>
      <c r="V6" s="377">
        <v>6.0127982692132083E-4</v>
      </c>
      <c r="W6" s="377">
        <v>9.1771768397389561E-4</v>
      </c>
      <c r="X6" s="377">
        <v>8.8528281777785415E-4</v>
      </c>
      <c r="Y6" s="377">
        <v>2.5005673841754853E-4</v>
      </c>
      <c r="Z6" s="377">
        <v>2.0772088515587143E-3</v>
      </c>
      <c r="AA6" s="377">
        <v>1.2581339684143422E-3</v>
      </c>
      <c r="AB6" s="377">
        <v>1.3244292052506186E-3</v>
      </c>
      <c r="AC6" s="377">
        <v>7.3205393780152999E-4</v>
      </c>
      <c r="AD6" s="377">
        <v>7.9210725199990132E-4</v>
      </c>
      <c r="AE6" s="377">
        <v>8.417265772284135E-4</v>
      </c>
      <c r="AF6" s="377">
        <v>5.0503822391150236E-5</v>
      </c>
      <c r="AG6" s="377">
        <v>2.0566272059776903E-3</v>
      </c>
      <c r="AH6" s="377">
        <v>2.4183800805702071E-3</v>
      </c>
      <c r="AI6" s="377">
        <v>3.0598686073206667E-3</v>
      </c>
      <c r="AJ6" s="377">
        <v>2.9943164133619045E-3</v>
      </c>
      <c r="AK6" s="377">
        <v>3.6534670198872209E-3</v>
      </c>
      <c r="AL6" s="377">
        <v>6.549752000552805E-3</v>
      </c>
      <c r="AM6" s="377">
        <v>3.7951007057080121E-4</v>
      </c>
      <c r="AN6" s="377">
        <v>3.0704841444922599E-5</v>
      </c>
      <c r="AO6" s="377">
        <v>8.8044695630781983E-4</v>
      </c>
      <c r="AP6" s="377">
        <v>4.2400923783312569E-3</v>
      </c>
      <c r="AQ6" s="377">
        <v>1.0458063166701528E-4</v>
      </c>
      <c r="AR6" s="377">
        <v>0</v>
      </c>
      <c r="AS6" s="377">
        <v>2.8292485882967588E-4</v>
      </c>
      <c r="AT6" s="377">
        <v>1.2083596517727185E-4</v>
      </c>
      <c r="AU6" s="377">
        <v>3.6853308198632631E-5</v>
      </c>
      <c r="AV6" s="377">
        <v>7.0898520584203805E-4</v>
      </c>
      <c r="AW6" s="377">
        <v>2.8135330941830202E-5</v>
      </c>
      <c r="AX6" s="377">
        <v>1.0957266660025899E-3</v>
      </c>
      <c r="AY6" s="377">
        <v>1.9563738091637685E-3</v>
      </c>
      <c r="AZ6" s="377">
        <v>1.9830902959198215E-3</v>
      </c>
      <c r="BA6" s="377">
        <v>1.8521948508983144E-3</v>
      </c>
      <c r="BB6" s="377">
        <v>5.276724456734723E-3</v>
      </c>
      <c r="BC6" s="377">
        <v>1.7397746014625206E-3</v>
      </c>
      <c r="BD6" s="377">
        <v>2.8815757502692351E-3</v>
      </c>
      <c r="BE6" s="377">
        <v>2.9220025959422204E-3</v>
      </c>
      <c r="BF6" s="377">
        <v>2.2389790255643426E-3</v>
      </c>
      <c r="BG6" s="377">
        <v>4.4478241531199336E-4</v>
      </c>
      <c r="BH6" s="377">
        <v>3.7593984962406013E-3</v>
      </c>
      <c r="BI6" s="377">
        <v>2.7268341455570084E-5</v>
      </c>
      <c r="BJ6" s="377">
        <v>2.0042703890062535E-4</v>
      </c>
      <c r="BK6" s="377">
        <v>6.0053876906710597E-4</v>
      </c>
      <c r="BL6" s="377">
        <v>7.6050150613287109E-4</v>
      </c>
      <c r="BM6" s="377">
        <v>6.3946397322361586E-3</v>
      </c>
      <c r="BN6" s="377">
        <v>2.4173237906376568E-3</v>
      </c>
      <c r="BO6" s="377">
        <v>1.7222048366806833E-3</v>
      </c>
      <c r="BP6" s="377">
        <v>1.5117426650162256E-3</v>
      </c>
      <c r="BQ6" s="377">
        <v>3.0631705372604988E-4</v>
      </c>
      <c r="BR6" s="377">
        <v>2.8510821318783881E-4</v>
      </c>
      <c r="BS6" s="377">
        <v>6.9715155493844735E-5</v>
      </c>
      <c r="BT6" s="377">
        <v>8.1890529732466121E-5</v>
      </c>
      <c r="BU6" s="377">
        <v>1.8022644735394082E-3</v>
      </c>
      <c r="BV6" s="377">
        <v>3.1128073918550189E-3</v>
      </c>
    </row>
    <row r="7" spans="2:74" ht="13.5" customHeight="1" x14ac:dyDescent="0.15">
      <c r="B7" s="381" t="s">
        <v>193</v>
      </c>
      <c r="C7" s="382" t="s">
        <v>50</v>
      </c>
      <c r="D7" s="383">
        <v>0</v>
      </c>
      <c r="E7" s="383">
        <v>0</v>
      </c>
      <c r="F7" s="383">
        <v>0</v>
      </c>
      <c r="G7" s="383">
        <v>0</v>
      </c>
      <c r="H7" s="383">
        <v>0</v>
      </c>
      <c r="I7" s="383">
        <v>0</v>
      </c>
      <c r="J7" s="383">
        <v>0</v>
      </c>
      <c r="K7" s="383">
        <v>0</v>
      </c>
      <c r="L7" s="383">
        <v>0</v>
      </c>
      <c r="M7" s="383">
        <v>0</v>
      </c>
      <c r="N7" s="383">
        <v>0</v>
      </c>
      <c r="O7" s="383">
        <v>0</v>
      </c>
      <c r="P7" s="383">
        <v>0</v>
      </c>
      <c r="Q7" s="383">
        <v>0</v>
      </c>
      <c r="R7" s="383">
        <v>0</v>
      </c>
      <c r="S7" s="383">
        <v>0</v>
      </c>
      <c r="T7" s="383">
        <v>0</v>
      </c>
      <c r="U7" s="383">
        <v>0</v>
      </c>
      <c r="V7" s="383">
        <v>0</v>
      </c>
      <c r="W7" s="383">
        <v>0</v>
      </c>
      <c r="X7" s="383">
        <v>0</v>
      </c>
      <c r="Y7" s="383">
        <v>0</v>
      </c>
      <c r="Z7" s="383">
        <v>0</v>
      </c>
      <c r="AA7" s="383">
        <v>0</v>
      </c>
      <c r="AB7" s="383">
        <v>0</v>
      </c>
      <c r="AC7" s="383">
        <v>0</v>
      </c>
      <c r="AD7" s="383">
        <v>0</v>
      </c>
      <c r="AE7" s="383">
        <v>0</v>
      </c>
      <c r="AF7" s="383">
        <v>0</v>
      </c>
      <c r="AG7" s="383">
        <v>0</v>
      </c>
      <c r="AH7" s="383">
        <v>0</v>
      </c>
      <c r="AI7" s="383">
        <v>0</v>
      </c>
      <c r="AJ7" s="383">
        <v>0</v>
      </c>
      <c r="AK7" s="383">
        <v>0</v>
      </c>
      <c r="AL7" s="383">
        <v>0</v>
      </c>
      <c r="AM7" s="383">
        <v>0</v>
      </c>
      <c r="AN7" s="383">
        <v>0</v>
      </c>
      <c r="AO7" s="383">
        <v>0</v>
      </c>
      <c r="AP7" s="383">
        <v>0</v>
      </c>
      <c r="AQ7" s="383">
        <v>0</v>
      </c>
      <c r="AR7" s="383">
        <v>0</v>
      </c>
      <c r="AS7" s="383">
        <v>0</v>
      </c>
      <c r="AT7" s="383">
        <v>0</v>
      </c>
      <c r="AU7" s="383">
        <v>0</v>
      </c>
      <c r="AV7" s="383">
        <v>0</v>
      </c>
      <c r="AW7" s="383">
        <v>0</v>
      </c>
      <c r="AX7" s="383">
        <v>0</v>
      </c>
      <c r="AY7" s="383">
        <v>0</v>
      </c>
      <c r="AZ7" s="383">
        <v>0</v>
      </c>
      <c r="BA7" s="383">
        <v>0</v>
      </c>
      <c r="BB7" s="383">
        <v>0</v>
      </c>
      <c r="BC7" s="383">
        <v>0</v>
      </c>
      <c r="BD7" s="383">
        <v>0</v>
      </c>
      <c r="BE7" s="383">
        <v>0</v>
      </c>
      <c r="BF7" s="383">
        <v>0</v>
      </c>
      <c r="BG7" s="383">
        <v>0</v>
      </c>
      <c r="BH7" s="383">
        <v>0</v>
      </c>
      <c r="BI7" s="383">
        <v>0</v>
      </c>
      <c r="BJ7" s="383">
        <v>0</v>
      </c>
      <c r="BK7" s="383">
        <v>0</v>
      </c>
      <c r="BL7" s="383">
        <v>0</v>
      </c>
      <c r="BM7" s="383">
        <v>0</v>
      </c>
      <c r="BN7" s="383">
        <v>0</v>
      </c>
      <c r="BO7" s="383">
        <v>0</v>
      </c>
      <c r="BP7" s="383">
        <v>0</v>
      </c>
      <c r="BQ7" s="383">
        <v>0</v>
      </c>
      <c r="BR7" s="383">
        <v>0</v>
      </c>
      <c r="BS7" s="383">
        <v>0</v>
      </c>
      <c r="BT7" s="383">
        <v>0</v>
      </c>
      <c r="BU7" s="383">
        <v>0</v>
      </c>
      <c r="BV7" s="383">
        <v>0</v>
      </c>
    </row>
    <row r="8" spans="2:74" ht="13.5" customHeight="1" x14ac:dyDescent="0.15">
      <c r="B8" s="378" t="s">
        <v>194</v>
      </c>
      <c r="C8" s="379" t="s">
        <v>427</v>
      </c>
      <c r="D8" s="380">
        <v>6.6228144335206971E-3</v>
      </c>
      <c r="E8" s="380">
        <v>2.177787631872766E-3</v>
      </c>
      <c r="F8" s="380">
        <v>1.8905220348639027E-3</v>
      </c>
      <c r="G8" s="380">
        <v>1.9505340072367345E-3</v>
      </c>
      <c r="H8" s="380">
        <v>1.9662935997241835E-3</v>
      </c>
      <c r="I8" s="380">
        <v>1.4135782482685641E-3</v>
      </c>
      <c r="J8" s="380">
        <v>1.8182843212854324E-3</v>
      </c>
      <c r="K8" s="380">
        <v>1.3681102362204725E-3</v>
      </c>
      <c r="L8" s="380">
        <v>1.8406293925217036E-3</v>
      </c>
      <c r="M8" s="380">
        <v>1.8393289040977332E-3</v>
      </c>
      <c r="N8" s="380">
        <v>1.910194335743185E-3</v>
      </c>
      <c r="O8" s="380">
        <v>1.8088872680799978E-3</v>
      </c>
      <c r="P8" s="380">
        <v>1.3790041571930202E-3</v>
      </c>
      <c r="Q8" s="380">
        <v>2.0766490374090124E-3</v>
      </c>
      <c r="R8" s="380">
        <v>1.5794669299111549E-3</v>
      </c>
      <c r="S8" s="380">
        <v>2.5367032492852053E-3</v>
      </c>
      <c r="T8" s="380">
        <v>3.2365908949108834E-3</v>
      </c>
      <c r="U8" s="380">
        <v>8.8849477509432648E-3</v>
      </c>
      <c r="V8" s="380">
        <v>2.7802167698067616E-3</v>
      </c>
      <c r="W8" s="380">
        <v>2.4927328976066172E-3</v>
      </c>
      <c r="X8" s="380">
        <v>2.7503932202807119E-3</v>
      </c>
      <c r="Y8" s="380">
        <v>1.1374863589972181E-3</v>
      </c>
      <c r="Z8" s="380">
        <v>4.8845097722500404E-3</v>
      </c>
      <c r="AA8" s="380">
        <v>2.4128267118921323E-3</v>
      </c>
      <c r="AB8" s="380">
        <v>2.6739106653294329E-3</v>
      </c>
      <c r="AC8" s="380">
        <v>3.3401540430184882E-3</v>
      </c>
      <c r="AD8" s="380">
        <v>2.0552226440976994E-3</v>
      </c>
      <c r="AE8" s="380">
        <v>3.4764460689639268E-3</v>
      </c>
      <c r="AF8" s="380">
        <v>1.2746202793956964E-4</v>
      </c>
      <c r="AG8" s="380">
        <v>1.5395037613305402E-2</v>
      </c>
      <c r="AH8" s="380">
        <v>1.5670884078948809E-2</v>
      </c>
      <c r="AI8" s="380">
        <v>1.3535107323678679E-2</v>
      </c>
      <c r="AJ8" s="380">
        <v>1.3386941379066651E-2</v>
      </c>
      <c r="AK8" s="380">
        <v>1.4818179807711621E-2</v>
      </c>
      <c r="AL8" s="380">
        <v>2.3268962063757441E-2</v>
      </c>
      <c r="AM8" s="380">
        <v>4.3643658115642144E-2</v>
      </c>
      <c r="AN8" s="380">
        <v>3.6420665775438962E-3</v>
      </c>
      <c r="AO8" s="380">
        <v>3.7789772101955287E-3</v>
      </c>
      <c r="AP8" s="380">
        <v>1.848935869173296E-2</v>
      </c>
      <c r="AQ8" s="380">
        <v>1.9033674963396779E-2</v>
      </c>
      <c r="AR8" s="380">
        <v>5.2200240121104561E-3</v>
      </c>
      <c r="AS8" s="380">
        <v>7.4995952254969548E-3</v>
      </c>
      <c r="AT8" s="380">
        <v>6.6642865643222662E-3</v>
      </c>
      <c r="AU8" s="380">
        <v>7.1193890838267583E-3</v>
      </c>
      <c r="AV8" s="380">
        <v>5.1614122985300373E-3</v>
      </c>
      <c r="AW8" s="380">
        <v>4.4031792923964266E-3</v>
      </c>
      <c r="AX8" s="380">
        <v>2.2910648470963243E-3</v>
      </c>
      <c r="AY8" s="380">
        <v>1.612354453349463E-2</v>
      </c>
      <c r="AZ8" s="380">
        <v>1.6470336769106541E-2</v>
      </c>
      <c r="BA8" s="380">
        <v>1.4771253935914058E-2</v>
      </c>
      <c r="BB8" s="380">
        <v>1.8545809806096936E-2</v>
      </c>
      <c r="BC8" s="380">
        <v>1.5411644103085063E-2</v>
      </c>
      <c r="BD8" s="380">
        <v>1.1541838777172849E-2</v>
      </c>
      <c r="BE8" s="380">
        <v>1.4025821473583885E-2</v>
      </c>
      <c r="BF8" s="380">
        <v>6.1172105519882933E-3</v>
      </c>
      <c r="BG8" s="380">
        <v>4.0719112730820552E-2</v>
      </c>
      <c r="BH8" s="380">
        <v>2.3578947368421053E-3</v>
      </c>
      <c r="BI8" s="380">
        <v>4.7265125189654813E-3</v>
      </c>
      <c r="BJ8" s="380">
        <v>2.864005405064662E-2</v>
      </c>
      <c r="BK8" s="380">
        <v>0.11710505996808565</v>
      </c>
      <c r="BL8" s="380">
        <v>1.7822926358812257E-2</v>
      </c>
      <c r="BM8" s="380">
        <v>1.0212707552849358E-2</v>
      </c>
      <c r="BN8" s="380">
        <v>1.941330477580995E-2</v>
      </c>
      <c r="BO8" s="380">
        <v>3.0967564106018183E-2</v>
      </c>
      <c r="BP8" s="380">
        <v>1.4979548240961768E-2</v>
      </c>
      <c r="BQ8" s="380">
        <v>9.4987130068797318E-3</v>
      </c>
      <c r="BR8" s="380">
        <v>3.5955313552021892E-3</v>
      </c>
      <c r="BS8" s="380">
        <v>1.2316344137245903E-3</v>
      </c>
      <c r="BT8" s="380">
        <v>1.5394592412635626E-2</v>
      </c>
      <c r="BU8" s="380">
        <v>2.509055182786301E-2</v>
      </c>
      <c r="BV8" s="380">
        <v>1.7709850989859149E-2</v>
      </c>
    </row>
    <row r="9" spans="2:74" ht="13.5" customHeight="1" x14ac:dyDescent="0.15">
      <c r="B9" s="381" t="s">
        <v>195</v>
      </c>
      <c r="C9" s="382" t="s">
        <v>196</v>
      </c>
      <c r="D9" s="383">
        <v>2.6480126629960743E-5</v>
      </c>
      <c r="E9" s="383">
        <v>0</v>
      </c>
      <c r="F9" s="383">
        <v>0</v>
      </c>
      <c r="G9" s="383">
        <v>0</v>
      </c>
      <c r="H9" s="383">
        <v>0</v>
      </c>
      <c r="I9" s="383">
        <v>0</v>
      </c>
      <c r="J9" s="383">
        <v>0</v>
      </c>
      <c r="K9" s="383">
        <v>0</v>
      </c>
      <c r="L9" s="383">
        <v>0</v>
      </c>
      <c r="M9" s="383">
        <v>0</v>
      </c>
      <c r="N9" s="383">
        <v>0</v>
      </c>
      <c r="O9" s="383">
        <v>0</v>
      </c>
      <c r="P9" s="383">
        <v>0</v>
      </c>
      <c r="Q9" s="383">
        <v>0</v>
      </c>
      <c r="R9" s="383">
        <v>0</v>
      </c>
      <c r="S9" s="383">
        <v>0</v>
      </c>
      <c r="T9" s="383">
        <v>0</v>
      </c>
      <c r="U9" s="383">
        <v>0</v>
      </c>
      <c r="V9" s="383">
        <v>0</v>
      </c>
      <c r="W9" s="383">
        <v>0</v>
      </c>
      <c r="X9" s="383">
        <v>0</v>
      </c>
      <c r="Y9" s="383">
        <v>0</v>
      </c>
      <c r="Z9" s="383">
        <v>0</v>
      </c>
      <c r="AA9" s="383">
        <v>0</v>
      </c>
      <c r="AB9" s="383">
        <v>0</v>
      </c>
      <c r="AC9" s="383">
        <v>0</v>
      </c>
      <c r="AD9" s="383">
        <v>0</v>
      </c>
      <c r="AE9" s="383">
        <v>0</v>
      </c>
      <c r="AF9" s="383">
        <v>0</v>
      </c>
      <c r="AG9" s="383">
        <v>7.4251961787869458E-5</v>
      </c>
      <c r="AH9" s="383">
        <v>1.2354838809774189E-4</v>
      </c>
      <c r="AI9" s="383">
        <v>0</v>
      </c>
      <c r="AJ9" s="383">
        <v>0</v>
      </c>
      <c r="AK9" s="383">
        <v>0</v>
      </c>
      <c r="AL9" s="383">
        <v>0</v>
      </c>
      <c r="AM9" s="383">
        <v>0</v>
      </c>
      <c r="AN9" s="383">
        <v>0</v>
      </c>
      <c r="AO9" s="383">
        <v>0</v>
      </c>
      <c r="AP9" s="383">
        <v>0</v>
      </c>
      <c r="AQ9" s="383">
        <v>0</v>
      </c>
      <c r="AR9" s="383">
        <v>0</v>
      </c>
      <c r="AS9" s="383">
        <v>0</v>
      </c>
      <c r="AT9" s="383">
        <v>0</v>
      </c>
      <c r="AU9" s="383">
        <v>0</v>
      </c>
      <c r="AV9" s="383">
        <v>0</v>
      </c>
      <c r="AW9" s="383">
        <v>0</v>
      </c>
      <c r="AX9" s="383">
        <v>0</v>
      </c>
      <c r="AY9" s="383">
        <v>0</v>
      </c>
      <c r="AZ9" s="383">
        <v>0</v>
      </c>
      <c r="BA9" s="383">
        <v>0</v>
      </c>
      <c r="BB9" s="383">
        <v>0</v>
      </c>
      <c r="BC9" s="383">
        <v>0</v>
      </c>
      <c r="BD9" s="383">
        <v>0</v>
      </c>
      <c r="BE9" s="383">
        <v>0</v>
      </c>
      <c r="BF9" s="383">
        <v>0</v>
      </c>
      <c r="BG9" s="383">
        <v>0</v>
      </c>
      <c r="BH9" s="383">
        <v>0</v>
      </c>
      <c r="BI9" s="383">
        <v>0</v>
      </c>
      <c r="BJ9" s="383">
        <v>0</v>
      </c>
      <c r="BK9" s="383">
        <v>0</v>
      </c>
      <c r="BL9" s="383">
        <v>0</v>
      </c>
      <c r="BM9" s="383">
        <v>0</v>
      </c>
      <c r="BN9" s="383">
        <v>0</v>
      </c>
      <c r="BO9" s="383">
        <v>1.5678074114908989E-3</v>
      </c>
      <c r="BP9" s="383">
        <v>0</v>
      </c>
      <c r="BQ9" s="383">
        <v>0</v>
      </c>
      <c r="BR9" s="383">
        <v>0</v>
      </c>
      <c r="BS9" s="383">
        <v>0</v>
      </c>
      <c r="BT9" s="383">
        <v>0</v>
      </c>
      <c r="BU9" s="383">
        <v>0</v>
      </c>
      <c r="BV9" s="383">
        <v>0</v>
      </c>
    </row>
    <row r="10" spans="2:74" ht="13.5" customHeight="1" x14ac:dyDescent="0.15">
      <c r="B10" s="378" t="s">
        <v>197</v>
      </c>
      <c r="C10" s="379" t="s">
        <v>428</v>
      </c>
      <c r="D10" s="380">
        <v>3.1201569961728428E-3</v>
      </c>
      <c r="E10" s="380">
        <v>3.8057058329710632E-3</v>
      </c>
      <c r="F10" s="380">
        <v>3.1716148404811306E-3</v>
      </c>
      <c r="G10" s="380">
        <v>2.8572930776139152E-3</v>
      </c>
      <c r="H10" s="380">
        <v>2.8515718933702634E-3</v>
      </c>
      <c r="I10" s="380">
        <v>3.0522234243340785E-3</v>
      </c>
      <c r="J10" s="380">
        <v>3.549970768135343E-3</v>
      </c>
      <c r="K10" s="380">
        <v>4.8720472440944886E-3</v>
      </c>
      <c r="L10" s="380">
        <v>3.5695210663332548E-3</v>
      </c>
      <c r="M10" s="380">
        <v>3.5968216832996526E-3</v>
      </c>
      <c r="N10" s="380">
        <v>2.1091729123830999E-3</v>
      </c>
      <c r="O10" s="380">
        <v>3.439628992541769E-3</v>
      </c>
      <c r="P10" s="380">
        <v>3.8317816733710935E-3</v>
      </c>
      <c r="Q10" s="380">
        <v>3.1953684179652927E-3</v>
      </c>
      <c r="R10" s="380">
        <v>5.3448032717529261E-3</v>
      </c>
      <c r="S10" s="380">
        <v>4.5979523199674464E-3</v>
      </c>
      <c r="T10" s="380">
        <v>3.6278414408418775E-3</v>
      </c>
      <c r="U10" s="380">
        <v>2.1560342879001267E-3</v>
      </c>
      <c r="V10" s="380">
        <v>3.7467600429886977E-3</v>
      </c>
      <c r="W10" s="380">
        <v>4.6588994116742053E-3</v>
      </c>
      <c r="X10" s="380">
        <v>2.8191530507877299E-3</v>
      </c>
      <c r="Y10" s="380">
        <v>4.8584393469713917E-3</v>
      </c>
      <c r="Z10" s="380">
        <v>1.9059925698594734E-3</v>
      </c>
      <c r="AA10" s="380">
        <v>4.9182694042507131E-3</v>
      </c>
      <c r="AB10" s="380">
        <v>7.1845691471460887E-3</v>
      </c>
      <c r="AC10" s="380">
        <v>1.8322408684905958E-3</v>
      </c>
      <c r="AD10" s="380">
        <v>4.9385231738453194E-3</v>
      </c>
      <c r="AE10" s="380">
        <v>3.9722576144546363E-3</v>
      </c>
      <c r="AF10" s="380">
        <v>5.0746988943403924E-3</v>
      </c>
      <c r="AG10" s="380">
        <v>1.4172653036826715E-3</v>
      </c>
      <c r="AH10" s="380">
        <v>1.3461303224000494E-3</v>
      </c>
      <c r="AI10" s="380">
        <v>1.2816826075115319E-3</v>
      </c>
      <c r="AJ10" s="380">
        <v>1.2652317037164223E-3</v>
      </c>
      <c r="AK10" s="380">
        <v>1.2806510706685253E-3</v>
      </c>
      <c r="AL10" s="380">
        <v>1.1284939563876348E-3</v>
      </c>
      <c r="AM10" s="380">
        <v>1.5903279147728812E-3</v>
      </c>
      <c r="AN10" s="380">
        <v>1.1738697075481949E-3</v>
      </c>
      <c r="AO10" s="380">
        <v>1.1564694312465682E-3</v>
      </c>
      <c r="AP10" s="380">
        <v>2.4760496396606102E-3</v>
      </c>
      <c r="AQ10" s="380">
        <v>2.719096423342397E-3</v>
      </c>
      <c r="AR10" s="380">
        <v>2.5056115258130186E-3</v>
      </c>
      <c r="AS10" s="380">
        <v>1.2018047100729595E-3</v>
      </c>
      <c r="AT10" s="380">
        <v>1.189135748221789E-3</v>
      </c>
      <c r="AU10" s="380">
        <v>1.0787968399963369E-3</v>
      </c>
      <c r="AV10" s="380">
        <v>1.8055489908777238E-3</v>
      </c>
      <c r="AW10" s="380">
        <v>1.7162551874516424E-3</v>
      </c>
      <c r="AX10" s="380">
        <v>9.9611515091144534E-4</v>
      </c>
      <c r="AY10" s="380">
        <v>1.332602449720248E-3</v>
      </c>
      <c r="AZ10" s="380">
        <v>1.341851517598442E-3</v>
      </c>
      <c r="BA10" s="380">
        <v>1.2965363956288201E-3</v>
      </c>
      <c r="BB10" s="380">
        <v>1.8380222218542497E-3</v>
      </c>
      <c r="BC10" s="380">
        <v>1.5925814659712395E-3</v>
      </c>
      <c r="BD10" s="380">
        <v>1.5877563170019183E-3</v>
      </c>
      <c r="BE10" s="380">
        <v>1.6261216163398051E-3</v>
      </c>
      <c r="BF10" s="380">
        <v>1.1474767506017257E-3</v>
      </c>
      <c r="BG10" s="380">
        <v>1.6930427421553295E-3</v>
      </c>
      <c r="BH10" s="380">
        <v>1.7864661654135338E-3</v>
      </c>
      <c r="BI10" s="380">
        <v>1.9975808086811213E-3</v>
      </c>
      <c r="BJ10" s="380">
        <v>1.1767006799972199E-3</v>
      </c>
      <c r="BK10" s="380">
        <v>1.355501793037182E-3</v>
      </c>
      <c r="BL10" s="380">
        <v>1.278832141597733E-3</v>
      </c>
      <c r="BM10" s="380">
        <v>1.3787467129992108E-3</v>
      </c>
      <c r="BN10" s="380">
        <v>1.3682083786030266E-3</v>
      </c>
      <c r="BO10" s="380">
        <v>4.9738767846373524E-4</v>
      </c>
      <c r="BP10" s="380">
        <v>1.5244112432032462E-3</v>
      </c>
      <c r="BQ10" s="380">
        <v>1.1918098549868531E-3</v>
      </c>
      <c r="BR10" s="380">
        <v>1.5498190050210723E-3</v>
      </c>
      <c r="BS10" s="380">
        <v>1.8358324280045779E-3</v>
      </c>
      <c r="BT10" s="380">
        <v>1.7924927063662029E-3</v>
      </c>
      <c r="BU10" s="380">
        <v>1.355685665936723E-3</v>
      </c>
      <c r="BV10" s="380">
        <v>1.656877162262098E-3</v>
      </c>
    </row>
    <row r="11" spans="2:74" ht="13.5" customHeight="1" x14ac:dyDescent="0.15">
      <c r="B11" s="381" t="s">
        <v>198</v>
      </c>
      <c r="C11" s="382" t="s">
        <v>429</v>
      </c>
      <c r="D11" s="383">
        <v>4.8237759823991339E-2</v>
      </c>
      <c r="E11" s="383">
        <v>7.8670336607330207E-2</v>
      </c>
      <c r="F11" s="383">
        <v>0.12296480001958045</v>
      </c>
      <c r="G11" s="383">
        <v>0.16662198921143598</v>
      </c>
      <c r="H11" s="383">
        <v>0.16552061815347799</v>
      </c>
      <c r="I11" s="383">
        <v>0.20414754913961256</v>
      </c>
      <c r="J11" s="383">
        <v>7.0413693902127331E-2</v>
      </c>
      <c r="K11" s="383">
        <v>5.121062992125984E-2</v>
      </c>
      <c r="L11" s="383">
        <v>5.4125361443524742E-2</v>
      </c>
      <c r="M11" s="383">
        <v>5.3849906099246392E-2</v>
      </c>
      <c r="N11" s="383">
        <v>6.8859852755853282E-2</v>
      </c>
      <c r="O11" s="383">
        <v>9.2374273459864001E-2</v>
      </c>
      <c r="P11" s="383">
        <v>4.4931991551076966E-2</v>
      </c>
      <c r="Q11" s="383">
        <v>0.12192470012978401</v>
      </c>
      <c r="R11" s="383">
        <v>8.1892539839232836E-2</v>
      </c>
      <c r="S11" s="383">
        <v>2.3327911864871435E-2</v>
      </c>
      <c r="T11" s="383">
        <v>8.8824272611941854E-2</v>
      </c>
      <c r="U11" s="383">
        <v>7.940813381322484E-2</v>
      </c>
      <c r="V11" s="383">
        <v>8.9585074773642026E-2</v>
      </c>
      <c r="W11" s="383">
        <v>1.9213111391229956E-2</v>
      </c>
      <c r="X11" s="383">
        <v>7.7612658684796344E-3</v>
      </c>
      <c r="Y11" s="383">
        <v>1.5254820047483601E-2</v>
      </c>
      <c r="Z11" s="383">
        <v>1.3115813277338071E-2</v>
      </c>
      <c r="AA11" s="383">
        <v>4.4716679296118549E-2</v>
      </c>
      <c r="AB11" s="383">
        <v>3.3530355399637744E-2</v>
      </c>
      <c r="AC11" s="383">
        <v>6.8239389219347454E-3</v>
      </c>
      <c r="AD11" s="383">
        <v>1.566681174194479E-2</v>
      </c>
      <c r="AE11" s="383">
        <v>1.2775795172179208E-2</v>
      </c>
      <c r="AF11" s="383">
        <v>5.2377808139452545E-2</v>
      </c>
      <c r="AG11" s="383">
        <v>2.993046031406862E-3</v>
      </c>
      <c r="AH11" s="383">
        <v>1.890543477355532E-3</v>
      </c>
      <c r="AI11" s="383">
        <v>2.1336012633887086E-3</v>
      </c>
      <c r="AJ11" s="383">
        <v>1.9794543476100062E-3</v>
      </c>
      <c r="AK11" s="383">
        <v>1.2281021753416642E-3</v>
      </c>
      <c r="AL11" s="383">
        <v>1.0181124401763592E-3</v>
      </c>
      <c r="AM11" s="383">
        <v>6.6866060052950694E-4</v>
      </c>
      <c r="AN11" s="383">
        <v>8.5264982781669684E-4</v>
      </c>
      <c r="AO11" s="383">
        <v>1.2771189138957011E-3</v>
      </c>
      <c r="AP11" s="383">
        <v>2.5627684288837466E-3</v>
      </c>
      <c r="AQ11" s="383">
        <v>1.7778707383392595E-3</v>
      </c>
      <c r="AR11" s="383">
        <v>2.0358093647230777E-3</v>
      </c>
      <c r="AS11" s="383">
        <v>5.0701136206202984E-3</v>
      </c>
      <c r="AT11" s="383">
        <v>5.4760662400790928E-3</v>
      </c>
      <c r="AU11" s="383">
        <v>6.5476044232903978E-3</v>
      </c>
      <c r="AV11" s="383">
        <v>6.1445384506309973E-4</v>
      </c>
      <c r="AW11" s="383">
        <v>6.1897728072026446E-4</v>
      </c>
      <c r="AX11" s="383">
        <v>4.9805757545572267E-4</v>
      </c>
      <c r="AY11" s="383">
        <v>8.7895055194314232E-4</v>
      </c>
      <c r="AZ11" s="383">
        <v>8.668598299529758E-4</v>
      </c>
      <c r="BA11" s="383">
        <v>9.2609742544915721E-4</v>
      </c>
      <c r="BB11" s="383">
        <v>7.3465693011651846E-3</v>
      </c>
      <c r="BC11" s="383">
        <v>1.3295642238638681E-3</v>
      </c>
      <c r="BD11" s="383">
        <v>5.9098092268838529E-4</v>
      </c>
      <c r="BE11" s="383">
        <v>4.3579223265661869E-4</v>
      </c>
      <c r="BF11" s="383">
        <v>2.6787784770144812E-4</v>
      </c>
      <c r="BG11" s="383">
        <v>3.8739113591689742E-4</v>
      </c>
      <c r="BH11" s="383">
        <v>1.3233082706766918E-3</v>
      </c>
      <c r="BI11" s="383">
        <v>1.4829782622375423E-3</v>
      </c>
      <c r="BJ11" s="383">
        <v>9.8597172362404413E-4</v>
      </c>
      <c r="BK11" s="383">
        <v>5.6279061786860211E-3</v>
      </c>
      <c r="BL11" s="383">
        <v>3.8662367071559369E-4</v>
      </c>
      <c r="BM11" s="383">
        <v>6.4445491155121484E-3</v>
      </c>
      <c r="BN11" s="383">
        <v>1.8211647360245062E-4</v>
      </c>
      <c r="BO11" s="383">
        <v>3.1926071611391008E-3</v>
      </c>
      <c r="BP11" s="383">
        <v>4.6536730513020838E-3</v>
      </c>
      <c r="BQ11" s="383">
        <v>7.155474076116615E-3</v>
      </c>
      <c r="BR11" s="383">
        <v>2.4685010252929974E-3</v>
      </c>
      <c r="BS11" s="383">
        <v>2.1553602240180331E-3</v>
      </c>
      <c r="BT11" s="383">
        <v>3.4096238743154075E-3</v>
      </c>
      <c r="BU11" s="383">
        <v>5.3916416396459907E-3</v>
      </c>
      <c r="BV11" s="383">
        <v>4.1318225478779022E-3</v>
      </c>
    </row>
    <row r="12" spans="2:74" ht="13.5" customHeight="1" x14ac:dyDescent="0.15">
      <c r="B12" s="378" t="s">
        <v>199</v>
      </c>
      <c r="C12" s="379" t="s">
        <v>430</v>
      </c>
      <c r="D12" s="380">
        <v>5.3745906190799829E-3</v>
      </c>
      <c r="E12" s="380">
        <v>6.1330697002371327E-3</v>
      </c>
      <c r="F12" s="380">
        <v>7.0279919884962396E-3</v>
      </c>
      <c r="G12" s="380">
        <v>7.1600641418894427E-3</v>
      </c>
      <c r="H12" s="380">
        <v>7.0406220937138751E-3</v>
      </c>
      <c r="I12" s="380">
        <v>1.1229655134289933E-2</v>
      </c>
      <c r="J12" s="380">
        <v>6.869013871109296E-3</v>
      </c>
      <c r="K12" s="380">
        <v>7.9527559055118102E-3</v>
      </c>
      <c r="L12" s="380">
        <v>7.5969476858120362E-3</v>
      </c>
      <c r="M12" s="380">
        <v>7.34169235618355E-3</v>
      </c>
      <c r="N12" s="380">
        <v>2.1250911985142933E-2</v>
      </c>
      <c r="O12" s="380">
        <v>5.6180391726559503E-3</v>
      </c>
      <c r="P12" s="380">
        <v>7.6147936875243846E-3</v>
      </c>
      <c r="Q12" s="380">
        <v>4.3743184767818591E-3</v>
      </c>
      <c r="R12" s="380">
        <v>1.7811310111408827E-2</v>
      </c>
      <c r="S12" s="380">
        <v>5.0149351621261865E-3</v>
      </c>
      <c r="T12" s="380">
        <v>4.8444876567601859E-3</v>
      </c>
      <c r="U12" s="380">
        <v>3.8078347504042565E-3</v>
      </c>
      <c r="V12" s="380">
        <v>4.9282468057009199E-3</v>
      </c>
      <c r="W12" s="380">
        <v>5.0256435048159354E-3</v>
      </c>
      <c r="X12" s="380">
        <v>7.5463913981452038E-3</v>
      </c>
      <c r="Y12" s="380">
        <v>3.2765586756777691E-3</v>
      </c>
      <c r="Z12" s="380">
        <v>4.790825391697626E-3</v>
      </c>
      <c r="AA12" s="380">
        <v>8.1069053031669856E-3</v>
      </c>
      <c r="AB12" s="380">
        <v>5.7340435925935518E-3</v>
      </c>
      <c r="AC12" s="380">
        <v>5.9149789692444681E-3</v>
      </c>
      <c r="AD12" s="380">
        <v>4.0882225930608312E-3</v>
      </c>
      <c r="AE12" s="380">
        <v>3.147826788813108E-3</v>
      </c>
      <c r="AF12" s="380">
        <v>8.7342218977626267E-3</v>
      </c>
      <c r="AG12" s="380">
        <v>3.0508084630157997E-3</v>
      </c>
      <c r="AH12" s="380">
        <v>2.8215250852222573E-3</v>
      </c>
      <c r="AI12" s="380">
        <v>3.5503480120999717E-3</v>
      </c>
      <c r="AJ12" s="380">
        <v>3.622851925618347E-3</v>
      </c>
      <c r="AK12" s="380">
        <v>3.6678723155173644E-3</v>
      </c>
      <c r="AL12" s="380">
        <v>1.6431589933564685E-3</v>
      </c>
      <c r="AM12" s="380">
        <v>2.2860963774860169E-3</v>
      </c>
      <c r="AN12" s="380">
        <v>6.2519781003623175E-3</v>
      </c>
      <c r="AO12" s="380">
        <v>6.3820633651082877E-3</v>
      </c>
      <c r="AP12" s="380">
        <v>1.2574224437354802E-3</v>
      </c>
      <c r="AQ12" s="380">
        <v>2.8236770550094121E-3</v>
      </c>
      <c r="AR12" s="380">
        <v>4.9068225713838282E-3</v>
      </c>
      <c r="AS12" s="380">
        <v>3.4376622227711949E-3</v>
      </c>
      <c r="AT12" s="380">
        <v>3.3678448173271452E-3</v>
      </c>
      <c r="AU12" s="380">
        <v>2.9315131521639591E-3</v>
      </c>
      <c r="AV12" s="380">
        <v>2.6941437821997446E-3</v>
      </c>
      <c r="AW12" s="380">
        <v>8.2155166350144186E-3</v>
      </c>
      <c r="AX12" s="380">
        <v>9.2140651459308703E-3</v>
      </c>
      <c r="AY12" s="380">
        <v>4.1584757296234693E-3</v>
      </c>
      <c r="AZ12" s="380">
        <v>4.2274260200446494E-3</v>
      </c>
      <c r="BA12" s="380">
        <v>3.8896091868864603E-3</v>
      </c>
      <c r="BB12" s="380">
        <v>1.0983976641110982E-3</v>
      </c>
      <c r="BC12" s="380">
        <v>1.5479409248796213E-3</v>
      </c>
      <c r="BD12" s="380">
        <v>1.8593216831584109E-3</v>
      </c>
      <c r="BE12" s="380">
        <v>2.3890192898154204E-3</v>
      </c>
      <c r="BF12" s="380">
        <v>1.3833691836522546E-3</v>
      </c>
      <c r="BG12" s="380">
        <v>1.1478255879019182E-3</v>
      </c>
      <c r="BH12" s="380">
        <v>8.4210526315789478E-4</v>
      </c>
      <c r="BI12" s="380">
        <v>1.2795144836844424E-3</v>
      </c>
      <c r="BJ12" s="380">
        <v>1.6987807893915907E-3</v>
      </c>
      <c r="BK12" s="380">
        <v>3.3458588562310185E-3</v>
      </c>
      <c r="BL12" s="380">
        <v>2.7191115303074721E-4</v>
      </c>
      <c r="BM12" s="380">
        <v>3.4593441283170246E-3</v>
      </c>
      <c r="BN12" s="380">
        <v>4.0781637678497494E-4</v>
      </c>
      <c r="BO12" s="380">
        <v>4.6205242880620742E-3</v>
      </c>
      <c r="BP12" s="380">
        <v>3.3961629213593706E-3</v>
      </c>
      <c r="BQ12" s="380">
        <v>4.3524711306272062E-3</v>
      </c>
      <c r="BR12" s="380">
        <v>1.3938623755849896E-3</v>
      </c>
      <c r="BS12" s="380">
        <v>1.9055475834984226E-3</v>
      </c>
      <c r="BT12" s="380">
        <v>5.9167975674376781E-3</v>
      </c>
      <c r="BU12" s="380">
        <v>3.142000896347464E-3</v>
      </c>
      <c r="BV12" s="380">
        <v>2.5507680014960517E-3</v>
      </c>
    </row>
    <row r="13" spans="2:74" ht="13.5" customHeight="1" x14ac:dyDescent="0.15">
      <c r="B13" s="381" t="s">
        <v>200</v>
      </c>
      <c r="C13" s="382" t="s">
        <v>431</v>
      </c>
      <c r="D13" s="383">
        <v>1.2683543112350171E-2</v>
      </c>
      <c r="E13" s="383">
        <v>3.0890788819430879E-3</v>
      </c>
      <c r="F13" s="383">
        <v>1.8681988451346855E-3</v>
      </c>
      <c r="G13" s="383">
        <v>4.6947918096260793E-4</v>
      </c>
      <c r="H13" s="383">
        <v>4.6842451406171686E-4</v>
      </c>
      <c r="I13" s="383">
        <v>5.0541345189490563E-4</v>
      </c>
      <c r="J13" s="383">
        <v>3.5518680611589695E-3</v>
      </c>
      <c r="K13" s="383">
        <v>4.3799212598425201E-3</v>
      </c>
      <c r="L13" s="383">
        <v>4.4804634267110108E-3</v>
      </c>
      <c r="M13" s="383">
        <v>4.5364491900579526E-3</v>
      </c>
      <c r="N13" s="383">
        <v>1.4857067055780327E-3</v>
      </c>
      <c r="O13" s="383">
        <v>2.1990647358960044E-3</v>
      </c>
      <c r="P13" s="383">
        <v>3.4676909416243998E-3</v>
      </c>
      <c r="Q13" s="383">
        <v>1.4088741262623565E-3</v>
      </c>
      <c r="R13" s="383">
        <v>7.6857989000141021E-3</v>
      </c>
      <c r="S13" s="383">
        <v>4.6144718171231731E-3</v>
      </c>
      <c r="T13" s="383">
        <v>1.1503545951791693E-3</v>
      </c>
      <c r="U13" s="383">
        <v>3.1471145654026048E-3</v>
      </c>
      <c r="V13" s="383">
        <v>9.8902102372105103E-4</v>
      </c>
      <c r="W13" s="383">
        <v>4.8321045378273133E-3</v>
      </c>
      <c r="X13" s="383">
        <v>8.5004340464300762E-3</v>
      </c>
      <c r="Y13" s="383">
        <v>2.8756524918018083E-3</v>
      </c>
      <c r="Z13" s="383">
        <v>1.4918429979001778E-2</v>
      </c>
      <c r="AA13" s="383">
        <v>4.0161656984086889E-3</v>
      </c>
      <c r="AB13" s="383">
        <v>6.2112890470706816E-3</v>
      </c>
      <c r="AC13" s="383">
        <v>6.0758792018337573E-3</v>
      </c>
      <c r="AD13" s="383">
        <v>3.4251199695963398E-3</v>
      </c>
      <c r="AE13" s="383">
        <v>3.5859858290141996E-3</v>
      </c>
      <c r="AF13" s="383">
        <v>2.6326119481355137E-3</v>
      </c>
      <c r="AG13" s="383">
        <v>3.016023406495481E-2</v>
      </c>
      <c r="AH13" s="383">
        <v>3.8414076383117265E-2</v>
      </c>
      <c r="AI13" s="383">
        <v>5.4959850123190546E-2</v>
      </c>
      <c r="AJ13" s="383">
        <v>5.5509919223965108E-2</v>
      </c>
      <c r="AK13" s="383">
        <v>5.5796985154226951E-2</v>
      </c>
      <c r="AL13" s="383">
        <v>3.6876849226925551E-2</v>
      </c>
      <c r="AM13" s="383">
        <v>0.21360091805293263</v>
      </c>
      <c r="AN13" s="383">
        <v>5.7394434393201474E-3</v>
      </c>
      <c r="AO13" s="383">
        <v>8.6778758864058642E-2</v>
      </c>
      <c r="AP13" s="383">
        <v>4.1310092697821529E-2</v>
      </c>
      <c r="AQ13" s="383">
        <v>0.10719514745869065</v>
      </c>
      <c r="AR13" s="383">
        <v>9.3438429816777163E-3</v>
      </c>
      <c r="AS13" s="383">
        <v>5.4329084174735726E-2</v>
      </c>
      <c r="AT13" s="383">
        <v>5.2498649749631539E-2</v>
      </c>
      <c r="AU13" s="383">
        <v>3.2189689561132939E-2</v>
      </c>
      <c r="AV13" s="383">
        <v>3.0996833199413907E-2</v>
      </c>
      <c r="AW13" s="383">
        <v>0.32281071956108881</v>
      </c>
      <c r="AX13" s="383">
        <v>0.11450343659727065</v>
      </c>
      <c r="AY13" s="383">
        <v>7.3226977166187812E-2</v>
      </c>
      <c r="AZ13" s="383">
        <v>7.4775566427587523E-2</v>
      </c>
      <c r="BA13" s="383">
        <v>6.7188368216336364E-2</v>
      </c>
      <c r="BB13" s="383">
        <v>3.6357514640702533E-2</v>
      </c>
      <c r="BC13" s="383">
        <v>1.9364946075432862E-2</v>
      </c>
      <c r="BD13" s="383">
        <v>1.6676723492392753E-2</v>
      </c>
      <c r="BE13" s="383">
        <v>2.0787394004251326E-2</v>
      </c>
      <c r="BF13" s="383">
        <v>1.5760813069240428E-2</v>
      </c>
      <c r="BG13" s="383">
        <v>1.4448254587715396E-2</v>
      </c>
      <c r="BH13" s="383">
        <v>6.0030075187969927E-3</v>
      </c>
      <c r="BI13" s="383">
        <v>1.9682149024981995E-2</v>
      </c>
      <c r="BJ13" s="383">
        <v>2.5046914474226536E-2</v>
      </c>
      <c r="BK13" s="383">
        <v>7.4243750107239062E-2</v>
      </c>
      <c r="BL13" s="383">
        <v>1.390145769869695E-2</v>
      </c>
      <c r="BM13" s="383">
        <v>1.0830336170889729E-2</v>
      </c>
      <c r="BN13" s="383">
        <v>1.6223931661182418E-2</v>
      </c>
      <c r="BO13" s="383">
        <v>2.8424669599872335E-2</v>
      </c>
      <c r="BP13" s="383">
        <v>1.7728014728021615E-2</v>
      </c>
      <c r="BQ13" s="383">
        <v>5.1410500617825924E-3</v>
      </c>
      <c r="BR13" s="383">
        <v>7.8002682941390768E-3</v>
      </c>
      <c r="BS13" s="383">
        <v>3.2649931156283948E-3</v>
      </c>
      <c r="BT13" s="383">
        <v>2.2950027751790631E-2</v>
      </c>
      <c r="BU13" s="383">
        <v>2.174838793025077E-2</v>
      </c>
      <c r="BV13" s="383">
        <v>2.490313915830096E-2</v>
      </c>
    </row>
    <row r="14" spans="2:74" ht="13.5" customHeight="1" x14ac:dyDescent="0.15">
      <c r="B14" s="378" t="s">
        <v>201</v>
      </c>
      <c r="C14" s="379" t="s">
        <v>432</v>
      </c>
      <c r="D14" s="380">
        <v>1.3079624900692963E-2</v>
      </c>
      <c r="E14" s="380">
        <v>1.1855052395916511E-2</v>
      </c>
      <c r="F14" s="380">
        <v>1.1546131794021284E-2</v>
      </c>
      <c r="G14" s="380">
        <v>1.1072278064975693E-2</v>
      </c>
      <c r="H14" s="380">
        <v>1.1122474699919168E-2</v>
      </c>
      <c r="I14" s="380">
        <v>9.3619944878345403E-3</v>
      </c>
      <c r="J14" s="380">
        <v>1.2116519811669274E-2</v>
      </c>
      <c r="K14" s="380">
        <v>1.1624015748031496E-2</v>
      </c>
      <c r="L14" s="380">
        <v>1.2129263256499654E-2</v>
      </c>
      <c r="M14" s="380">
        <v>1.2100587013003761E-2</v>
      </c>
      <c r="N14" s="380">
        <v>1.3663195595940838E-2</v>
      </c>
      <c r="O14" s="380">
        <v>1.2071619672173472E-2</v>
      </c>
      <c r="P14" s="380">
        <v>1.2775128146483876E-2</v>
      </c>
      <c r="Q14" s="380">
        <v>1.1633424569717271E-2</v>
      </c>
      <c r="R14" s="380">
        <v>1.4045973769567057E-2</v>
      </c>
      <c r="S14" s="380">
        <v>1.2241024227264023E-2</v>
      </c>
      <c r="T14" s="380">
        <v>9.3198219745024222E-3</v>
      </c>
      <c r="U14" s="380">
        <v>8.3459391789682327E-3</v>
      </c>
      <c r="V14" s="380">
        <v>9.3985094441673741E-3</v>
      </c>
      <c r="W14" s="380">
        <v>1.2424548384578423E-2</v>
      </c>
      <c r="X14" s="380">
        <v>1.1826690847207062E-2</v>
      </c>
      <c r="Y14" s="380">
        <v>8.9694264867164145E-3</v>
      </c>
      <c r="Z14" s="380">
        <v>5.8019706024874818E-3</v>
      </c>
      <c r="AA14" s="380">
        <v>1.4157014157014158E-2</v>
      </c>
      <c r="AB14" s="380">
        <v>1.7544094056185528E-2</v>
      </c>
      <c r="AC14" s="380">
        <v>9.3718067411300583E-3</v>
      </c>
      <c r="AD14" s="380">
        <v>1.2219845733063622E-2</v>
      </c>
      <c r="AE14" s="380">
        <v>8.3596132669945169E-3</v>
      </c>
      <c r="AF14" s="380">
        <v>1.581010135235341E-2</v>
      </c>
      <c r="AG14" s="380">
        <v>1.3836089947638871E-2</v>
      </c>
      <c r="AH14" s="380">
        <v>1.2442457726118456E-2</v>
      </c>
      <c r="AI14" s="380">
        <v>1.1660854575551424E-2</v>
      </c>
      <c r="AJ14" s="380">
        <v>1.1595182653138001E-2</v>
      </c>
      <c r="AK14" s="380">
        <v>1.0031766720236783E-2</v>
      </c>
      <c r="AL14" s="380">
        <v>9.7894046308186992E-3</v>
      </c>
      <c r="AM14" s="380">
        <v>3.0631884267500382E-3</v>
      </c>
      <c r="AN14" s="380">
        <v>1.9244849853325335E-2</v>
      </c>
      <c r="AO14" s="380">
        <v>8.5425719056203241E-3</v>
      </c>
      <c r="AP14" s="380">
        <v>8.3729273068338973E-3</v>
      </c>
      <c r="AQ14" s="380">
        <v>1.6314578540054383E-2</v>
      </c>
      <c r="AR14" s="380">
        <v>4.1760192096883648E-2</v>
      </c>
      <c r="AS14" s="380">
        <v>1.8026236064490175E-2</v>
      </c>
      <c r="AT14" s="380">
        <v>1.855655947051877E-2</v>
      </c>
      <c r="AU14" s="380">
        <v>1.9992361314300648E-2</v>
      </c>
      <c r="AV14" s="380">
        <v>1.2487592758897765E-2</v>
      </c>
      <c r="AW14" s="380">
        <v>1.1521418020679469E-2</v>
      </c>
      <c r="AX14" s="380">
        <v>1.140551847793605E-2</v>
      </c>
      <c r="AY14" s="380">
        <v>1.2551035838499924E-2</v>
      </c>
      <c r="AZ14" s="380">
        <v>1.2824775566427587E-2</v>
      </c>
      <c r="BA14" s="380">
        <v>1.148360807556955E-2</v>
      </c>
      <c r="BB14" s="380">
        <v>1.3881759423313628E-2</v>
      </c>
      <c r="BC14" s="380">
        <v>1.2966468518967605E-2</v>
      </c>
      <c r="BD14" s="380">
        <v>6.9475990700905857E-3</v>
      </c>
      <c r="BE14" s="380">
        <v>5.6517131755563403E-3</v>
      </c>
      <c r="BF14" s="380">
        <v>4.6858632463596603E-3</v>
      </c>
      <c r="BG14" s="380">
        <v>4.3760850538760634E-3</v>
      </c>
      <c r="BH14" s="380">
        <v>1.2917293233082707E-2</v>
      </c>
      <c r="BI14" s="380">
        <v>2.4608629381288324E-2</v>
      </c>
      <c r="BJ14" s="380">
        <v>1.2374753305025708E-2</v>
      </c>
      <c r="BK14" s="380">
        <v>9.0852936634580744E-3</v>
      </c>
      <c r="BL14" s="380">
        <v>1.4874389793135092E-2</v>
      </c>
      <c r="BM14" s="380">
        <v>9.5732435796257419E-3</v>
      </c>
      <c r="BN14" s="380">
        <v>4.3925870812488521E-3</v>
      </c>
      <c r="BO14" s="380">
        <v>1.4851167099463028E-2</v>
      </c>
      <c r="BP14" s="380">
        <v>1.5935226420701096E-2</v>
      </c>
      <c r="BQ14" s="380">
        <v>1.4399208998222092E-2</v>
      </c>
      <c r="BR14" s="380">
        <v>7.5919199845018099E-3</v>
      </c>
      <c r="BS14" s="380">
        <v>2.1890558825067245E-2</v>
      </c>
      <c r="BT14" s="380">
        <v>2.3782167882203369E-2</v>
      </c>
      <c r="BU14" s="380">
        <v>1.6230747269888306E-2</v>
      </c>
      <c r="BV14" s="380">
        <v>1.5468833674761779E-2</v>
      </c>
    </row>
    <row r="15" spans="2:74" ht="13.5" customHeight="1" x14ac:dyDescent="0.15">
      <c r="B15" s="381" t="s">
        <v>202</v>
      </c>
      <c r="C15" s="382" t="s">
        <v>433</v>
      </c>
      <c r="D15" s="383">
        <v>4.9246647398072031E-2</v>
      </c>
      <c r="E15" s="383">
        <v>4.3557972883013794E-2</v>
      </c>
      <c r="F15" s="383">
        <v>3.8236487690236777E-2</v>
      </c>
      <c r="G15" s="383">
        <v>3.2093799463487747E-2</v>
      </c>
      <c r="H15" s="383">
        <v>3.2000625802171188E-2</v>
      </c>
      <c r="I15" s="383">
        <v>3.5268382440041379E-2</v>
      </c>
      <c r="J15" s="383">
        <v>4.5630574822867365E-2</v>
      </c>
      <c r="K15" s="383">
        <v>4.6003937007874016E-2</v>
      </c>
      <c r="L15" s="383">
        <v>5.5113716863923905E-2</v>
      </c>
      <c r="M15" s="383">
        <v>5.4085494943643425E-2</v>
      </c>
      <c r="N15" s="383">
        <v>0.11011474431252902</v>
      </c>
      <c r="O15" s="383">
        <v>3.2726175453996816E-2</v>
      </c>
      <c r="P15" s="383">
        <v>3.5375660912968024E-2</v>
      </c>
      <c r="Q15" s="383">
        <v>3.107588751213779E-2</v>
      </c>
      <c r="R15" s="383">
        <v>5.9624876604146101E-2</v>
      </c>
      <c r="S15" s="383">
        <v>5.0206747269519209E-2</v>
      </c>
      <c r="T15" s="383">
        <v>4.7741665453486681E-2</v>
      </c>
      <c r="U15" s="383">
        <v>7.0836158781492881E-2</v>
      </c>
      <c r="V15" s="383">
        <v>4.5875683990924607E-2</v>
      </c>
      <c r="W15" s="383">
        <v>5.0361615718826587E-2</v>
      </c>
      <c r="X15" s="383">
        <v>5.2317636037027167E-2</v>
      </c>
      <c r="Y15" s="383">
        <v>5.0802288019156518E-2</v>
      </c>
      <c r="Z15" s="383">
        <v>8.1192052980132448E-2</v>
      </c>
      <c r="AA15" s="383">
        <v>4.5102779682218937E-2</v>
      </c>
      <c r="AB15" s="383">
        <v>5.9312465918494997E-2</v>
      </c>
      <c r="AC15" s="383">
        <v>4.9129748768186571E-2</v>
      </c>
      <c r="AD15" s="383">
        <v>4.6089116397392264E-2</v>
      </c>
      <c r="AE15" s="383">
        <v>4.1429090301119034E-2</v>
      </c>
      <c r="AF15" s="383">
        <v>4.4662347209236265E-2</v>
      </c>
      <c r="AG15" s="383">
        <v>5.9103727291438604E-2</v>
      </c>
      <c r="AH15" s="383">
        <v>6.5151156104245767E-2</v>
      </c>
      <c r="AI15" s="383">
        <v>6.0506991471618934E-2</v>
      </c>
      <c r="AJ15" s="383">
        <v>6.0313131789583085E-2</v>
      </c>
      <c r="AK15" s="383">
        <v>5.7223718096074391E-2</v>
      </c>
      <c r="AL15" s="383">
        <v>8.0875998481581099E-2</v>
      </c>
      <c r="AM15" s="383">
        <v>4.1917790889951116E-2</v>
      </c>
      <c r="AN15" s="383">
        <v>4.5235317181012126E-2</v>
      </c>
      <c r="AO15" s="383">
        <v>2.4361778950137629E-2</v>
      </c>
      <c r="AP15" s="383">
        <v>7.9651207901450943E-2</v>
      </c>
      <c r="AQ15" s="383">
        <v>6.4735411001882445E-2</v>
      </c>
      <c r="AR15" s="383">
        <v>5.6950461972125069E-2</v>
      </c>
      <c r="AS15" s="383">
        <v>7.3021320349391336E-2</v>
      </c>
      <c r="AT15" s="383">
        <v>7.4729721070313712E-2</v>
      </c>
      <c r="AU15" s="383">
        <v>8.2200745553592525E-2</v>
      </c>
      <c r="AV15" s="383">
        <v>6.2579760835657236E-2</v>
      </c>
      <c r="AW15" s="383">
        <v>1.8681859745375257E-2</v>
      </c>
      <c r="AX15" s="383">
        <v>3.9844606036457814E-3</v>
      </c>
      <c r="AY15" s="383">
        <v>5.5383335853621651E-2</v>
      </c>
      <c r="AZ15" s="383">
        <v>5.6595259582957295E-2</v>
      </c>
      <c r="BA15" s="383">
        <v>5.0657529172068901E-2</v>
      </c>
      <c r="BB15" s="383">
        <v>6.7062972959546954E-2</v>
      </c>
      <c r="BC15" s="383">
        <v>6.8483013871947607E-2</v>
      </c>
      <c r="BD15" s="383">
        <v>6.8633951636507581E-2</v>
      </c>
      <c r="BE15" s="383">
        <v>5.4362207094321324E-2</v>
      </c>
      <c r="BF15" s="383">
        <v>7.042788488449267E-2</v>
      </c>
      <c r="BG15" s="383">
        <v>7.0304317258992499E-2</v>
      </c>
      <c r="BH15" s="383">
        <v>0.10800601503759398</v>
      </c>
      <c r="BI15" s="383">
        <v>5.1481230291631416E-2</v>
      </c>
      <c r="BJ15" s="383">
        <v>6.58548294026466E-2</v>
      </c>
      <c r="BK15" s="383">
        <v>6.1718227209553715E-2</v>
      </c>
      <c r="BL15" s="383">
        <v>5.5873493336052446E-2</v>
      </c>
      <c r="BM15" s="383">
        <v>3.1648787669886859E-2</v>
      </c>
      <c r="BN15" s="383">
        <v>0.1327130996223807</v>
      </c>
      <c r="BO15" s="383">
        <v>7.8338559358038309E-2</v>
      </c>
      <c r="BP15" s="383">
        <v>4.9994883370363299E-2</v>
      </c>
      <c r="BQ15" s="383">
        <v>4.0086576390627508E-2</v>
      </c>
      <c r="BR15" s="383">
        <v>1.6371790857286281E-2</v>
      </c>
      <c r="BS15" s="383">
        <v>1.5215332686531613E-2</v>
      </c>
      <c r="BT15" s="383">
        <v>5.4441485907797883E-2</v>
      </c>
      <c r="BU15" s="383">
        <v>6.2324857373893323E-2</v>
      </c>
      <c r="BV15" s="383">
        <v>6.016847581241553E-2</v>
      </c>
    </row>
    <row r="16" spans="2:74" ht="13.5" customHeight="1" x14ac:dyDescent="0.15">
      <c r="B16" s="378" t="s">
        <v>203</v>
      </c>
      <c r="C16" s="379" t="s">
        <v>204</v>
      </c>
      <c r="D16" s="380">
        <v>2.9287055056208661E-3</v>
      </c>
      <c r="E16" s="380">
        <v>5.3919175751939953E-3</v>
      </c>
      <c r="F16" s="380">
        <v>5.7219931447513722E-3</v>
      </c>
      <c r="G16" s="380">
        <v>6.7473277684100856E-3</v>
      </c>
      <c r="H16" s="380">
        <v>6.8055986116462939E-3</v>
      </c>
      <c r="I16" s="380">
        <v>4.7619423670723134E-3</v>
      </c>
      <c r="J16" s="380">
        <v>4.4877756055278443E-3</v>
      </c>
      <c r="K16" s="380">
        <v>2.4704724409448818E-3</v>
      </c>
      <c r="L16" s="380">
        <v>3.8635933194963576E-3</v>
      </c>
      <c r="M16" s="380">
        <v>3.8750645079454198E-3</v>
      </c>
      <c r="N16" s="380">
        <v>3.2499834184519468E-3</v>
      </c>
      <c r="O16" s="380">
        <v>5.4418299936422696E-3</v>
      </c>
      <c r="P16" s="380">
        <v>2.3989627197998089E-3</v>
      </c>
      <c r="Q16" s="380">
        <v>7.3371441021596101E-3</v>
      </c>
      <c r="R16" s="380">
        <v>1.8474122126639402E-3</v>
      </c>
      <c r="S16" s="380">
        <v>4.979514286829489E-3</v>
      </c>
      <c r="T16" s="380">
        <v>5.133051182330553E-3</v>
      </c>
      <c r="U16" s="380">
        <v>1.2345035035557178E-3</v>
      </c>
      <c r="V16" s="380">
        <v>5.4480447869179492E-3</v>
      </c>
      <c r="W16" s="380">
        <v>4.9698683510382017E-3</v>
      </c>
      <c r="X16" s="380">
        <v>2.9824576482418972E-3</v>
      </c>
      <c r="Y16" s="380">
        <v>3.2656866435726586E-3</v>
      </c>
      <c r="Z16" s="380">
        <v>9.8207074785979648E-4</v>
      </c>
      <c r="AA16" s="380">
        <v>6.2028650813697539E-3</v>
      </c>
      <c r="AB16" s="380">
        <v>9.2835305641684272E-3</v>
      </c>
      <c r="AC16" s="380">
        <v>1.3398524603835827E-3</v>
      </c>
      <c r="AD16" s="380">
        <v>4.9856051550626222E-3</v>
      </c>
      <c r="AE16" s="380">
        <v>4.3815904020109197E-3</v>
      </c>
      <c r="AF16" s="380">
        <v>2.5251911195575119E-4</v>
      </c>
      <c r="AG16" s="380">
        <v>3.7268301243693371E-4</v>
      </c>
      <c r="AH16" s="380">
        <v>2.5052640759013357E-4</v>
      </c>
      <c r="AI16" s="380">
        <v>2.268506878601116E-4</v>
      </c>
      <c r="AJ16" s="380">
        <v>2.3355863880523739E-4</v>
      </c>
      <c r="AK16" s="380">
        <v>2.7451218292371912E-4</v>
      </c>
      <c r="AL16" s="380">
        <v>0</v>
      </c>
      <c r="AM16" s="380">
        <v>0</v>
      </c>
      <c r="AN16" s="380">
        <v>3.1885796885111929E-3</v>
      </c>
      <c r="AO16" s="380">
        <v>0</v>
      </c>
      <c r="AP16" s="380">
        <v>6.8462202018265717E-6</v>
      </c>
      <c r="AQ16" s="380">
        <v>0</v>
      </c>
      <c r="AR16" s="380">
        <v>0</v>
      </c>
      <c r="AS16" s="380">
        <v>6.509775512895198E-5</v>
      </c>
      <c r="AT16" s="380">
        <v>0</v>
      </c>
      <c r="AU16" s="380">
        <v>0</v>
      </c>
      <c r="AV16" s="380">
        <v>0</v>
      </c>
      <c r="AW16" s="380">
        <v>0</v>
      </c>
      <c r="AX16" s="380">
        <v>0</v>
      </c>
      <c r="AY16" s="380">
        <v>7.3718433388779675E-4</v>
      </c>
      <c r="AZ16" s="380">
        <v>7.4811190804160922E-4</v>
      </c>
      <c r="BA16" s="380">
        <v>6.9457306908686793E-4</v>
      </c>
      <c r="BB16" s="380">
        <v>0</v>
      </c>
      <c r="BC16" s="380">
        <v>2.5597931896229645E-4</v>
      </c>
      <c r="BD16" s="380">
        <v>9.4457518663127821E-5</v>
      </c>
      <c r="BE16" s="380">
        <v>1.5884992653190897E-4</v>
      </c>
      <c r="BF16" s="380">
        <v>0</v>
      </c>
      <c r="BG16" s="380">
        <v>0</v>
      </c>
      <c r="BH16" s="380">
        <v>0</v>
      </c>
      <c r="BI16" s="380">
        <v>3.1043957964802866E-4</v>
      </c>
      <c r="BJ16" s="380">
        <v>8.4050048571229988E-5</v>
      </c>
      <c r="BK16" s="380">
        <v>0</v>
      </c>
      <c r="BL16" s="380">
        <v>0</v>
      </c>
      <c r="BM16" s="380">
        <v>1.9495852842183411E-3</v>
      </c>
      <c r="BN16" s="380">
        <v>0</v>
      </c>
      <c r="BO16" s="380">
        <v>3.7718565616833255E-4</v>
      </c>
      <c r="BP16" s="380">
        <v>5.5667946480053999E-4</v>
      </c>
      <c r="BQ16" s="380">
        <v>4.9610671601582467E-5</v>
      </c>
      <c r="BR16" s="380">
        <v>4.8188161673414637E-3</v>
      </c>
      <c r="BS16" s="380">
        <v>2.0333587019038046E-4</v>
      </c>
      <c r="BT16" s="380">
        <v>1.9686814218512058E-4</v>
      </c>
      <c r="BU16" s="380">
        <v>6.1404586045369212E-5</v>
      </c>
      <c r="BV16" s="380">
        <v>4.5901583604634359E-5</v>
      </c>
    </row>
    <row r="17" spans="2:74" ht="13.5" customHeight="1" x14ac:dyDescent="0.15">
      <c r="B17" s="381" t="s">
        <v>205</v>
      </c>
      <c r="C17" s="382" t="s">
        <v>434</v>
      </c>
      <c r="D17" s="383">
        <v>2.3784999293542424E-2</v>
      </c>
      <c r="E17" s="383">
        <v>2.1454642723037584E-2</v>
      </c>
      <c r="F17" s="383">
        <v>2.1633938185181251E-2</v>
      </c>
      <c r="G17" s="383">
        <v>8.2784828909739875E-3</v>
      </c>
      <c r="H17" s="383">
        <v>7.8481386731255633E-3</v>
      </c>
      <c r="I17" s="383">
        <v>2.2941032464917199E-2</v>
      </c>
      <c r="J17" s="383">
        <v>3.7710189574808504E-2</v>
      </c>
      <c r="K17" s="383">
        <v>3.2135826771653546E-2</v>
      </c>
      <c r="L17" s="383">
        <v>4.1128731102571328E-2</v>
      </c>
      <c r="M17" s="383">
        <v>4.1568287658442796E-2</v>
      </c>
      <c r="N17" s="383">
        <v>1.7616236651853818E-2</v>
      </c>
      <c r="O17" s="383">
        <v>3.3504916752458376E-2</v>
      </c>
      <c r="P17" s="383">
        <v>1.6496757658518209E-2</v>
      </c>
      <c r="Q17" s="383">
        <v>4.4098807642068458E-2</v>
      </c>
      <c r="R17" s="383">
        <v>3.1420109998589761E-2</v>
      </c>
      <c r="S17" s="383">
        <v>2.1230627239928562E-2</v>
      </c>
      <c r="T17" s="383">
        <v>9.3627165526277475E-3</v>
      </c>
      <c r="U17" s="383">
        <v>1.6726653104515501E-2</v>
      </c>
      <c r="V17" s="383">
        <v>8.7677275696634652E-3</v>
      </c>
      <c r="W17" s="383">
        <v>2.1976227208540932E-2</v>
      </c>
      <c r="X17" s="383">
        <v>2.8200125486690677E-2</v>
      </c>
      <c r="Y17" s="383">
        <v>2.1419262251081428E-2</v>
      </c>
      <c r="Z17" s="383">
        <v>3.8245840736553058E-2</v>
      </c>
      <c r="AA17" s="383">
        <v>2.3375311225778517E-2</v>
      </c>
      <c r="AB17" s="383">
        <v>3.4094448670852623E-2</v>
      </c>
      <c r="AC17" s="383">
        <v>1.7313623195242746E-2</v>
      </c>
      <c r="AD17" s="383">
        <v>1.7478714707111469E-2</v>
      </c>
      <c r="AE17" s="383">
        <v>1.859869820643056E-2</v>
      </c>
      <c r="AF17" s="383">
        <v>1.3829630031443305E-2</v>
      </c>
      <c r="AG17" s="383">
        <v>3.0789878922680102E-2</v>
      </c>
      <c r="AH17" s="383">
        <v>2.2159746677626244E-2</v>
      </c>
      <c r="AI17" s="383">
        <v>2.3427604510635032E-2</v>
      </c>
      <c r="AJ17" s="383">
        <v>2.372358408543513E-2</v>
      </c>
      <c r="AK17" s="383">
        <v>1.2780134813277949E-2</v>
      </c>
      <c r="AL17" s="383">
        <v>1.130468259929625E-2</v>
      </c>
      <c r="AM17" s="383">
        <v>2.4035637802817412E-3</v>
      </c>
      <c r="AN17" s="383">
        <v>4.8560887700585281E-2</v>
      </c>
      <c r="AO17" s="383">
        <v>6.0772027211460876E-3</v>
      </c>
      <c r="AP17" s="383">
        <v>1.2957612768657091E-2</v>
      </c>
      <c r="AQ17" s="383">
        <v>4.6015477933486716E-3</v>
      </c>
      <c r="AR17" s="383">
        <v>4.8128621391658404E-2</v>
      </c>
      <c r="AS17" s="383">
        <v>6.8739056483152206E-2</v>
      </c>
      <c r="AT17" s="383">
        <v>7.2947390583948959E-2</v>
      </c>
      <c r="AU17" s="383">
        <v>8.0579199992852693E-2</v>
      </c>
      <c r="AV17" s="383">
        <v>5.0801153282601506E-2</v>
      </c>
      <c r="AW17" s="383">
        <v>2.817753393824295E-2</v>
      </c>
      <c r="AX17" s="383">
        <v>7.7696981771092737E-3</v>
      </c>
      <c r="AY17" s="383">
        <v>2.5291093301073642E-2</v>
      </c>
      <c r="AZ17" s="383">
        <v>2.5744549470384268E-2</v>
      </c>
      <c r="BA17" s="383">
        <v>2.3522874606408593E-2</v>
      </c>
      <c r="BB17" s="383">
        <v>1.3418114178161205E-2</v>
      </c>
      <c r="BC17" s="383">
        <v>1.9153607297562183E-2</v>
      </c>
      <c r="BD17" s="383">
        <v>2.0346895237290337E-2</v>
      </c>
      <c r="BE17" s="383">
        <v>2.5557072061433119E-2</v>
      </c>
      <c r="BF17" s="383">
        <v>1.4265494934309954E-2</v>
      </c>
      <c r="BG17" s="383">
        <v>4.020259121626469E-2</v>
      </c>
      <c r="BH17" s="383">
        <v>5.7654135338345864E-3</v>
      </c>
      <c r="BI17" s="383">
        <v>2.5358159177195277E-2</v>
      </c>
      <c r="BJ17" s="383">
        <v>2.0936543829675809E-2</v>
      </c>
      <c r="BK17" s="383">
        <v>1.2216674387879411E-2</v>
      </c>
      <c r="BL17" s="383">
        <v>1.5579659346308594E-2</v>
      </c>
      <c r="BM17" s="383">
        <v>1.0792904133432736E-3</v>
      </c>
      <c r="BN17" s="383">
        <v>1.2222038895097797E-2</v>
      </c>
      <c r="BO17" s="383">
        <v>2.9363488842972636E-2</v>
      </c>
      <c r="BP17" s="383">
        <v>4.3788879005484636E-2</v>
      </c>
      <c r="BQ17" s="383">
        <v>6.0071024021948687E-2</v>
      </c>
      <c r="BR17" s="383">
        <v>1.7358703902936493E-2</v>
      </c>
      <c r="BS17" s="383">
        <v>7.1109458603721629E-3</v>
      </c>
      <c r="BT17" s="383">
        <v>0.11688177406320129</v>
      </c>
      <c r="BU17" s="383">
        <v>7.6022067372792821E-3</v>
      </c>
      <c r="BV17" s="383">
        <v>2.9098203888034139E-2</v>
      </c>
    </row>
    <row r="18" spans="2:74" ht="13.5" customHeight="1" x14ac:dyDescent="0.15">
      <c r="B18" s="378" t="s">
        <v>206</v>
      </c>
      <c r="C18" s="379" t="s">
        <v>435</v>
      </c>
      <c r="D18" s="380">
        <v>8.6621692222205744E-3</v>
      </c>
      <c r="E18" s="380">
        <v>7.1132568778681515E-3</v>
      </c>
      <c r="F18" s="380">
        <v>6.1120032529130685E-3</v>
      </c>
      <c r="G18" s="380">
        <v>4.3905873139519864E-3</v>
      </c>
      <c r="H18" s="380">
        <v>4.4473674298942225E-3</v>
      </c>
      <c r="I18" s="380">
        <v>2.4559934928018068E-3</v>
      </c>
      <c r="J18" s="380">
        <v>8.1841089783429421E-3</v>
      </c>
      <c r="K18" s="380">
        <v>1.2303149606299213E-2</v>
      </c>
      <c r="L18" s="380">
        <v>8.241082770141149E-3</v>
      </c>
      <c r="M18" s="380">
        <v>8.3006629470081337E-3</v>
      </c>
      <c r="N18" s="380">
        <v>5.0540558466538434E-3</v>
      </c>
      <c r="O18" s="380">
        <v>7.9965403619065446E-3</v>
      </c>
      <c r="P18" s="380">
        <v>1.2099079766981932E-2</v>
      </c>
      <c r="Q18" s="380">
        <v>5.4411870995314578E-3</v>
      </c>
      <c r="R18" s="380">
        <v>7.1781131011140883E-3</v>
      </c>
      <c r="S18" s="380">
        <v>8.3642440017321646E-3</v>
      </c>
      <c r="T18" s="380">
        <v>5.996142087640122E-3</v>
      </c>
      <c r="U18" s="380">
        <v>5.0423382539599741E-3</v>
      </c>
      <c r="V18" s="380">
        <v>6.0732072237870798E-3</v>
      </c>
      <c r="W18" s="380">
        <v>8.5130197011235708E-3</v>
      </c>
      <c r="X18" s="380">
        <v>1.0571823940453987E-2</v>
      </c>
      <c r="Y18" s="380">
        <v>5.6915088070255068E-3</v>
      </c>
      <c r="Z18" s="380">
        <v>5.8633500242287195E-3</v>
      </c>
      <c r="AA18" s="380">
        <v>6.9955135375696122E-3</v>
      </c>
      <c r="AB18" s="380">
        <v>1.089146778655813E-2</v>
      </c>
      <c r="AC18" s="380">
        <v>7.3955138319443401E-3</v>
      </c>
      <c r="AD18" s="380">
        <v>8.5954748189556573E-3</v>
      </c>
      <c r="AE18" s="380">
        <v>1.1034689512432763E-2</v>
      </c>
      <c r="AF18" s="380">
        <v>6.7546858328227282E-3</v>
      </c>
      <c r="AG18" s="380">
        <v>1.1588213637175175E-2</v>
      </c>
      <c r="AH18" s="380">
        <v>3.9311741571721676E-3</v>
      </c>
      <c r="AI18" s="380">
        <v>4.0021470759723111E-3</v>
      </c>
      <c r="AJ18" s="380">
        <v>1.7919219395127193E-3</v>
      </c>
      <c r="AK18" s="380">
        <v>1.164597139676384E-3</v>
      </c>
      <c r="AL18" s="380">
        <v>1.1536214560129657E-3</v>
      </c>
      <c r="AM18" s="380">
        <v>5.0601342742773495E-4</v>
      </c>
      <c r="AN18" s="380">
        <v>1.8895287043029293E-3</v>
      </c>
      <c r="AO18" s="380">
        <v>6.7563710283514511E-4</v>
      </c>
      <c r="AP18" s="380">
        <v>1.7435040780651668E-3</v>
      </c>
      <c r="AQ18" s="380">
        <v>3.3047479606776828E-2</v>
      </c>
      <c r="AR18" s="380">
        <v>4.4370204102938873E-3</v>
      </c>
      <c r="AS18" s="380">
        <v>4.3723992194946082E-3</v>
      </c>
      <c r="AT18" s="380">
        <v>4.2182736934611269E-3</v>
      </c>
      <c r="AU18" s="380">
        <v>8.6884465995564202E-4</v>
      </c>
      <c r="AV18" s="380">
        <v>6.0594602259299519E-3</v>
      </c>
      <c r="AW18" s="380">
        <v>4.4805514524864601E-2</v>
      </c>
      <c r="AX18" s="380">
        <v>1.9922303018228907E-4</v>
      </c>
      <c r="AY18" s="380">
        <v>5.9636322395282019E-3</v>
      </c>
      <c r="AZ18" s="380">
        <v>6.0798936018619677E-3</v>
      </c>
      <c r="BA18" s="380">
        <v>5.510279681422486E-3</v>
      </c>
      <c r="BB18" s="380">
        <v>7.8747937054638381E-2</v>
      </c>
      <c r="BC18" s="380">
        <v>4.4262504076968334E-3</v>
      </c>
      <c r="BD18" s="380">
        <v>1.707071077418501E-3</v>
      </c>
      <c r="BE18" s="380">
        <v>1.6104456367478403E-3</v>
      </c>
      <c r="BF18" s="380">
        <v>2.9786417393668487E-3</v>
      </c>
      <c r="BG18" s="380">
        <v>5.9973886967875228E-3</v>
      </c>
      <c r="BH18" s="380">
        <v>1.2932330827067668E-4</v>
      </c>
      <c r="BI18" s="380">
        <v>9.9543430077679816E-3</v>
      </c>
      <c r="BJ18" s="380">
        <v>2.5619101343346065E-3</v>
      </c>
      <c r="BK18" s="380">
        <v>1.166761037044663E-3</v>
      </c>
      <c r="BL18" s="380">
        <v>4.2571089896376356E-3</v>
      </c>
      <c r="BM18" s="380">
        <v>6.9841943221837849E-3</v>
      </c>
      <c r="BN18" s="380">
        <v>1.0273236972445933E-4</v>
      </c>
      <c r="BO18" s="380">
        <v>9.1602230783737913E-4</v>
      </c>
      <c r="BP18" s="380">
        <v>2.3121508146264763E-2</v>
      </c>
      <c r="BQ18" s="380">
        <v>5.585642440891192E-2</v>
      </c>
      <c r="BR18" s="380">
        <v>6.3085675018062948E-2</v>
      </c>
      <c r="BS18" s="380">
        <v>6.3493077866019085E-2</v>
      </c>
      <c r="BT18" s="380">
        <v>1.1290966978264269E-3</v>
      </c>
      <c r="BU18" s="380">
        <v>1.0215490223911424E-3</v>
      </c>
      <c r="BV18" s="380">
        <v>8.7746827265540658E-3</v>
      </c>
    </row>
    <row r="19" spans="2:74" ht="13.5" customHeight="1" x14ac:dyDescent="0.15">
      <c r="B19" s="381" t="s">
        <v>207</v>
      </c>
      <c r="C19" s="382" t="s">
        <v>436</v>
      </c>
      <c r="D19" s="383">
        <v>9.2562481503946581E-2</v>
      </c>
      <c r="E19" s="383">
        <v>9.9063326219552703E-2</v>
      </c>
      <c r="F19" s="383">
        <v>7.0648221767299263E-2</v>
      </c>
      <c r="G19" s="383">
        <v>5.1305067684374435E-2</v>
      </c>
      <c r="H19" s="383">
        <v>5.0797752906648279E-2</v>
      </c>
      <c r="I19" s="383">
        <v>6.8590133381768795E-2</v>
      </c>
      <c r="J19" s="383">
        <v>9.3931996139279744E-2</v>
      </c>
      <c r="K19" s="383">
        <v>8.4370078740157478E-2</v>
      </c>
      <c r="L19" s="383">
        <v>5.6292440249532963E-2</v>
      </c>
      <c r="M19" s="383">
        <v>5.5971941616620571E-2</v>
      </c>
      <c r="N19" s="383">
        <v>7.3436360018571331E-2</v>
      </c>
      <c r="O19" s="383">
        <v>0.14472808600040662</v>
      </c>
      <c r="P19" s="383">
        <v>0.13590674568472602</v>
      </c>
      <c r="Q19" s="383">
        <v>0.15022264401155172</v>
      </c>
      <c r="R19" s="383">
        <v>6.8438866168382462E-2</v>
      </c>
      <c r="S19" s="383">
        <v>0.13456574928904694</v>
      </c>
      <c r="T19" s="383">
        <v>7.6189869600482504E-2</v>
      </c>
      <c r="U19" s="383">
        <v>8.2590023125206469E-2</v>
      </c>
      <c r="V19" s="383">
        <v>7.5672752049338668E-2</v>
      </c>
      <c r="W19" s="383">
        <v>0.13823320645234419</v>
      </c>
      <c r="X19" s="383">
        <v>0.14179136548428409</v>
      </c>
      <c r="Y19" s="383">
        <v>0.13328703659661906</v>
      </c>
      <c r="Z19" s="383">
        <v>0.10187045711516718</v>
      </c>
      <c r="AA19" s="383">
        <v>9.25654626589206E-2</v>
      </c>
      <c r="AB19" s="383">
        <v>0.1096629052097834</v>
      </c>
      <c r="AC19" s="383">
        <v>0.17000541669369398</v>
      </c>
      <c r="AD19" s="383">
        <v>0.14791350550397778</v>
      </c>
      <c r="AE19" s="383">
        <v>0.10388404928136152</v>
      </c>
      <c r="AF19" s="383">
        <v>0.18538550315835942</v>
      </c>
      <c r="AG19" s="383">
        <v>4.9127267077288685E-2</v>
      </c>
      <c r="AH19" s="383">
        <v>3.7620443346817231E-2</v>
      </c>
      <c r="AI19" s="383">
        <v>4.5680531455201984E-2</v>
      </c>
      <c r="AJ19" s="383">
        <v>4.6356738215693603E-2</v>
      </c>
      <c r="AK19" s="383">
        <v>4.2403915156460782E-2</v>
      </c>
      <c r="AL19" s="383">
        <v>3.0906375833806718E-2</v>
      </c>
      <c r="AM19" s="383">
        <v>4.7782125075676113E-2</v>
      </c>
      <c r="AN19" s="383">
        <v>0.12449868441563963</v>
      </c>
      <c r="AO19" s="383">
        <v>4.2081362479894205E-2</v>
      </c>
      <c r="AP19" s="383">
        <v>1.8706155664790801E-2</v>
      </c>
      <c r="AQ19" s="383">
        <v>6.7977410583559925E-2</v>
      </c>
      <c r="AR19" s="383">
        <v>9.2446625254476167E-2</v>
      </c>
      <c r="AS19" s="383">
        <v>6.261652915461384E-2</v>
      </c>
      <c r="AT19" s="383">
        <v>6.2937229377786327E-2</v>
      </c>
      <c r="AU19" s="383">
        <v>5.4235785232321018E-2</v>
      </c>
      <c r="AV19" s="383">
        <v>0.16520300609727276</v>
      </c>
      <c r="AW19" s="383">
        <v>2.1410986846732784E-2</v>
      </c>
      <c r="AX19" s="383">
        <v>5.9219045721685425E-2</v>
      </c>
      <c r="AY19" s="383">
        <v>5.9305534553152878E-2</v>
      </c>
      <c r="AZ19" s="383">
        <v>6.0597064551370351E-2</v>
      </c>
      <c r="BA19" s="383">
        <v>5.4269309131320616E-2</v>
      </c>
      <c r="BB19" s="383">
        <v>2.2812449978749594E-2</v>
      </c>
      <c r="BC19" s="383">
        <v>2.735359209564819E-2</v>
      </c>
      <c r="BD19" s="383">
        <v>2.5730973801088623E-2</v>
      </c>
      <c r="BE19" s="383">
        <v>1.8793409400153414E-2</v>
      </c>
      <c r="BF19" s="383">
        <v>2.5100554147308825E-2</v>
      </c>
      <c r="BG19" s="383">
        <v>1.6327818987904787E-2</v>
      </c>
      <c r="BH19" s="383">
        <v>4.8141353383458645E-2</v>
      </c>
      <c r="BI19" s="383">
        <v>2.8719157058654902E-2</v>
      </c>
      <c r="BJ19" s="383">
        <v>4.0518588799684487E-2</v>
      </c>
      <c r="BK19" s="383">
        <v>1.7810264065475884E-2</v>
      </c>
      <c r="BL19" s="383">
        <v>9.2407305912792989E-3</v>
      </c>
      <c r="BM19" s="383">
        <v>5.4114248816991652E-2</v>
      </c>
      <c r="BN19" s="383">
        <v>1.0713740921415964E-2</v>
      </c>
      <c r="BO19" s="383">
        <v>3.7841876312119056E-2</v>
      </c>
      <c r="BP19" s="383">
        <v>6.6459238173205787E-2</v>
      </c>
      <c r="BQ19" s="383">
        <v>4.1824680501506201E-2</v>
      </c>
      <c r="BR19" s="383">
        <v>7.319239565222159E-2</v>
      </c>
      <c r="BS19" s="383">
        <v>3.7088462722725396E-2</v>
      </c>
      <c r="BT19" s="383">
        <v>0.13194466847156702</v>
      </c>
      <c r="BU19" s="383">
        <v>1.7832051280006506E-2</v>
      </c>
      <c r="BV19" s="383">
        <v>7.4634274882483448E-2</v>
      </c>
    </row>
    <row r="20" spans="2:74" ht="13.5" customHeight="1" x14ac:dyDescent="0.15">
      <c r="B20" s="378" t="s">
        <v>208</v>
      </c>
      <c r="C20" s="379" t="s">
        <v>437</v>
      </c>
      <c r="D20" s="380">
        <v>6.8179937938493964E-3</v>
      </c>
      <c r="E20" s="380">
        <v>9.275297845087729E-3</v>
      </c>
      <c r="F20" s="380">
        <v>4.062759034327101E-3</v>
      </c>
      <c r="G20" s="380">
        <v>2.7717285266471089E-3</v>
      </c>
      <c r="H20" s="380">
        <v>2.8326819389437271E-3</v>
      </c>
      <c r="I20" s="380">
        <v>6.9494349635549517E-4</v>
      </c>
      <c r="J20" s="380">
        <v>5.6168004755158402E-3</v>
      </c>
      <c r="K20" s="380">
        <v>1.5009842519685039E-2</v>
      </c>
      <c r="L20" s="380">
        <v>6.6843012643646258E-3</v>
      </c>
      <c r="M20" s="380">
        <v>6.650301094942552E-3</v>
      </c>
      <c r="N20" s="380">
        <v>8.503017841745706E-3</v>
      </c>
      <c r="O20" s="380">
        <v>3.9601883437305353E-3</v>
      </c>
      <c r="P20" s="380">
        <v>7.8418248597451872E-3</v>
      </c>
      <c r="Q20" s="380">
        <v>1.5424291084916877E-3</v>
      </c>
      <c r="R20" s="380">
        <v>2.7076575941334087E-3</v>
      </c>
      <c r="S20" s="380">
        <v>1.5787952353774788E-2</v>
      </c>
      <c r="T20" s="380">
        <v>1.1568537736830064E-2</v>
      </c>
      <c r="U20" s="380">
        <v>1.8256741953993011E-3</v>
      </c>
      <c r="V20" s="380">
        <v>1.2355738499469665E-2</v>
      </c>
      <c r="W20" s="380">
        <v>1.6053036536563838E-2</v>
      </c>
      <c r="X20" s="380">
        <v>3.286719898235451E-2</v>
      </c>
      <c r="Y20" s="380">
        <v>1.1512122995299206E-2</v>
      </c>
      <c r="Z20" s="380">
        <v>9.8950088838636735E-3</v>
      </c>
      <c r="AA20" s="380">
        <v>1.2889257749070833E-2</v>
      </c>
      <c r="AB20" s="380">
        <v>1.8209231421874125E-2</v>
      </c>
      <c r="AC20" s="380">
        <v>1.3905233975052882E-2</v>
      </c>
      <c r="AD20" s="380">
        <v>1.7208275806999282E-2</v>
      </c>
      <c r="AE20" s="380">
        <v>1.4453483076107072E-2</v>
      </c>
      <c r="AF20" s="380">
        <v>8.7433072414732044E-4</v>
      </c>
      <c r="AG20" s="380">
        <v>5.4706470167740729E-3</v>
      </c>
      <c r="AH20" s="380">
        <v>4.5280933356219317E-3</v>
      </c>
      <c r="AI20" s="380">
        <v>5.0411263968913687E-4</v>
      </c>
      <c r="AJ20" s="380">
        <v>5.105320909732932E-4</v>
      </c>
      <c r="AK20" s="380">
        <v>5.2325714690337885E-4</v>
      </c>
      <c r="AL20" s="380">
        <v>5.1287021556702442E-4</v>
      </c>
      <c r="AM20" s="380">
        <v>5.9637296803983044E-4</v>
      </c>
      <c r="AN20" s="380">
        <v>5.2198230456368421E-4</v>
      </c>
      <c r="AO20" s="380">
        <v>5.4498254113705959E-4</v>
      </c>
      <c r="AP20" s="380">
        <v>4.6097882692298914E-4</v>
      </c>
      <c r="AQ20" s="380">
        <v>6.274837900020916E-4</v>
      </c>
      <c r="AR20" s="380">
        <v>7.8300360181656837E-4</v>
      </c>
      <c r="AS20" s="380">
        <v>4.5818804571531581E-4</v>
      </c>
      <c r="AT20" s="380">
        <v>2.2702514669669258E-4</v>
      </c>
      <c r="AU20" s="380">
        <v>2.2111984919179578E-4</v>
      </c>
      <c r="AV20" s="380">
        <v>2.741409462589214E-4</v>
      </c>
      <c r="AW20" s="380">
        <v>2.5321797847647186E-4</v>
      </c>
      <c r="AX20" s="380">
        <v>1.494172726367168E-4</v>
      </c>
      <c r="AY20" s="380">
        <v>2.8447754423106004E-3</v>
      </c>
      <c r="AZ20" s="380">
        <v>2.8974492946373439E-3</v>
      </c>
      <c r="BA20" s="380">
        <v>2.6393776625300981E-3</v>
      </c>
      <c r="BB20" s="380">
        <v>2.8701848509435731E-4</v>
      </c>
      <c r="BC20" s="380">
        <v>1.0390789731388614E-2</v>
      </c>
      <c r="BD20" s="380">
        <v>5.6469438953410693E-3</v>
      </c>
      <c r="BE20" s="380">
        <v>7.1722831959769168E-3</v>
      </c>
      <c r="BF20" s="380">
        <v>8.2802242177567025E-3</v>
      </c>
      <c r="BG20" s="380">
        <v>1.6069558230626857E-3</v>
      </c>
      <c r="BH20" s="380">
        <v>1.2330827067669173E-4</v>
      </c>
      <c r="BI20" s="380">
        <v>2.5915412206428335E-2</v>
      </c>
      <c r="BJ20" s="380">
        <v>1.7795981437870043E-3</v>
      </c>
      <c r="BK20" s="380">
        <v>7.721212745148504E-5</v>
      </c>
      <c r="BL20" s="380">
        <v>5.1323230134553534E-3</v>
      </c>
      <c r="BM20" s="380">
        <v>9.741687748182206E-3</v>
      </c>
      <c r="BN20" s="380">
        <v>1.2608063557092736E-4</v>
      </c>
      <c r="BO20" s="380">
        <v>6.1966214941940349E-4</v>
      </c>
      <c r="BP20" s="380">
        <v>6.8903535787872405E-3</v>
      </c>
      <c r="BQ20" s="380">
        <v>4.3195896389842964E-3</v>
      </c>
      <c r="BR20" s="380">
        <v>3.5943129440347199E-3</v>
      </c>
      <c r="BS20" s="380">
        <v>2.0740258759418808E-3</v>
      </c>
      <c r="BT20" s="380">
        <v>2.5973359935347842E-4</v>
      </c>
      <c r="BU20" s="380">
        <v>4.5686606942067567E-3</v>
      </c>
      <c r="BV20" s="380">
        <v>1.3322679632447319E-2</v>
      </c>
    </row>
    <row r="21" spans="2:74" ht="13.5" customHeight="1" x14ac:dyDescent="0.15">
      <c r="B21" s="381" t="s">
        <v>209</v>
      </c>
      <c r="C21" s="382" t="s">
        <v>438</v>
      </c>
      <c r="D21" s="383">
        <v>6.8081753199304224E-5</v>
      </c>
      <c r="E21" s="383">
        <v>2.6028109470129517E-5</v>
      </c>
      <c r="F21" s="383">
        <v>1.8694902693338963E-5</v>
      </c>
      <c r="G21" s="383">
        <v>1.5761890967569573E-5</v>
      </c>
      <c r="H21" s="383">
        <v>1.5645054279646655E-5</v>
      </c>
      <c r="I21" s="383">
        <v>1.9742712964644749E-5</v>
      </c>
      <c r="J21" s="383">
        <v>2.2225432562481248E-5</v>
      </c>
      <c r="K21" s="383">
        <v>1.9685039370078739E-5</v>
      </c>
      <c r="L21" s="383">
        <v>2.0692170131509694E-5</v>
      </c>
      <c r="M21" s="383">
        <v>2.0583025352583503E-5</v>
      </c>
      <c r="N21" s="383">
        <v>2.6530476885322015E-5</v>
      </c>
      <c r="O21" s="383">
        <v>2.4204557556824234E-5</v>
      </c>
      <c r="P21" s="383">
        <v>2.4384829608900967E-5</v>
      </c>
      <c r="Q21" s="383">
        <v>2.4092271304114644E-5</v>
      </c>
      <c r="R21" s="383">
        <v>2.8204766605556338E-5</v>
      </c>
      <c r="S21" s="383">
        <v>3.5190370685222596E-5</v>
      </c>
      <c r="T21" s="383">
        <v>2.599671401534846E-5</v>
      </c>
      <c r="U21" s="383">
        <v>3.4774746579034308E-5</v>
      </c>
      <c r="V21" s="383">
        <v>2.5287469356504146E-5</v>
      </c>
      <c r="W21" s="383">
        <v>3.5767960987770627E-5</v>
      </c>
      <c r="X21" s="383">
        <v>3.4379915253508898E-5</v>
      </c>
      <c r="Y21" s="383">
        <v>2.7180080262777016E-5</v>
      </c>
      <c r="Z21" s="383">
        <v>3.5535454692295267E-5</v>
      </c>
      <c r="AA21" s="383">
        <v>3.6084148233680947E-5</v>
      </c>
      <c r="AB21" s="383">
        <v>4.0083607725113298E-5</v>
      </c>
      <c r="AC21" s="383">
        <v>3.1169155004207833E-5</v>
      </c>
      <c r="AD21" s="383">
        <v>3.7100601199234561E-5</v>
      </c>
      <c r="AE21" s="383">
        <v>3.4591503173770419E-5</v>
      </c>
      <c r="AF21" s="383">
        <v>1.2746202793956964E-4</v>
      </c>
      <c r="AG21" s="383">
        <v>1.0669118633630416E-4</v>
      </c>
      <c r="AH21" s="383">
        <v>1.6903183302202624E-4</v>
      </c>
      <c r="AI21" s="383">
        <v>2.8170067947408688E-4</v>
      </c>
      <c r="AJ21" s="383">
        <v>2.7583095707956059E-4</v>
      </c>
      <c r="AK21" s="383">
        <v>2.6903411275450964E-4</v>
      </c>
      <c r="AL21" s="383">
        <v>2.6069780861280947E-4</v>
      </c>
      <c r="AM21" s="383">
        <v>4.1565388681563941E-4</v>
      </c>
      <c r="AN21" s="383">
        <v>3.0941032532960465E-4</v>
      </c>
      <c r="AO21" s="383">
        <v>2.566008509025464E-4</v>
      </c>
      <c r="AP21" s="383">
        <v>2.7841295487428057E-4</v>
      </c>
      <c r="AQ21" s="383">
        <v>4.183225266680611E-4</v>
      </c>
      <c r="AR21" s="383">
        <v>3.1320144072662732E-4</v>
      </c>
      <c r="AS21" s="383">
        <v>3.0378952393510922E-4</v>
      </c>
      <c r="AT21" s="383">
        <v>3.0300533692179533E-4</v>
      </c>
      <c r="AU21" s="383">
        <v>2.7249112728685947E-4</v>
      </c>
      <c r="AV21" s="383">
        <v>4.8210993997258592E-4</v>
      </c>
      <c r="AW21" s="383">
        <v>4.5016529506928323E-4</v>
      </c>
      <c r="AX21" s="383">
        <v>1.9922303018228907E-4</v>
      </c>
      <c r="AY21" s="383">
        <v>3.1188567972176019E-4</v>
      </c>
      <c r="AZ21" s="383">
        <v>3.2061938916068969E-4</v>
      </c>
      <c r="BA21" s="383">
        <v>2.7782922763474715E-4</v>
      </c>
      <c r="BB21" s="383">
        <v>4.8020400390786706E-4</v>
      </c>
      <c r="BC21" s="383">
        <v>1.5885597956026251E-5</v>
      </c>
      <c r="BD21" s="383">
        <v>1.7400069227418282E-5</v>
      </c>
      <c r="BE21" s="383">
        <v>1.6721044898095683E-5</v>
      </c>
      <c r="BF21" s="383">
        <v>1.5992707325459592E-5</v>
      </c>
      <c r="BG21" s="383">
        <v>1.4347819848773978E-5</v>
      </c>
      <c r="BH21" s="383">
        <v>2.1052631578947369E-5</v>
      </c>
      <c r="BI21" s="383">
        <v>1.2585388364109269E-5</v>
      </c>
      <c r="BJ21" s="383">
        <v>1.4547123791174422E-5</v>
      </c>
      <c r="BK21" s="383">
        <v>1.7158250544774456E-5</v>
      </c>
      <c r="BL21" s="383">
        <v>1.2745835298316274E-5</v>
      </c>
      <c r="BM21" s="383">
        <v>2.4954691637994766E-5</v>
      </c>
      <c r="BN21" s="383">
        <v>1.7122061620743223E-5</v>
      </c>
      <c r="BO21" s="383">
        <v>2.217520066484153E-4</v>
      </c>
      <c r="BP21" s="383">
        <v>1.279157409174904E-5</v>
      </c>
      <c r="BQ21" s="383">
        <v>6.3455510188070596E-6</v>
      </c>
      <c r="BR21" s="383">
        <v>8.5288781722857752E-6</v>
      </c>
      <c r="BS21" s="383">
        <v>2.323838516461491E-5</v>
      </c>
      <c r="BT21" s="383">
        <v>1.8197895496103582E-5</v>
      </c>
      <c r="BU21" s="383">
        <v>1.116447019006713E-5</v>
      </c>
      <c r="BV21" s="383">
        <v>1.5640539598616152E-5</v>
      </c>
    </row>
    <row r="22" spans="2:74" ht="13.5" customHeight="1" x14ac:dyDescent="0.15">
      <c r="B22" s="378" t="s">
        <v>210</v>
      </c>
      <c r="C22" s="379" t="s">
        <v>439</v>
      </c>
      <c r="D22" s="380">
        <v>2.0925075610562501E-4</v>
      </c>
      <c r="E22" s="380">
        <v>3.8775734738177202E-4</v>
      </c>
      <c r="F22" s="380">
        <v>1.3941231712434022E-4</v>
      </c>
      <c r="G22" s="380">
        <v>1.335257334824108E-4</v>
      </c>
      <c r="H22" s="380">
        <v>1.350110239688026E-4</v>
      </c>
      <c r="I22" s="380">
        <v>8.2919394451507953E-5</v>
      </c>
      <c r="J22" s="380">
        <v>1.4649812561001358E-4</v>
      </c>
      <c r="K22" s="380">
        <v>5.4133858267716535E-4</v>
      </c>
      <c r="L22" s="380">
        <v>1.134417797798061E-4</v>
      </c>
      <c r="M22" s="380">
        <v>1.1357862182509934E-4</v>
      </c>
      <c r="N22" s="380">
        <v>1.0612190754128806E-4</v>
      </c>
      <c r="O22" s="380">
        <v>1.7943645335459033E-4</v>
      </c>
      <c r="P22" s="380">
        <v>3.5484131361917962E-4</v>
      </c>
      <c r="Q22" s="380">
        <v>7.0181833798942662E-5</v>
      </c>
      <c r="R22" s="380">
        <v>5.6409533211112675E-5</v>
      </c>
      <c r="S22" s="380">
        <v>6.9804479841757043E-4</v>
      </c>
      <c r="T22" s="380">
        <v>1.5078094128902106E-4</v>
      </c>
      <c r="U22" s="380">
        <v>3.4774746579034308E-5</v>
      </c>
      <c r="V22" s="380">
        <v>1.6015397259119295E-4</v>
      </c>
      <c r="W22" s="380">
        <v>7.324265801354218E-4</v>
      </c>
      <c r="X22" s="380">
        <v>2.0456049575837795E-3</v>
      </c>
      <c r="Y22" s="380">
        <v>4.3352228019129339E-4</v>
      </c>
      <c r="Z22" s="380">
        <v>4.199644645453077E-5</v>
      </c>
      <c r="AA22" s="380">
        <v>4.7270234186122035E-4</v>
      </c>
      <c r="AB22" s="380">
        <v>7.6492884742091209E-4</v>
      </c>
      <c r="AC22" s="380">
        <v>5.3408768304507486E-4</v>
      </c>
      <c r="AD22" s="380">
        <v>9.1470873108975761E-4</v>
      </c>
      <c r="AE22" s="380">
        <v>2.8249727591912505E-4</v>
      </c>
      <c r="AF22" s="380">
        <v>0</v>
      </c>
      <c r="AG22" s="380">
        <v>2.9641893535937311E-5</v>
      </c>
      <c r="AH22" s="380">
        <v>4.9321365770678188E-5</v>
      </c>
      <c r="AI22" s="380">
        <v>4.5179906387233967E-5</v>
      </c>
      <c r="AJ22" s="380">
        <v>4.6515871460162582E-5</v>
      </c>
      <c r="AK22" s="380">
        <v>5.2346003839112733E-5</v>
      </c>
      <c r="AL22" s="380">
        <v>5.8331695558804185E-5</v>
      </c>
      <c r="AM22" s="380">
        <v>5.421572436725732E-5</v>
      </c>
      <c r="AN22" s="380">
        <v>4.9600128487951892E-5</v>
      </c>
      <c r="AO22" s="380">
        <v>5.9441940232011899E-5</v>
      </c>
      <c r="AP22" s="380">
        <v>0</v>
      </c>
      <c r="AQ22" s="380">
        <v>0</v>
      </c>
      <c r="AR22" s="380">
        <v>0</v>
      </c>
      <c r="AS22" s="380">
        <v>2.2533838313867992E-5</v>
      </c>
      <c r="AT22" s="380">
        <v>2.1970175486776699E-5</v>
      </c>
      <c r="AU22" s="380">
        <v>2.2335338302201593E-5</v>
      </c>
      <c r="AV22" s="380">
        <v>1.8906272155787681E-5</v>
      </c>
      <c r="AW22" s="380">
        <v>1.4067665470915101E-5</v>
      </c>
      <c r="AX22" s="380">
        <v>4.9805757545572267E-5</v>
      </c>
      <c r="AY22" s="380">
        <v>2.8353243611069107E-5</v>
      </c>
      <c r="AZ22" s="380">
        <v>2.3749584382273311E-5</v>
      </c>
      <c r="BA22" s="380">
        <v>4.6304871272457863E-5</v>
      </c>
      <c r="BB22" s="380">
        <v>0</v>
      </c>
      <c r="BC22" s="380">
        <v>4.0417787204573123E-5</v>
      </c>
      <c r="BD22" s="380">
        <v>1.2490763981110983E-4</v>
      </c>
      <c r="BE22" s="380">
        <v>2.1005812653232702E-4</v>
      </c>
      <c r="BF22" s="380">
        <v>0</v>
      </c>
      <c r="BG22" s="380">
        <v>0</v>
      </c>
      <c r="BH22" s="380">
        <v>0</v>
      </c>
      <c r="BI22" s="380">
        <v>0</v>
      </c>
      <c r="BJ22" s="380">
        <v>0</v>
      </c>
      <c r="BK22" s="380">
        <v>0</v>
      </c>
      <c r="BL22" s="380">
        <v>0</v>
      </c>
      <c r="BM22" s="380">
        <v>0</v>
      </c>
      <c r="BN22" s="380">
        <v>0</v>
      </c>
      <c r="BO22" s="380">
        <v>1.2227447095566825E-4</v>
      </c>
      <c r="BP22" s="380">
        <v>0</v>
      </c>
      <c r="BQ22" s="380">
        <v>0</v>
      </c>
      <c r="BR22" s="380">
        <v>0</v>
      </c>
      <c r="BS22" s="380">
        <v>0</v>
      </c>
      <c r="BT22" s="380">
        <v>0</v>
      </c>
      <c r="BU22" s="380">
        <v>0</v>
      </c>
      <c r="BV22" s="380">
        <v>0</v>
      </c>
    </row>
    <row r="23" spans="2:74" ht="13.5" customHeight="1" x14ac:dyDescent="0.15">
      <c r="B23" s="381" t="s">
        <v>211</v>
      </c>
      <c r="C23" s="382" t="s">
        <v>440</v>
      </c>
      <c r="D23" s="383">
        <v>3.2404464279823077E-4</v>
      </c>
      <c r="E23" s="383">
        <v>5.5581285734638782E-4</v>
      </c>
      <c r="F23" s="383">
        <v>6.7172507276099175E-4</v>
      </c>
      <c r="G23" s="383">
        <v>4.4853838296283696E-4</v>
      </c>
      <c r="H23" s="383">
        <v>4.5312712765495123E-4</v>
      </c>
      <c r="I23" s="383">
        <v>2.9219215187674229E-4</v>
      </c>
      <c r="J23" s="383">
        <v>9.4037973506742303E-4</v>
      </c>
      <c r="K23" s="383">
        <v>8.9566929133858269E-4</v>
      </c>
      <c r="L23" s="383">
        <v>1.1487805982422854E-3</v>
      </c>
      <c r="M23" s="383">
        <v>1.157609184889877E-3</v>
      </c>
      <c r="N23" s="383">
        <v>6.7652716057571137E-4</v>
      </c>
      <c r="O23" s="383">
        <v>6.6030033015016508E-4</v>
      </c>
      <c r="P23" s="383">
        <v>4.9442344172530241E-4</v>
      </c>
      <c r="Q23" s="383">
        <v>7.6362025133476421E-4</v>
      </c>
      <c r="R23" s="383">
        <v>1.170497814130588E-3</v>
      </c>
      <c r="S23" s="383">
        <v>4.1098972226038356E-4</v>
      </c>
      <c r="T23" s="383">
        <v>4.068485743402034E-4</v>
      </c>
      <c r="U23" s="383">
        <v>4.1729695894841167E-4</v>
      </c>
      <c r="V23" s="383">
        <v>4.0600436911276104E-4</v>
      </c>
      <c r="W23" s="383">
        <v>4.1124988934797458E-4</v>
      </c>
      <c r="X23" s="383">
        <v>1.6330459745416727E-4</v>
      </c>
      <c r="Y23" s="383">
        <v>1.7802952572118947E-4</v>
      </c>
      <c r="Z23" s="383">
        <v>1.1306735583912131E-4</v>
      </c>
      <c r="AA23" s="383">
        <v>5.1480051480051476E-4</v>
      </c>
      <c r="AB23" s="383">
        <v>7.2150493905203934E-4</v>
      </c>
      <c r="AC23" s="383">
        <v>1.6637589495489317E-4</v>
      </c>
      <c r="AD23" s="383">
        <v>4.1262648338844123E-4</v>
      </c>
      <c r="AE23" s="383">
        <v>6.2841230765682923E-4</v>
      </c>
      <c r="AF23" s="383">
        <v>2.056227054496831E-4</v>
      </c>
      <c r="AG23" s="383">
        <v>3.4549491803476603E-5</v>
      </c>
      <c r="AH23" s="383">
        <v>5.103618146800309E-5</v>
      </c>
      <c r="AI23" s="383">
        <v>3.8838866894288846E-5</v>
      </c>
      <c r="AJ23" s="383">
        <v>3.8028765088483794E-5</v>
      </c>
      <c r="AK23" s="383">
        <v>3.6723359282478315E-5</v>
      </c>
      <c r="AL23" s="383">
        <v>3.4550311984830168E-5</v>
      </c>
      <c r="AM23" s="383">
        <v>5.421572436725732E-5</v>
      </c>
      <c r="AN23" s="383">
        <v>4.2514395846815911E-5</v>
      </c>
      <c r="AO23" s="383">
        <v>3.5900577763888373E-5</v>
      </c>
      <c r="AP23" s="383">
        <v>3.8795247810350572E-5</v>
      </c>
      <c r="AQ23" s="383">
        <v>1.0458063166701528E-4</v>
      </c>
      <c r="AR23" s="383">
        <v>5.2200240121104554E-5</v>
      </c>
      <c r="AS23" s="383">
        <v>4.3398503419301315E-5</v>
      </c>
      <c r="AT23" s="383">
        <v>4.3024926994937707E-5</v>
      </c>
      <c r="AU23" s="383">
        <v>3.7970075113742711E-5</v>
      </c>
      <c r="AV23" s="383">
        <v>6.6171952545256892E-5</v>
      </c>
      <c r="AW23" s="383">
        <v>7.0338327354575511E-5</v>
      </c>
      <c r="AX23" s="383">
        <v>4.9805757545572267E-5</v>
      </c>
      <c r="AY23" s="383">
        <v>4.7255406018448511E-5</v>
      </c>
      <c r="AZ23" s="383">
        <v>4.7499168764546622E-5</v>
      </c>
      <c r="BA23" s="383">
        <v>4.6304871272457863E-5</v>
      </c>
      <c r="BB23" s="383">
        <v>6.6235035021774765E-5</v>
      </c>
      <c r="BC23" s="383">
        <v>5.4493633494722962E-5</v>
      </c>
      <c r="BD23" s="383">
        <v>5.7793087076782153E-5</v>
      </c>
      <c r="BE23" s="383">
        <v>5.4343395918810965E-5</v>
      </c>
      <c r="BF23" s="383">
        <v>5.197629880774367E-5</v>
      </c>
      <c r="BG23" s="383">
        <v>5.7391279395095913E-5</v>
      </c>
      <c r="BH23" s="383">
        <v>7.2180451127819552E-5</v>
      </c>
      <c r="BI23" s="383">
        <v>4.9642365213986559E-5</v>
      </c>
      <c r="BJ23" s="383">
        <v>4.8490412637248072E-5</v>
      </c>
      <c r="BK23" s="383">
        <v>6.0053876906710591E-5</v>
      </c>
      <c r="BL23" s="383">
        <v>3.8237505894948823E-5</v>
      </c>
      <c r="BM23" s="383">
        <v>8.1102747823482986E-5</v>
      </c>
      <c r="BN23" s="383">
        <v>5.4479286975092071E-5</v>
      </c>
      <c r="BO23" s="383">
        <v>1.1294845198447321E-4</v>
      </c>
      <c r="BP23" s="383">
        <v>9.7166764735401378E-6</v>
      </c>
      <c r="BQ23" s="383">
        <v>2.2497862703043211E-5</v>
      </c>
      <c r="BR23" s="383">
        <v>3.5333923856612497E-5</v>
      </c>
      <c r="BS23" s="383">
        <v>2.9047981455768637E-5</v>
      </c>
      <c r="BT23" s="383">
        <v>8.2717706800470826E-7</v>
      </c>
      <c r="BU23" s="383">
        <v>7.9746215643336644E-7</v>
      </c>
      <c r="BV23" s="383">
        <v>1.3600469216187959E-6</v>
      </c>
    </row>
    <row r="24" spans="2:74" ht="13.5" customHeight="1" x14ac:dyDescent="0.15">
      <c r="B24" s="378" t="s">
        <v>212</v>
      </c>
      <c r="C24" s="379" t="s">
        <v>441</v>
      </c>
      <c r="D24" s="380">
        <v>8.0553665319447205E-3</v>
      </c>
      <c r="E24" s="380">
        <v>1.058476451785267E-2</v>
      </c>
      <c r="F24" s="380">
        <v>9.5230850377621655E-3</v>
      </c>
      <c r="G24" s="380">
        <v>9.0771604232878344E-3</v>
      </c>
      <c r="H24" s="380">
        <v>9.2056658274350511E-3</v>
      </c>
      <c r="I24" s="380">
        <v>4.6987656855854501E-3</v>
      </c>
      <c r="J24" s="380">
        <v>1.0059854174058204E-2</v>
      </c>
      <c r="K24" s="380">
        <v>1.6122047244094488E-2</v>
      </c>
      <c r="L24" s="380">
        <v>7.9285092825075211E-3</v>
      </c>
      <c r="M24" s="380">
        <v>7.7677361821563021E-3</v>
      </c>
      <c r="N24" s="380">
        <v>1.6528487099555615E-2</v>
      </c>
      <c r="O24" s="380">
        <v>1.2767097292639555E-2</v>
      </c>
      <c r="P24" s="380">
        <v>1.7875761815711228E-2</v>
      </c>
      <c r="Q24" s="380">
        <v>9.5850577638391769E-3</v>
      </c>
      <c r="R24" s="380">
        <v>6.5435058524890705E-3</v>
      </c>
      <c r="S24" s="380">
        <v>1.1911248963113423E-2</v>
      </c>
      <c r="T24" s="380">
        <v>1.8018322484038018E-2</v>
      </c>
      <c r="U24" s="380">
        <v>1.264062038147897E-2</v>
      </c>
      <c r="V24" s="380">
        <v>1.8452828333204555E-2</v>
      </c>
      <c r="W24" s="380">
        <v>1.1527572851496979E-2</v>
      </c>
      <c r="X24" s="380">
        <v>9.8068708260634144E-3</v>
      </c>
      <c r="Y24" s="380">
        <v>6.2487004524124359E-3</v>
      </c>
      <c r="Z24" s="380">
        <v>6.4642222581166213E-3</v>
      </c>
      <c r="AA24" s="380">
        <v>8.8346022925462186E-3</v>
      </c>
      <c r="AB24" s="380">
        <v>1.5124046239781811E-2</v>
      </c>
      <c r="AC24" s="380">
        <v>8.9059542352563584E-3</v>
      </c>
      <c r="AD24" s="380">
        <v>1.233491409515871E-2</v>
      </c>
      <c r="AE24" s="380">
        <v>1.8529515200083019E-2</v>
      </c>
      <c r="AF24" s="380">
        <v>7.5885333342596822E-3</v>
      </c>
      <c r="AG24" s="380">
        <v>4.5927267626939688E-3</v>
      </c>
      <c r="AH24" s="380">
        <v>3.1034081227063318E-3</v>
      </c>
      <c r="AI24" s="380">
        <v>1.3806028236014757E-3</v>
      </c>
      <c r="AJ24" s="380">
        <v>1.385520115176562E-3</v>
      </c>
      <c r="AK24" s="380">
        <v>1.5575979514452264E-3</v>
      </c>
      <c r="AL24" s="380">
        <v>6.6004557051539193E-4</v>
      </c>
      <c r="AM24" s="380">
        <v>7.1384037083555463E-4</v>
      </c>
      <c r="AN24" s="380">
        <v>1.1289934008210003E-3</v>
      </c>
      <c r="AO24" s="380">
        <v>1.8997879511775684E-3</v>
      </c>
      <c r="AP24" s="380">
        <v>5.2236660139936743E-3</v>
      </c>
      <c r="AQ24" s="380">
        <v>3.3465802133444888E-3</v>
      </c>
      <c r="AR24" s="380">
        <v>5.2200240121104561E-3</v>
      </c>
      <c r="AS24" s="380">
        <v>6.7768432262447446E-4</v>
      </c>
      <c r="AT24" s="380">
        <v>4.2475672607768288E-4</v>
      </c>
      <c r="AU24" s="380">
        <v>2.9705999941928118E-4</v>
      </c>
      <c r="AV24" s="380">
        <v>6.1445384506309973E-4</v>
      </c>
      <c r="AW24" s="380">
        <v>1.7584581838643878E-3</v>
      </c>
      <c r="AX24" s="380">
        <v>3.9844606036457814E-4</v>
      </c>
      <c r="AY24" s="380">
        <v>3.2889762588840165E-3</v>
      </c>
      <c r="AZ24" s="380">
        <v>3.26556785256258E-3</v>
      </c>
      <c r="BA24" s="380">
        <v>3.3802556028894241E-3</v>
      </c>
      <c r="BB24" s="380">
        <v>1.214308975399204E-3</v>
      </c>
      <c r="BC24" s="380">
        <v>5.6999134134369635E-3</v>
      </c>
      <c r="BD24" s="380">
        <v>3.1537625474695637E-3</v>
      </c>
      <c r="BE24" s="380">
        <v>2.5426438898166746E-3</v>
      </c>
      <c r="BF24" s="380">
        <v>9.0718632303669524E-3</v>
      </c>
      <c r="BG24" s="380">
        <v>2.1952164368624189E-3</v>
      </c>
      <c r="BH24" s="380">
        <v>6.6165413533834591E-4</v>
      </c>
      <c r="BI24" s="380">
        <v>1.2232997489914209E-2</v>
      </c>
      <c r="BJ24" s="380">
        <v>3.6965857900462112E-3</v>
      </c>
      <c r="BK24" s="380">
        <v>7.5496302397007602E-4</v>
      </c>
      <c r="BL24" s="380">
        <v>2.2432670125036645E-3</v>
      </c>
      <c r="BM24" s="380">
        <v>8.0447687167985622E-3</v>
      </c>
      <c r="BN24" s="380">
        <v>4.5606945953434219E-4</v>
      </c>
      <c r="BO24" s="380">
        <v>9.8441311362614274E-4</v>
      </c>
      <c r="BP24" s="380">
        <v>6.8359893888973074E-3</v>
      </c>
      <c r="BQ24" s="380">
        <v>3.3971772681595249E-3</v>
      </c>
      <c r="BR24" s="380">
        <v>9.0649790859723099E-3</v>
      </c>
      <c r="BS24" s="380">
        <v>5.5365452654695026E-3</v>
      </c>
      <c r="BT24" s="380">
        <v>2.0447817121076388E-3</v>
      </c>
      <c r="BU24" s="380">
        <v>2.2552229783935605E-3</v>
      </c>
      <c r="BV24" s="380">
        <v>1.2239402259377948E-2</v>
      </c>
    </row>
    <row r="25" spans="2:74" ht="13.5" customHeight="1" x14ac:dyDescent="0.15">
      <c r="B25" s="381" t="s">
        <v>213</v>
      </c>
      <c r="C25" s="382" t="s">
        <v>442</v>
      </c>
      <c r="D25" s="383">
        <v>1.7469357829276481E-3</v>
      </c>
      <c r="E25" s="383">
        <v>1.4192492762255661E-3</v>
      </c>
      <c r="F25" s="383">
        <v>9.5325554818897129E-4</v>
      </c>
      <c r="G25" s="383">
        <v>5.0663220967187906E-4</v>
      </c>
      <c r="H25" s="383">
        <v>5.1165121958992579E-4</v>
      </c>
      <c r="I25" s="383">
        <v>3.3562612039896077E-4</v>
      </c>
      <c r="J25" s="383">
        <v>1.4908657537796111E-3</v>
      </c>
      <c r="K25" s="383">
        <v>2.0374015748031494E-3</v>
      </c>
      <c r="L25" s="383">
        <v>1.8890734143590028E-3</v>
      </c>
      <c r="M25" s="383">
        <v>1.9162052638483462E-3</v>
      </c>
      <c r="N25" s="383">
        <v>4.3775286860781325E-4</v>
      </c>
      <c r="O25" s="383">
        <v>9.6366411819569545E-4</v>
      </c>
      <c r="P25" s="383">
        <v>1.6581684134052658E-3</v>
      </c>
      <c r="Q25" s="383">
        <v>5.3107745874722285E-4</v>
      </c>
      <c r="R25" s="383">
        <v>6.7691439853335218E-4</v>
      </c>
      <c r="S25" s="383">
        <v>2.0014715414396582E-3</v>
      </c>
      <c r="T25" s="383">
        <v>8.4879271260112721E-4</v>
      </c>
      <c r="U25" s="383">
        <v>2.6081059934275727E-4</v>
      </c>
      <c r="V25" s="383">
        <v>8.9630030274720257E-4</v>
      </c>
      <c r="W25" s="383">
        <v>2.0738884411995954E-3</v>
      </c>
      <c r="X25" s="383">
        <v>2.2604794279182101E-3</v>
      </c>
      <c r="Y25" s="383">
        <v>1.1864105034702168E-3</v>
      </c>
      <c r="Z25" s="383">
        <v>2.1127443062510095E-3</v>
      </c>
      <c r="AA25" s="383">
        <v>1.5119258109912315E-3</v>
      </c>
      <c r="AB25" s="383">
        <v>2.8062700783384009E-3</v>
      </c>
      <c r="AC25" s="383">
        <v>1.7560028001694927E-3</v>
      </c>
      <c r="AD25" s="383">
        <v>2.0849784562270348E-3</v>
      </c>
      <c r="AE25" s="383">
        <v>2.2369172052371534E-3</v>
      </c>
      <c r="AF25" s="383">
        <v>3.68758068252843E-4</v>
      </c>
      <c r="AG25" s="383">
        <v>2.7239624183976827E-3</v>
      </c>
      <c r="AH25" s="383">
        <v>2.6184419119247792E-3</v>
      </c>
      <c r="AI25" s="383">
        <v>7.7756996782239512E-4</v>
      </c>
      <c r="AJ25" s="383">
        <v>7.6481885495551535E-4</v>
      </c>
      <c r="AK25" s="383">
        <v>7.5374187698567358E-4</v>
      </c>
      <c r="AL25" s="383">
        <v>8.3952771069632792E-4</v>
      </c>
      <c r="AM25" s="383">
        <v>8.5841563581490752E-4</v>
      </c>
      <c r="AN25" s="383">
        <v>6.8023033354905457E-4</v>
      </c>
      <c r="AO25" s="383">
        <v>5.4380547301365338E-4</v>
      </c>
      <c r="AP25" s="383">
        <v>7.6449458920396719E-4</v>
      </c>
      <c r="AQ25" s="383">
        <v>1.9661158753398869E-2</v>
      </c>
      <c r="AR25" s="383">
        <v>7.3080336169546376E-4</v>
      </c>
      <c r="AS25" s="383">
        <v>8.1038359269503034E-4</v>
      </c>
      <c r="AT25" s="383">
        <v>6.4262763298821848E-4</v>
      </c>
      <c r="AU25" s="383">
        <v>5.762517281968011E-4</v>
      </c>
      <c r="AV25" s="383">
        <v>1.011485560334641E-3</v>
      </c>
      <c r="AW25" s="383">
        <v>9.5660125202222694E-4</v>
      </c>
      <c r="AX25" s="383">
        <v>5.4786333300129494E-4</v>
      </c>
      <c r="AY25" s="383">
        <v>2.5423408437925299E-3</v>
      </c>
      <c r="AZ25" s="383">
        <v>2.5768299054766543E-3</v>
      </c>
      <c r="BA25" s="383">
        <v>2.4078533061678087E-3</v>
      </c>
      <c r="BB25" s="383">
        <v>1.2087893891473895E-3</v>
      </c>
      <c r="BC25" s="383">
        <v>5.4519774352118954E-3</v>
      </c>
      <c r="BD25" s="383">
        <v>5.4431145129627406E-3</v>
      </c>
      <c r="BE25" s="383">
        <v>1.4944433877673016E-3</v>
      </c>
      <c r="BF25" s="383">
        <v>2.8163157600134339E-2</v>
      </c>
      <c r="BG25" s="383">
        <v>6.0260843364850711E-4</v>
      </c>
      <c r="BH25" s="383">
        <v>7.3082706766917297E-4</v>
      </c>
      <c r="BI25" s="383">
        <v>1.1068149877991651E-2</v>
      </c>
      <c r="BJ25" s="383">
        <v>8.7282742747046534E-4</v>
      </c>
      <c r="BK25" s="383">
        <v>1.3898182941267309E-3</v>
      </c>
      <c r="BL25" s="383">
        <v>3.1269782598535929E-3</v>
      </c>
      <c r="BM25" s="383">
        <v>2.2552802567837771E-3</v>
      </c>
      <c r="BN25" s="383">
        <v>5.6502803348452632E-4</v>
      </c>
      <c r="BO25" s="383">
        <v>4.9738767846373524E-5</v>
      </c>
      <c r="BP25" s="383">
        <v>2.8829010109279402E-3</v>
      </c>
      <c r="BQ25" s="383">
        <v>3.3360292310692023E-3</v>
      </c>
      <c r="BR25" s="383">
        <v>2.5026165379821406E-3</v>
      </c>
      <c r="BS25" s="383">
        <v>1.8038796484032324E-2</v>
      </c>
      <c r="BT25" s="383">
        <v>3.3004365013387861E-4</v>
      </c>
      <c r="BU25" s="383">
        <v>4.0750316193745024E-4</v>
      </c>
      <c r="BV25" s="383">
        <v>3.9397159201992465E-3</v>
      </c>
    </row>
    <row r="26" spans="2:74" ht="13.5" customHeight="1" x14ac:dyDescent="0.15">
      <c r="B26" s="378" t="s">
        <v>214</v>
      </c>
      <c r="C26" s="379" t="s">
        <v>443</v>
      </c>
      <c r="D26" s="380">
        <v>0</v>
      </c>
      <c r="E26" s="380">
        <v>0</v>
      </c>
      <c r="F26" s="380">
        <v>0</v>
      </c>
      <c r="G26" s="380">
        <v>0</v>
      </c>
      <c r="H26" s="380">
        <v>0</v>
      </c>
      <c r="I26" s="380">
        <v>0</v>
      </c>
      <c r="J26" s="380">
        <v>0</v>
      </c>
      <c r="K26" s="380">
        <v>0</v>
      </c>
      <c r="L26" s="380">
        <v>0</v>
      </c>
      <c r="M26" s="380">
        <v>0</v>
      </c>
      <c r="N26" s="380">
        <v>0</v>
      </c>
      <c r="O26" s="380">
        <v>0</v>
      </c>
      <c r="P26" s="380">
        <v>0</v>
      </c>
      <c r="Q26" s="380">
        <v>0</v>
      </c>
      <c r="R26" s="380">
        <v>0</v>
      </c>
      <c r="S26" s="380">
        <v>0</v>
      </c>
      <c r="T26" s="380">
        <v>0</v>
      </c>
      <c r="U26" s="380">
        <v>0</v>
      </c>
      <c r="V26" s="380">
        <v>0</v>
      </c>
      <c r="W26" s="380">
        <v>0</v>
      </c>
      <c r="X26" s="380">
        <v>0</v>
      </c>
      <c r="Y26" s="380">
        <v>0</v>
      </c>
      <c r="Z26" s="380">
        <v>0</v>
      </c>
      <c r="AA26" s="380">
        <v>0</v>
      </c>
      <c r="AB26" s="380">
        <v>0</v>
      </c>
      <c r="AC26" s="380">
        <v>0</v>
      </c>
      <c r="AD26" s="380">
        <v>0</v>
      </c>
      <c r="AE26" s="380">
        <v>0</v>
      </c>
      <c r="AF26" s="380">
        <v>0</v>
      </c>
      <c r="AG26" s="380">
        <v>0</v>
      </c>
      <c r="AH26" s="380">
        <v>0</v>
      </c>
      <c r="AI26" s="380">
        <v>0</v>
      </c>
      <c r="AJ26" s="380">
        <v>0</v>
      </c>
      <c r="AK26" s="380">
        <v>0</v>
      </c>
      <c r="AL26" s="380">
        <v>0</v>
      </c>
      <c r="AM26" s="380">
        <v>0</v>
      </c>
      <c r="AN26" s="380">
        <v>0</v>
      </c>
      <c r="AO26" s="380">
        <v>0</v>
      </c>
      <c r="AP26" s="380">
        <v>0</v>
      </c>
      <c r="AQ26" s="380">
        <v>0</v>
      </c>
      <c r="AR26" s="380">
        <v>0</v>
      </c>
      <c r="AS26" s="380">
        <v>0</v>
      </c>
      <c r="AT26" s="380">
        <v>0</v>
      </c>
      <c r="AU26" s="380">
        <v>0</v>
      </c>
      <c r="AV26" s="380">
        <v>0</v>
      </c>
      <c r="AW26" s="380">
        <v>0</v>
      </c>
      <c r="AX26" s="380">
        <v>0</v>
      </c>
      <c r="AY26" s="380">
        <v>0</v>
      </c>
      <c r="AZ26" s="380">
        <v>0</v>
      </c>
      <c r="BA26" s="380">
        <v>0</v>
      </c>
      <c r="BB26" s="380">
        <v>0</v>
      </c>
      <c r="BC26" s="380">
        <v>0</v>
      </c>
      <c r="BD26" s="380">
        <v>0</v>
      </c>
      <c r="BE26" s="380">
        <v>0</v>
      </c>
      <c r="BF26" s="380">
        <v>0</v>
      </c>
      <c r="BG26" s="380">
        <v>0</v>
      </c>
      <c r="BH26" s="380">
        <v>0</v>
      </c>
      <c r="BI26" s="380">
        <v>0</v>
      </c>
      <c r="BJ26" s="380">
        <v>0</v>
      </c>
      <c r="BK26" s="380">
        <v>0</v>
      </c>
      <c r="BL26" s="380">
        <v>0</v>
      </c>
      <c r="BM26" s="380">
        <v>0</v>
      </c>
      <c r="BN26" s="380">
        <v>0</v>
      </c>
      <c r="BO26" s="380">
        <v>0</v>
      </c>
      <c r="BP26" s="380">
        <v>0</v>
      </c>
      <c r="BQ26" s="380">
        <v>0</v>
      </c>
      <c r="BR26" s="380">
        <v>0</v>
      </c>
      <c r="BS26" s="380">
        <v>0</v>
      </c>
      <c r="BT26" s="380">
        <v>0</v>
      </c>
      <c r="BU26" s="380">
        <v>0</v>
      </c>
      <c r="BV26" s="380">
        <v>0</v>
      </c>
    </row>
    <row r="27" spans="2:74" ht="13.5" customHeight="1" x14ac:dyDescent="0.15">
      <c r="B27" s="381" t="s">
        <v>215</v>
      </c>
      <c r="C27" s="382" t="s">
        <v>444</v>
      </c>
      <c r="D27" s="383">
        <v>0</v>
      </c>
      <c r="E27" s="383">
        <v>0</v>
      </c>
      <c r="F27" s="383">
        <v>0</v>
      </c>
      <c r="G27" s="383">
        <v>0</v>
      </c>
      <c r="H27" s="383">
        <v>0</v>
      </c>
      <c r="I27" s="383">
        <v>0</v>
      </c>
      <c r="J27" s="383">
        <v>0</v>
      </c>
      <c r="K27" s="383">
        <v>0</v>
      </c>
      <c r="L27" s="383">
        <v>0</v>
      </c>
      <c r="M27" s="383">
        <v>0</v>
      </c>
      <c r="N27" s="383">
        <v>0</v>
      </c>
      <c r="O27" s="383">
        <v>0</v>
      </c>
      <c r="P27" s="383">
        <v>0</v>
      </c>
      <c r="Q27" s="383">
        <v>0</v>
      </c>
      <c r="R27" s="383">
        <v>0</v>
      </c>
      <c r="S27" s="383">
        <v>0</v>
      </c>
      <c r="T27" s="383">
        <v>0</v>
      </c>
      <c r="U27" s="383">
        <v>0</v>
      </c>
      <c r="V27" s="383">
        <v>0</v>
      </c>
      <c r="W27" s="383">
        <v>0</v>
      </c>
      <c r="X27" s="383">
        <v>0</v>
      </c>
      <c r="Y27" s="383">
        <v>0</v>
      </c>
      <c r="Z27" s="383">
        <v>0</v>
      </c>
      <c r="AA27" s="383">
        <v>0</v>
      </c>
      <c r="AB27" s="383">
        <v>0</v>
      </c>
      <c r="AC27" s="383">
        <v>0</v>
      </c>
      <c r="AD27" s="383">
        <v>0</v>
      </c>
      <c r="AE27" s="383">
        <v>0</v>
      </c>
      <c r="AF27" s="383">
        <v>0</v>
      </c>
      <c r="AG27" s="383">
        <v>0</v>
      </c>
      <c r="AH27" s="383">
        <v>0</v>
      </c>
      <c r="AI27" s="383">
        <v>0</v>
      </c>
      <c r="AJ27" s="383">
        <v>0</v>
      </c>
      <c r="AK27" s="383">
        <v>0</v>
      </c>
      <c r="AL27" s="383">
        <v>0</v>
      </c>
      <c r="AM27" s="383">
        <v>0</v>
      </c>
      <c r="AN27" s="383">
        <v>0</v>
      </c>
      <c r="AO27" s="383">
        <v>0</v>
      </c>
      <c r="AP27" s="383">
        <v>0</v>
      </c>
      <c r="AQ27" s="383">
        <v>0</v>
      </c>
      <c r="AR27" s="383">
        <v>0</v>
      </c>
      <c r="AS27" s="383">
        <v>0</v>
      </c>
      <c r="AT27" s="383">
        <v>0</v>
      </c>
      <c r="AU27" s="383">
        <v>0</v>
      </c>
      <c r="AV27" s="383">
        <v>0</v>
      </c>
      <c r="AW27" s="383">
        <v>0</v>
      </c>
      <c r="AX27" s="383">
        <v>0</v>
      </c>
      <c r="AY27" s="383">
        <v>0</v>
      </c>
      <c r="AZ27" s="383">
        <v>0</v>
      </c>
      <c r="BA27" s="383">
        <v>0</v>
      </c>
      <c r="BB27" s="383">
        <v>0</v>
      </c>
      <c r="BC27" s="383">
        <v>0</v>
      </c>
      <c r="BD27" s="383">
        <v>0</v>
      </c>
      <c r="BE27" s="383">
        <v>0</v>
      </c>
      <c r="BF27" s="383">
        <v>0</v>
      </c>
      <c r="BG27" s="383">
        <v>0</v>
      </c>
      <c r="BH27" s="383">
        <v>0</v>
      </c>
      <c r="BI27" s="383">
        <v>0</v>
      </c>
      <c r="BJ27" s="383">
        <v>0</v>
      </c>
      <c r="BK27" s="383">
        <v>0</v>
      </c>
      <c r="BL27" s="383">
        <v>0</v>
      </c>
      <c r="BM27" s="383">
        <v>0</v>
      </c>
      <c r="BN27" s="383">
        <v>0</v>
      </c>
      <c r="BO27" s="383">
        <v>0</v>
      </c>
      <c r="BP27" s="383">
        <v>0</v>
      </c>
      <c r="BQ27" s="383">
        <v>0</v>
      </c>
      <c r="BR27" s="383">
        <v>0</v>
      </c>
      <c r="BS27" s="383">
        <v>0</v>
      </c>
      <c r="BT27" s="383">
        <v>0</v>
      </c>
      <c r="BU27" s="383">
        <v>0</v>
      </c>
      <c r="BV27" s="383">
        <v>0</v>
      </c>
    </row>
    <row r="28" spans="2:74" ht="13.5" customHeight="1" x14ac:dyDescent="0.15">
      <c r="B28" s="378" t="s">
        <v>216</v>
      </c>
      <c r="C28" s="379" t="s">
        <v>217</v>
      </c>
      <c r="D28" s="380">
        <v>3.3040827402272101E-3</v>
      </c>
      <c r="E28" s="380">
        <v>2.0369215905934822E-3</v>
      </c>
      <c r="F28" s="380">
        <v>2.4378399097675762E-3</v>
      </c>
      <c r="G28" s="380">
        <v>2.5706518318751146E-3</v>
      </c>
      <c r="H28" s="380">
        <v>2.5787685024496101E-3</v>
      </c>
      <c r="I28" s="380">
        <v>2.2941032464917199E-3</v>
      </c>
      <c r="J28" s="380">
        <v>2.277971316724069E-3</v>
      </c>
      <c r="K28" s="380">
        <v>2.1456692913385828E-3</v>
      </c>
      <c r="L28" s="380">
        <v>2.1035416718397093E-3</v>
      </c>
      <c r="M28" s="380">
        <v>2.0994685859635175E-3</v>
      </c>
      <c r="N28" s="380">
        <v>2.321416727465676E-3</v>
      </c>
      <c r="O28" s="380">
        <v>2.5046876159801716E-3</v>
      </c>
      <c r="P28" s="380">
        <v>2.4090529941207333E-3</v>
      </c>
      <c r="Q28" s="380">
        <v>2.5642556588031588E-3</v>
      </c>
      <c r="R28" s="380">
        <v>2.6653504442250742E-3</v>
      </c>
      <c r="S28" s="380">
        <v>1.536005896000622E-3</v>
      </c>
      <c r="T28" s="380">
        <v>1.0996610028492398E-3</v>
      </c>
      <c r="U28" s="380">
        <v>6.9549493158068613E-4</v>
      </c>
      <c r="V28" s="380">
        <v>1.1323166834079079E-3</v>
      </c>
      <c r="W28" s="380">
        <v>1.5634192080156816E-3</v>
      </c>
      <c r="X28" s="380">
        <v>1.6674258897951817E-3</v>
      </c>
      <c r="Y28" s="380">
        <v>1.1823334914308002E-3</v>
      </c>
      <c r="Z28" s="380">
        <v>1.534485543530932E-3</v>
      </c>
      <c r="AA28" s="380">
        <v>1.5191426406379678E-3</v>
      </c>
      <c r="AB28" s="380">
        <v>1.8150358623027865E-3</v>
      </c>
      <c r="AC28" s="380">
        <v>1.3154225821370416E-3</v>
      </c>
      <c r="AD28" s="380">
        <v>1.6186785142508681E-3</v>
      </c>
      <c r="AE28" s="380">
        <v>1.6027396470513625E-3</v>
      </c>
      <c r="AF28" s="380">
        <v>6.4550030983694211E-3</v>
      </c>
      <c r="AG28" s="380">
        <v>3.9673024394787622E-3</v>
      </c>
      <c r="AH28" s="380">
        <v>3.937053525277282E-3</v>
      </c>
      <c r="AI28" s="380">
        <v>5.4861088433087925E-3</v>
      </c>
      <c r="AJ28" s="380">
        <v>5.5513836349982805E-3</v>
      </c>
      <c r="AK28" s="380">
        <v>5.4421583758779875E-3</v>
      </c>
      <c r="AL28" s="380">
        <v>3.8875831563190727E-3</v>
      </c>
      <c r="AM28" s="380">
        <v>2.7288581264852852E-3</v>
      </c>
      <c r="AN28" s="380">
        <v>2.6477020969044797E-3</v>
      </c>
      <c r="AO28" s="380">
        <v>8.9109942282464567E-3</v>
      </c>
      <c r="AP28" s="380">
        <v>3.2953139904791898E-3</v>
      </c>
      <c r="AQ28" s="380">
        <v>9.0985149550303276E-3</v>
      </c>
      <c r="AR28" s="380">
        <v>3.3408153677506915E-3</v>
      </c>
      <c r="AS28" s="380">
        <v>6.0006776843226249E-3</v>
      </c>
      <c r="AT28" s="380">
        <v>6.0848231858585304E-3</v>
      </c>
      <c r="AU28" s="380">
        <v>5.658657958862774E-3</v>
      </c>
      <c r="AV28" s="380">
        <v>7.5246963180034977E-3</v>
      </c>
      <c r="AW28" s="380">
        <v>5.697404515720616E-3</v>
      </c>
      <c r="AX28" s="380">
        <v>1.887638210977189E-2</v>
      </c>
      <c r="AY28" s="380">
        <v>5.1319370936035082E-3</v>
      </c>
      <c r="AZ28" s="380">
        <v>4.9517883437039849E-3</v>
      </c>
      <c r="BA28" s="380">
        <v>5.8344137803296907E-3</v>
      </c>
      <c r="BB28" s="380">
        <v>3.278634233577851E-3</v>
      </c>
      <c r="BC28" s="380">
        <v>2.4325073224563238E-3</v>
      </c>
      <c r="BD28" s="380">
        <v>1.458498659883954E-3</v>
      </c>
      <c r="BE28" s="380">
        <v>1.0137133469470508E-3</v>
      </c>
      <c r="BF28" s="380">
        <v>1.9671030010315295E-3</v>
      </c>
      <c r="BG28" s="380">
        <v>5.9830408769387493E-3</v>
      </c>
      <c r="BH28" s="380">
        <v>1.4075187969924813E-3</v>
      </c>
      <c r="BI28" s="380">
        <v>4.8929193206687033E-3</v>
      </c>
      <c r="BJ28" s="380">
        <v>2.1303454618630986E-3</v>
      </c>
      <c r="BK28" s="380">
        <v>4.2037713834697417E-4</v>
      </c>
      <c r="BL28" s="380">
        <v>2.3664767537207219E-3</v>
      </c>
      <c r="BM28" s="380">
        <v>1.2508539183544876E-3</v>
      </c>
      <c r="BN28" s="380">
        <v>6.6464730109612328E-4</v>
      </c>
      <c r="BO28" s="380">
        <v>1.5646987385005006E-3</v>
      </c>
      <c r="BP28" s="380">
        <v>4.0128643876673484E-3</v>
      </c>
      <c r="BQ28" s="380">
        <v>3.5448555464153981E-3</v>
      </c>
      <c r="BR28" s="380">
        <v>2.7804142841651629E-3</v>
      </c>
      <c r="BS28" s="380">
        <v>2.8525117789564803E-3</v>
      </c>
      <c r="BT28" s="380">
        <v>2.9803189760209642E-3</v>
      </c>
      <c r="BU28" s="380">
        <v>6.1851164852971905E-3</v>
      </c>
      <c r="BV28" s="380">
        <v>4.1988048587676277E-3</v>
      </c>
    </row>
    <row r="29" spans="2:74" ht="13.5" customHeight="1" x14ac:dyDescent="0.15">
      <c r="B29" s="381" t="s">
        <v>218</v>
      </c>
      <c r="C29" s="382" t="s">
        <v>65</v>
      </c>
      <c r="D29" s="383">
        <v>6.0543755486466096E-4</v>
      </c>
      <c r="E29" s="383">
        <v>6.3680058379478289E-4</v>
      </c>
      <c r="F29" s="383">
        <v>5.7659015675245431E-4</v>
      </c>
      <c r="G29" s="383">
        <v>6.2822393999313012E-4</v>
      </c>
      <c r="H29" s="383">
        <v>6.3495742517173344E-4</v>
      </c>
      <c r="I29" s="383">
        <v>3.9880280188582393E-4</v>
      </c>
      <c r="J29" s="383">
        <v>5.144374512632855E-4</v>
      </c>
      <c r="K29" s="383">
        <v>6.5944881889763783E-4</v>
      </c>
      <c r="L29" s="383">
        <v>5.9033544198718838E-4</v>
      </c>
      <c r="M29" s="383">
        <v>5.9467584090958125E-4</v>
      </c>
      <c r="N29" s="383">
        <v>3.5816143795184717E-4</v>
      </c>
      <c r="O29" s="383">
        <v>4.1212293333419396E-4</v>
      </c>
      <c r="P29" s="383">
        <v>6.0205303448183077E-4</v>
      </c>
      <c r="Q29" s="383">
        <v>2.9382096090452861E-4</v>
      </c>
      <c r="R29" s="383">
        <v>3.8076434917501059E-4</v>
      </c>
      <c r="S29" s="383">
        <v>7.1202874484706941E-4</v>
      </c>
      <c r="T29" s="383">
        <v>6.1092277936068879E-4</v>
      </c>
      <c r="U29" s="383">
        <v>5.2162119868551455E-4</v>
      </c>
      <c r="V29" s="383">
        <v>6.1813813982565698E-4</v>
      </c>
      <c r="W29" s="383">
        <v>7.1838071417675378E-4</v>
      </c>
      <c r="X29" s="383">
        <v>1.1087522669256621E-3</v>
      </c>
      <c r="Y29" s="383">
        <v>5.6262766143948424E-4</v>
      </c>
      <c r="Z29" s="383">
        <v>6.2994669681796156E-4</v>
      </c>
      <c r="AA29" s="383">
        <v>1.0091533456019438E-3</v>
      </c>
      <c r="AB29" s="383">
        <v>8.4634867561254846E-4</v>
      </c>
      <c r="AC29" s="383">
        <v>5.9347755947201139E-4</v>
      </c>
      <c r="AD29" s="383">
        <v>6.9606001031660377E-4</v>
      </c>
      <c r="AE29" s="383">
        <v>5.0734204654863282E-4</v>
      </c>
      <c r="AF29" s="383">
        <v>1.1953907379196327E-3</v>
      </c>
      <c r="AG29" s="383">
        <v>3.436791066757765E-4</v>
      </c>
      <c r="AH29" s="383">
        <v>4.0779950440193187E-4</v>
      </c>
      <c r="AI29" s="383">
        <v>4.8826004095677407E-4</v>
      </c>
      <c r="AJ29" s="383">
        <v>4.9323145106179415E-4</v>
      </c>
      <c r="AK29" s="383">
        <v>5.2548895326861233E-4</v>
      </c>
      <c r="AL29" s="383">
        <v>5.2992101888421335E-4</v>
      </c>
      <c r="AM29" s="383">
        <v>4.9697747336652546E-4</v>
      </c>
      <c r="AN29" s="383">
        <v>3.8262956262134318E-4</v>
      </c>
      <c r="AO29" s="383">
        <v>5.461596092604657E-4</v>
      </c>
      <c r="AP29" s="383">
        <v>5.6823627675160542E-4</v>
      </c>
      <c r="AQ29" s="383">
        <v>5.229031583350763E-4</v>
      </c>
      <c r="AR29" s="383">
        <v>5.2200240121104554E-4</v>
      </c>
      <c r="AS29" s="383">
        <v>3.6054141302188788E-4</v>
      </c>
      <c r="AT29" s="383">
        <v>3.4969195983119582E-4</v>
      </c>
      <c r="AU29" s="383">
        <v>3.4061390910857431E-4</v>
      </c>
      <c r="AV29" s="383">
        <v>3.8757857919364749E-4</v>
      </c>
      <c r="AW29" s="383">
        <v>3.9389463318562285E-4</v>
      </c>
      <c r="AX29" s="383">
        <v>3.9844606036457814E-4</v>
      </c>
      <c r="AY29" s="383">
        <v>4.7255406018448508E-4</v>
      </c>
      <c r="AZ29" s="383">
        <v>4.749916876454662E-4</v>
      </c>
      <c r="BA29" s="383">
        <v>4.630487127245786E-4</v>
      </c>
      <c r="BB29" s="383">
        <v>3.2013600260524469E-4</v>
      </c>
      <c r="BC29" s="383">
        <v>3.4324956596122548E-4</v>
      </c>
      <c r="BD29" s="383">
        <v>3.4800138454836566E-4</v>
      </c>
      <c r="BE29" s="383">
        <v>3.6681792245197404E-4</v>
      </c>
      <c r="BF29" s="383">
        <v>2.6387967087008324E-4</v>
      </c>
      <c r="BG29" s="383">
        <v>4.0173895576567142E-4</v>
      </c>
      <c r="BH29" s="383">
        <v>3.4586466165413532E-4</v>
      </c>
      <c r="BI29" s="383">
        <v>3.9713892171189247E-4</v>
      </c>
      <c r="BJ29" s="383">
        <v>4.1540120159242513E-4</v>
      </c>
      <c r="BK29" s="383">
        <v>2.7453200871639129E-4</v>
      </c>
      <c r="BL29" s="383">
        <v>2.1243058830527125E-4</v>
      </c>
      <c r="BM29" s="383">
        <v>2.0587620601345683E-4</v>
      </c>
      <c r="BN29" s="383">
        <v>2.7083988381902913E-4</v>
      </c>
      <c r="BO29" s="383">
        <v>2.1449843633748584E-4</v>
      </c>
      <c r="BP29" s="383">
        <v>2.4709877259926756E-4</v>
      </c>
      <c r="BQ29" s="383">
        <v>2.688206158876445E-4</v>
      </c>
      <c r="BR29" s="383">
        <v>3.8136269541792111E-4</v>
      </c>
      <c r="BS29" s="383">
        <v>2.5562223681076403E-4</v>
      </c>
      <c r="BT29" s="383">
        <v>1.7784306962101228E-4</v>
      </c>
      <c r="BU29" s="383">
        <v>1.6188481775597339E-4</v>
      </c>
      <c r="BV29" s="383">
        <v>2.6112900895080882E-4</v>
      </c>
    </row>
    <row r="30" spans="2:74" ht="13.5" customHeight="1" x14ac:dyDescent="0.15">
      <c r="B30" s="378" t="s">
        <v>219</v>
      </c>
      <c r="C30" s="379" t="s">
        <v>445</v>
      </c>
      <c r="D30" s="380">
        <v>3.2805254035160884E-3</v>
      </c>
      <c r="E30" s="380">
        <v>3.6891258623391052E-3</v>
      </c>
      <c r="F30" s="380">
        <v>5.3440363291156444E-3</v>
      </c>
      <c r="G30" s="380">
        <v>3.9234724166345141E-3</v>
      </c>
      <c r="H30" s="380">
        <v>3.8980521907421841E-3</v>
      </c>
      <c r="I30" s="380">
        <v>4.789582165222816E-3</v>
      </c>
      <c r="J30" s="380">
        <v>7.0539999409128746E-3</v>
      </c>
      <c r="K30" s="380">
        <v>8.2677165354330708E-3</v>
      </c>
      <c r="L30" s="380">
        <v>7.4021978492801802E-3</v>
      </c>
      <c r="M30" s="380">
        <v>7.3994736201251398E-3</v>
      </c>
      <c r="N30" s="380">
        <v>7.5479206738741133E-3</v>
      </c>
      <c r="O30" s="380">
        <v>6.5655669191470962E-3</v>
      </c>
      <c r="P30" s="380">
        <v>6.4434810101037278E-3</v>
      </c>
      <c r="Q30" s="380">
        <v>6.6416107045103876E-3</v>
      </c>
      <c r="R30" s="380">
        <v>6.4870963192779577E-3</v>
      </c>
      <c r="S30" s="380">
        <v>1.6214462719874507E-3</v>
      </c>
      <c r="T30" s="380">
        <v>1.5481043196140009E-3</v>
      </c>
      <c r="U30" s="380">
        <v>1.6691878357936467E-3</v>
      </c>
      <c r="V30" s="380">
        <v>1.5383210525206691E-3</v>
      </c>
      <c r="W30" s="380">
        <v>1.626053970749974E-3</v>
      </c>
      <c r="X30" s="380">
        <v>2.2862643643583418E-3</v>
      </c>
      <c r="Y30" s="380">
        <v>1.284258792416214E-3</v>
      </c>
      <c r="Z30" s="380">
        <v>1.8575351316427072E-3</v>
      </c>
      <c r="AA30" s="380">
        <v>2.5138623269464391E-3</v>
      </c>
      <c r="AB30" s="380">
        <v>1.878919112114686E-3</v>
      </c>
      <c r="AC30" s="380">
        <v>1.3571218570751034E-3</v>
      </c>
      <c r="AD30" s="380">
        <v>1.4992786098837886E-3</v>
      </c>
      <c r="AE30" s="380">
        <v>2.0351334367234926E-3</v>
      </c>
      <c r="AF30" s="380">
        <v>2.5572570385360197E-3</v>
      </c>
      <c r="AG30" s="380">
        <v>2.9591345273781659E-3</v>
      </c>
      <c r="AH30" s="380">
        <v>2.2427339584299277E-3</v>
      </c>
      <c r="AI30" s="380">
        <v>2.2933954586109254E-3</v>
      </c>
      <c r="AJ30" s="380">
        <v>2.3517445328753777E-3</v>
      </c>
      <c r="AK30" s="380">
        <v>2.4432192954674243E-3</v>
      </c>
      <c r="AL30" s="380">
        <v>2.6863989331581588E-3</v>
      </c>
      <c r="AM30" s="380">
        <v>2.3583840099756933E-3</v>
      </c>
      <c r="AN30" s="380">
        <v>1.7336425861979375E-3</v>
      </c>
      <c r="AO30" s="380">
        <v>2.6848923894894879E-3</v>
      </c>
      <c r="AP30" s="380">
        <v>1.0680103514849452E-3</v>
      </c>
      <c r="AQ30" s="380">
        <v>8.366450533361222E-4</v>
      </c>
      <c r="AR30" s="380">
        <v>1.1484052826643003E-3</v>
      </c>
      <c r="AS30" s="380">
        <v>1.9754664921824271E-3</v>
      </c>
      <c r="AT30" s="380">
        <v>1.9132361153068043E-3</v>
      </c>
      <c r="AU30" s="380">
        <v>1.9007372895173556E-3</v>
      </c>
      <c r="AV30" s="380">
        <v>2.0796899371366452E-3</v>
      </c>
      <c r="AW30" s="380">
        <v>1.674052191038897E-3</v>
      </c>
      <c r="AX30" s="380">
        <v>2.4404821197330411E-3</v>
      </c>
      <c r="AY30" s="380">
        <v>2.6179494934220476E-3</v>
      </c>
      <c r="AZ30" s="380">
        <v>2.5412055289032441E-3</v>
      </c>
      <c r="BA30" s="380">
        <v>2.9172068901648454E-3</v>
      </c>
      <c r="BB30" s="380">
        <v>3.2013600260524469E-4</v>
      </c>
      <c r="BC30" s="380">
        <v>2.0639212331728285E-3</v>
      </c>
      <c r="BD30" s="380">
        <v>2.4335239676632143E-3</v>
      </c>
      <c r="BE30" s="380">
        <v>2.3587123959376223E-3</v>
      </c>
      <c r="BF30" s="380">
        <v>2.9586508552100241E-3</v>
      </c>
      <c r="BG30" s="380">
        <v>2.1378251574673229E-3</v>
      </c>
      <c r="BH30" s="380">
        <v>2.3157894736842107E-3</v>
      </c>
      <c r="BI30" s="380">
        <v>1.6270110401823484E-3</v>
      </c>
      <c r="BJ30" s="380">
        <v>2.2855147823022926E-3</v>
      </c>
      <c r="BK30" s="380">
        <v>1.4241347952162798E-3</v>
      </c>
      <c r="BL30" s="380">
        <v>2.6128962361548365E-3</v>
      </c>
      <c r="BM30" s="380">
        <v>7.3304406686609629E-4</v>
      </c>
      <c r="BN30" s="380">
        <v>2.4764727307820425E-3</v>
      </c>
      <c r="BO30" s="380">
        <v>2.8330373185830255E-3</v>
      </c>
      <c r="BP30" s="380">
        <v>4.03820154404139E-3</v>
      </c>
      <c r="BQ30" s="380">
        <v>3.7807946706601334E-3</v>
      </c>
      <c r="BR30" s="380">
        <v>2.7365514821362648E-3</v>
      </c>
      <c r="BS30" s="380">
        <v>5.850263465191804E-3</v>
      </c>
      <c r="BT30" s="380">
        <v>6.0516274295224458E-3</v>
      </c>
      <c r="BU30" s="380">
        <v>2.2416661217341933E-3</v>
      </c>
      <c r="BV30" s="380">
        <v>4.385471298759807E-3</v>
      </c>
    </row>
    <row r="31" spans="2:74" ht="13.5" customHeight="1" x14ac:dyDescent="0.15">
      <c r="B31" s="381" t="s">
        <v>220</v>
      </c>
      <c r="C31" s="382" t="s">
        <v>221</v>
      </c>
      <c r="D31" s="383">
        <v>6.7276673341420414E-4</v>
      </c>
      <c r="E31" s="383">
        <v>6.4937058941815255E-4</v>
      </c>
      <c r="F31" s="383">
        <v>6.974920603547715E-4</v>
      </c>
      <c r="G31" s="383">
        <v>8.098234409266281E-4</v>
      </c>
      <c r="H31" s="383">
        <v>8.0577824004728288E-4</v>
      </c>
      <c r="I31" s="383">
        <v>9.4765022230294794E-4</v>
      </c>
      <c r="J31" s="383">
        <v>5.622763396447237E-4</v>
      </c>
      <c r="K31" s="383">
        <v>5.6102362204724413E-4</v>
      </c>
      <c r="L31" s="383">
        <v>5.1267894467011083E-4</v>
      </c>
      <c r="M31" s="383">
        <v>5.0192823269432541E-4</v>
      </c>
      <c r="N31" s="383">
        <v>1.0877495522982027E-3</v>
      </c>
      <c r="O31" s="383">
        <v>6.3093213364788503E-4</v>
      </c>
      <c r="P31" s="383">
        <v>4.2883665863929288E-4</v>
      </c>
      <c r="Q31" s="383">
        <v>7.5681156596621002E-4</v>
      </c>
      <c r="R31" s="383">
        <v>4.3717388238612327E-4</v>
      </c>
      <c r="S31" s="383">
        <v>5.8924662180124914E-4</v>
      </c>
      <c r="T31" s="383">
        <v>1.5637023480232098E-3</v>
      </c>
      <c r="U31" s="383">
        <v>1.9647731817154382E-3</v>
      </c>
      <c r="V31" s="383">
        <v>1.5312967554771957E-3</v>
      </c>
      <c r="W31" s="383">
        <v>5.2802656563224852E-4</v>
      </c>
      <c r="X31" s="383">
        <v>7.0478826269693249E-4</v>
      </c>
      <c r="Y31" s="383">
        <v>4.2944526815187688E-4</v>
      </c>
      <c r="Z31" s="383">
        <v>6.5256016798578582E-4</v>
      </c>
      <c r="AA31" s="383">
        <v>8.4557187360925681E-4</v>
      </c>
      <c r="AB31" s="383">
        <v>6.070996420032785E-4</v>
      </c>
      <c r="AC31" s="383">
        <v>4.4394985641128457E-4</v>
      </c>
      <c r="AD31" s="383">
        <v>4.7741128954344978E-4</v>
      </c>
      <c r="AE31" s="383">
        <v>6.9183006347540836E-4</v>
      </c>
      <c r="AF31" s="383">
        <v>1.0612483101928739E-3</v>
      </c>
      <c r="AG31" s="383">
        <v>5.6368673700956285E-4</v>
      </c>
      <c r="AH31" s="383">
        <v>4.9207044724189862E-4</v>
      </c>
      <c r="AI31" s="383">
        <v>6.2459239005509411E-4</v>
      </c>
      <c r="AJ31" s="383">
        <v>6.4110295822988991E-4</v>
      </c>
      <c r="AK31" s="383">
        <v>6.7400552230051358E-4</v>
      </c>
      <c r="AL31" s="383">
        <v>6.4793052605317879E-4</v>
      </c>
      <c r="AM31" s="383">
        <v>6.2348083022345914E-4</v>
      </c>
      <c r="AN31" s="383">
        <v>4.2986778022891642E-4</v>
      </c>
      <c r="AO31" s="383">
        <v>8.7926988818441362E-4</v>
      </c>
      <c r="AP31" s="383">
        <v>2.761308814736717E-4</v>
      </c>
      <c r="AQ31" s="383">
        <v>2.0916126333403055E-4</v>
      </c>
      <c r="AR31" s="383">
        <v>5.2200240121104554E-4</v>
      </c>
      <c r="AS31" s="383">
        <v>5.0575948215570387E-4</v>
      </c>
      <c r="AT31" s="383">
        <v>4.9066725253801293E-4</v>
      </c>
      <c r="AU31" s="383">
        <v>4.8579360807288468E-4</v>
      </c>
      <c r="AV31" s="383">
        <v>5.3882875643994897E-4</v>
      </c>
      <c r="AW31" s="383">
        <v>4.5016529506928323E-4</v>
      </c>
      <c r="AX31" s="383">
        <v>5.976690905468672E-4</v>
      </c>
      <c r="AY31" s="383">
        <v>6.6157568425827913E-4</v>
      </c>
      <c r="AZ31" s="383">
        <v>6.5311357051251601E-4</v>
      </c>
      <c r="BA31" s="383">
        <v>6.9457306908686793E-4</v>
      </c>
      <c r="BB31" s="383">
        <v>6.6235035021774765E-5</v>
      </c>
      <c r="BC31" s="383">
        <v>3.8608035538696716E-4</v>
      </c>
      <c r="BD31" s="383">
        <v>3.9460871283609323E-4</v>
      </c>
      <c r="BE31" s="383">
        <v>3.7413337959489091E-4</v>
      </c>
      <c r="BF31" s="383">
        <v>4.2780492095604406E-4</v>
      </c>
      <c r="BG31" s="383">
        <v>4.3043459546321936E-4</v>
      </c>
      <c r="BH31" s="383">
        <v>4.2105263157894739E-4</v>
      </c>
      <c r="BI31" s="383">
        <v>3.4889493298280693E-4</v>
      </c>
      <c r="BJ31" s="383">
        <v>4.6065892005385669E-4</v>
      </c>
      <c r="BK31" s="383">
        <v>4.1179801307458694E-4</v>
      </c>
      <c r="BL31" s="383">
        <v>2.1667920007137668E-4</v>
      </c>
      <c r="BM31" s="383">
        <v>2.3395023410620092E-4</v>
      </c>
      <c r="BN31" s="383">
        <v>5.0899219545300306E-4</v>
      </c>
      <c r="BO31" s="383">
        <v>1.7201323880204177E-4</v>
      </c>
      <c r="BP31" s="383">
        <v>6.7155763981682466E-4</v>
      </c>
      <c r="BQ31" s="383">
        <v>6.3282449705739496E-4</v>
      </c>
      <c r="BR31" s="383">
        <v>5.4219296952388147E-4</v>
      </c>
      <c r="BS31" s="383">
        <v>6.8553236235613987E-4</v>
      </c>
      <c r="BT31" s="383">
        <v>4.9713341787082971E-4</v>
      </c>
      <c r="BU31" s="383">
        <v>5.4945142578258948E-4</v>
      </c>
      <c r="BV31" s="383">
        <v>8.534294433157944E-4</v>
      </c>
    </row>
    <row r="32" spans="2:74" ht="13.5" customHeight="1" x14ac:dyDescent="0.15">
      <c r="B32" s="378" t="s">
        <v>222</v>
      </c>
      <c r="C32" s="379" t="s">
        <v>223</v>
      </c>
      <c r="D32" s="380">
        <v>2.0191402835725782E-3</v>
      </c>
      <c r="E32" s="380">
        <v>4.2792671317819236E-4</v>
      </c>
      <c r="F32" s="380">
        <v>4.9018772818620025E-4</v>
      </c>
      <c r="G32" s="380">
        <v>4.1847820518897211E-4</v>
      </c>
      <c r="H32" s="380">
        <v>4.1418832589227509E-4</v>
      </c>
      <c r="I32" s="380">
        <v>5.6464159078883989E-4</v>
      </c>
      <c r="J32" s="380">
        <v>5.765060373219221E-4</v>
      </c>
      <c r="K32" s="380">
        <v>5.7086614173228341E-4</v>
      </c>
      <c r="L32" s="380">
        <v>5.5357641034180054E-4</v>
      </c>
      <c r="M32" s="380">
        <v>5.4978996634551356E-4</v>
      </c>
      <c r="N32" s="380">
        <v>7.561185912316774E-4</v>
      </c>
      <c r="O32" s="380">
        <v>6.0543666635469679E-4</v>
      </c>
      <c r="P32" s="380">
        <v>3.4895532026530697E-4</v>
      </c>
      <c r="Q32" s="380">
        <v>7.6519148641981515E-4</v>
      </c>
      <c r="R32" s="380">
        <v>6.4870963192779582E-4</v>
      </c>
      <c r="S32" s="380">
        <v>3.5013650483091565E-4</v>
      </c>
      <c r="T32" s="380">
        <v>3.2235925379032088E-4</v>
      </c>
      <c r="U32" s="380">
        <v>5.5639594526454893E-4</v>
      </c>
      <c r="V32" s="380">
        <v>3.0344963227804976E-4</v>
      </c>
      <c r="W32" s="380">
        <v>3.5188160706918633E-4</v>
      </c>
      <c r="X32" s="380">
        <v>3.3520417372171179E-4</v>
      </c>
      <c r="Y32" s="380">
        <v>2.5005673841754853E-4</v>
      </c>
      <c r="Z32" s="380">
        <v>7.0424810208366984E-4</v>
      </c>
      <c r="AA32" s="380">
        <v>5.725351519744043E-4</v>
      </c>
      <c r="AB32" s="380">
        <v>3.9206778806126448E-4</v>
      </c>
      <c r="AC32" s="380">
        <v>2.9947661091880775E-4</v>
      </c>
      <c r="AD32" s="380">
        <v>3.0057136809126072E-4</v>
      </c>
      <c r="AE32" s="380">
        <v>8.417265772284135E-4</v>
      </c>
      <c r="AF32" s="380">
        <v>2.0041199361567552E-6</v>
      </c>
      <c r="AG32" s="380">
        <v>5.0462379185972749E-3</v>
      </c>
      <c r="AH32" s="380">
        <v>4.6388214349349114E-3</v>
      </c>
      <c r="AI32" s="380">
        <v>4.2763970340421878E-3</v>
      </c>
      <c r="AJ32" s="380">
        <v>4.1694542186712751E-3</v>
      </c>
      <c r="AK32" s="380">
        <v>4.9164665311216271E-3</v>
      </c>
      <c r="AL32" s="380">
        <v>6.9944190028510735E-3</v>
      </c>
      <c r="AM32" s="380">
        <v>3.3884827729535822E-3</v>
      </c>
      <c r="AN32" s="380">
        <v>1.5895660224948393E-3</v>
      </c>
      <c r="AO32" s="380">
        <v>2.4483016966848465E-3</v>
      </c>
      <c r="AP32" s="380">
        <v>7.5856119836238411E-3</v>
      </c>
      <c r="AQ32" s="380">
        <v>5.8565153733528552E-3</v>
      </c>
      <c r="AR32" s="380">
        <v>2.923213446781855E-3</v>
      </c>
      <c r="AS32" s="380">
        <v>1.0966467979415756E-3</v>
      </c>
      <c r="AT32" s="380">
        <v>8.5866769194152277E-4</v>
      </c>
      <c r="AU32" s="380">
        <v>1.3959586438875996E-4</v>
      </c>
      <c r="AV32" s="380">
        <v>3.1668005860944369E-3</v>
      </c>
      <c r="AW32" s="380">
        <v>4.023352324681719E-3</v>
      </c>
      <c r="AX32" s="380">
        <v>9.5627054487498753E-3</v>
      </c>
      <c r="AY32" s="380">
        <v>3.5536065325873279E-3</v>
      </c>
      <c r="AZ32" s="380">
        <v>3.6218116182966799E-3</v>
      </c>
      <c r="BA32" s="380">
        <v>3.2876458603445084E-3</v>
      </c>
      <c r="BB32" s="380">
        <v>7.8930083400948273E-3</v>
      </c>
      <c r="BC32" s="380">
        <v>4.1350814730091627E-3</v>
      </c>
      <c r="BD32" s="380">
        <v>5.6935512236287967E-3</v>
      </c>
      <c r="BE32" s="380">
        <v>8.1703205633320026E-3</v>
      </c>
      <c r="BF32" s="380">
        <v>1.2754184092054024E-3</v>
      </c>
      <c r="BG32" s="380">
        <v>1.4491298047261719E-3</v>
      </c>
      <c r="BH32" s="380">
        <v>2.7789473684210527E-3</v>
      </c>
      <c r="BI32" s="380">
        <v>5.3501884312313402E-3</v>
      </c>
      <c r="BJ32" s="380">
        <v>2.1901503041157045E-3</v>
      </c>
      <c r="BK32" s="380">
        <v>2.8568487157049466E-3</v>
      </c>
      <c r="BL32" s="380">
        <v>2.0775711536255527E-3</v>
      </c>
      <c r="BM32" s="380">
        <v>1.4941621618249365E-3</v>
      </c>
      <c r="BN32" s="380">
        <v>1.702866855735735E-3</v>
      </c>
      <c r="BO32" s="380">
        <v>9.6037270916706219E-3</v>
      </c>
      <c r="BP32" s="380">
        <v>5.6599025478847658E-3</v>
      </c>
      <c r="BQ32" s="380">
        <v>7.5673580240646372E-3</v>
      </c>
      <c r="BR32" s="380">
        <v>4.7408378526234219E-3</v>
      </c>
      <c r="BS32" s="380">
        <v>5.1647311028356641E-3</v>
      </c>
      <c r="BT32" s="380">
        <v>2.8537608846162434E-3</v>
      </c>
      <c r="BU32" s="380">
        <v>3.4976690181167452E-3</v>
      </c>
      <c r="BV32" s="380">
        <v>6.896457927798509E-3</v>
      </c>
    </row>
    <row r="33" spans="2:74" ht="13.5" customHeight="1" x14ac:dyDescent="0.15">
      <c r="B33" s="381" t="s">
        <v>224</v>
      </c>
      <c r="C33" s="382" t="s">
        <v>446</v>
      </c>
      <c r="D33" s="383">
        <v>5.4818482582333551E-2</v>
      </c>
      <c r="E33" s="383">
        <v>5.9757294369139596E-2</v>
      </c>
      <c r="F33" s="383">
        <v>6.3801705626987365E-2</v>
      </c>
      <c r="G33" s="383">
        <v>6.4825505171420134E-2</v>
      </c>
      <c r="H33" s="383">
        <v>6.4496446544615935E-2</v>
      </c>
      <c r="I33" s="383">
        <v>7.6037084712032785E-2</v>
      </c>
      <c r="J33" s="383">
        <v>6.2569335895943781E-2</v>
      </c>
      <c r="K33" s="383">
        <v>5.6594488188976375E-2</v>
      </c>
      <c r="L33" s="383">
        <v>5.5855957178405941E-2</v>
      </c>
      <c r="M33" s="383">
        <v>5.5285758108782036E-2</v>
      </c>
      <c r="N33" s="383">
        <v>8.6356702261723151E-2</v>
      </c>
      <c r="O33" s="383">
        <v>7.1548349410538337E-2</v>
      </c>
      <c r="P33" s="383">
        <v>5.0183979335118194E-2</v>
      </c>
      <c r="Q33" s="383">
        <v>8.4855598258233536E-2</v>
      </c>
      <c r="R33" s="383">
        <v>6.7677337470032434E-2</v>
      </c>
      <c r="S33" s="383">
        <v>5.4704122744012949E-2</v>
      </c>
      <c r="T33" s="383">
        <v>6.2167242060603541E-2</v>
      </c>
      <c r="U33" s="383">
        <v>6.181211204423348E-2</v>
      </c>
      <c r="V33" s="383">
        <v>6.2195935741730643E-2</v>
      </c>
      <c r="W33" s="383">
        <v>5.4235253228997589E-2</v>
      </c>
      <c r="X33" s="383">
        <v>5.5626702880177403E-2</v>
      </c>
      <c r="Y33" s="383">
        <v>5.0723465786394466E-2</v>
      </c>
      <c r="Z33" s="383">
        <v>5.7005330318203845E-2</v>
      </c>
      <c r="AA33" s="383">
        <v>5.7192172145443171E-2</v>
      </c>
      <c r="AB33" s="383">
        <v>6.7419793118479635E-2</v>
      </c>
      <c r="AC33" s="383">
        <v>4.6370014935922112E-2</v>
      </c>
      <c r="AD33" s="383">
        <v>5.1921820558516595E-2</v>
      </c>
      <c r="AE33" s="383">
        <v>4.5510887675623946E-2</v>
      </c>
      <c r="AF33" s="383">
        <v>7.5376153270817259E-2</v>
      </c>
      <c r="AG33" s="383">
        <v>4.0171538226804263E-2</v>
      </c>
      <c r="AH33" s="383">
        <v>4.0829761753305958E-2</v>
      </c>
      <c r="AI33" s="383">
        <v>4.2751446787423313E-2</v>
      </c>
      <c r="AJ33" s="383">
        <v>4.2641670615075289E-2</v>
      </c>
      <c r="AK33" s="383">
        <v>4.0862548524035439E-2</v>
      </c>
      <c r="AL33" s="383">
        <v>4.8149673746339688E-2</v>
      </c>
      <c r="AM33" s="383">
        <v>4.3309327815377385E-2</v>
      </c>
      <c r="AN33" s="383">
        <v>3.5294034285498342E-2</v>
      </c>
      <c r="AO33" s="383">
        <v>3.204862233004166E-2</v>
      </c>
      <c r="AP33" s="383">
        <v>4.2245742792071161E-2</v>
      </c>
      <c r="AQ33" s="383">
        <v>5.3859025308512866E-2</v>
      </c>
      <c r="AR33" s="383">
        <v>4.5675210105966486E-2</v>
      </c>
      <c r="AS33" s="383">
        <v>4.9960023301657989E-2</v>
      </c>
      <c r="AT33" s="383">
        <v>5.0647662464870603E-2</v>
      </c>
      <c r="AU33" s="383">
        <v>5.0246693811547817E-2</v>
      </c>
      <c r="AV33" s="383">
        <v>5.0224511981849976E-2</v>
      </c>
      <c r="AW33" s="383">
        <v>5.907012731237251E-2</v>
      </c>
      <c r="AX33" s="383">
        <v>4.0940332702460405E-2</v>
      </c>
      <c r="AY33" s="383">
        <v>4.2860653258732798E-2</v>
      </c>
      <c r="AZ33" s="383">
        <v>4.3829857977485391E-2</v>
      </c>
      <c r="BA33" s="383">
        <v>3.9081311353954436E-2</v>
      </c>
      <c r="BB33" s="383">
        <v>4.6463877067775002E-2</v>
      </c>
      <c r="BC33" s="383">
        <v>3.808823464355332E-2</v>
      </c>
      <c r="BD33" s="383">
        <v>3.6805496433296524E-2</v>
      </c>
      <c r="BE33" s="383">
        <v>3.2629028988021461E-2</v>
      </c>
      <c r="BF33" s="383">
        <v>3.8330521282295277E-2</v>
      </c>
      <c r="BG33" s="383">
        <v>3.6945636110592997E-2</v>
      </c>
      <c r="BH33" s="383">
        <v>4.7648120300751877E-2</v>
      </c>
      <c r="BI33" s="383">
        <v>3.843367849926236E-2</v>
      </c>
      <c r="BJ33" s="383">
        <v>3.5968571747222712E-2</v>
      </c>
      <c r="BK33" s="383">
        <v>3.914654861790292E-2</v>
      </c>
      <c r="BL33" s="383">
        <v>2.9948464339277142E-2</v>
      </c>
      <c r="BM33" s="383">
        <v>3.6592935950664575E-2</v>
      </c>
      <c r="BN33" s="383">
        <v>4.6109711944661499E-2</v>
      </c>
      <c r="BO33" s="383">
        <v>4.2396082243052635E-2</v>
      </c>
      <c r="BP33" s="383">
        <v>3.9180099459408396E-2</v>
      </c>
      <c r="BQ33" s="383">
        <v>3.7488361682563233E-2</v>
      </c>
      <c r="BR33" s="383">
        <v>2.3397149648914824E-2</v>
      </c>
      <c r="BS33" s="383">
        <v>2.4452590789466041E-2</v>
      </c>
      <c r="BT33" s="383">
        <v>4.371465368991282E-2</v>
      </c>
      <c r="BU33" s="383">
        <v>3.5854696015400589E-2</v>
      </c>
      <c r="BV33" s="383">
        <v>4.4997492413488265E-2</v>
      </c>
    </row>
    <row r="34" spans="2:74" ht="13.5" customHeight="1" x14ac:dyDescent="0.15">
      <c r="B34" s="378" t="s">
        <v>225</v>
      </c>
      <c r="C34" s="379" t="s">
        <v>447</v>
      </c>
      <c r="D34" s="380">
        <v>1.2811568311489737E-2</v>
      </c>
      <c r="E34" s="380">
        <v>1.1880568141026992E-2</v>
      </c>
      <c r="F34" s="380">
        <v>1.1026733280376741E-2</v>
      </c>
      <c r="G34" s="380">
        <v>1.2109748245448219E-2</v>
      </c>
      <c r="H34" s="380">
        <v>1.2052022702712099E-2</v>
      </c>
      <c r="I34" s="380">
        <v>1.4076554343791707E-2</v>
      </c>
      <c r="J34" s="380">
        <v>9.7230846623645104E-3</v>
      </c>
      <c r="K34" s="380">
        <v>9.1535433070866149E-3</v>
      </c>
      <c r="L34" s="380">
        <v>9.1968175929212324E-3</v>
      </c>
      <c r="M34" s="380">
        <v>9.1760614951360824E-3</v>
      </c>
      <c r="N34" s="380">
        <v>1.0307090269947602E-2</v>
      </c>
      <c r="O34" s="380">
        <v>1.0414091570682149E-2</v>
      </c>
      <c r="P34" s="380">
        <v>1.0500612143308804E-2</v>
      </c>
      <c r="Q34" s="380">
        <v>1.0360200405797647E-2</v>
      </c>
      <c r="R34" s="380">
        <v>1.0830630376533635E-2</v>
      </c>
      <c r="S34" s="380">
        <v>1.2947367191694703E-2</v>
      </c>
      <c r="T34" s="380">
        <v>1.3747062371316265E-2</v>
      </c>
      <c r="U34" s="380">
        <v>1.4431519830299236E-2</v>
      </c>
      <c r="V34" s="380">
        <v>1.3691759797138301E-2</v>
      </c>
      <c r="W34" s="380">
        <v>1.2897126444478489E-2</v>
      </c>
      <c r="X34" s="380">
        <v>1.4645843897994792E-2</v>
      </c>
      <c r="Y34" s="380">
        <v>9.8283170230201687E-3</v>
      </c>
      <c r="Z34" s="380">
        <v>1.2989823937974479E-2</v>
      </c>
      <c r="AA34" s="380">
        <v>1.300833543824198E-2</v>
      </c>
      <c r="AB34" s="380">
        <v>1.4306090119641218E-2</v>
      </c>
      <c r="AC34" s="380">
        <v>1.1326618205650715E-2</v>
      </c>
      <c r="AD34" s="380">
        <v>1.3347553347180458E-2</v>
      </c>
      <c r="AE34" s="380">
        <v>1.2297279378275383E-2</v>
      </c>
      <c r="AF34" s="380">
        <v>6.8014486313330525E-3</v>
      </c>
      <c r="AG34" s="380">
        <v>1.6356779645795076E-2</v>
      </c>
      <c r="AH34" s="380">
        <v>1.7356874540980585E-2</v>
      </c>
      <c r="AI34" s="380">
        <v>1.6714821577416009E-2</v>
      </c>
      <c r="AJ34" s="380">
        <v>1.6401333063269255E-2</v>
      </c>
      <c r="AK34" s="380">
        <v>1.6072454984972843E-2</v>
      </c>
      <c r="AL34" s="380">
        <v>1.5727122533354513E-2</v>
      </c>
      <c r="AM34" s="380">
        <v>2.347540865102242E-2</v>
      </c>
      <c r="AN34" s="380">
        <v>1.7818255681576623E-2</v>
      </c>
      <c r="AO34" s="380">
        <v>1.5433717234101783E-2</v>
      </c>
      <c r="AP34" s="380">
        <v>1.6428646410983162E-2</v>
      </c>
      <c r="AQ34" s="380">
        <v>2.4053545283413511E-2</v>
      </c>
      <c r="AR34" s="380">
        <v>1.9418489325050897E-2</v>
      </c>
      <c r="AS34" s="380">
        <v>1.7754160831515327E-2</v>
      </c>
      <c r="AT34" s="380">
        <v>1.7680498722983551E-2</v>
      </c>
      <c r="AU34" s="380">
        <v>1.5858090194563131E-2</v>
      </c>
      <c r="AV34" s="380">
        <v>2.817979864820154E-2</v>
      </c>
      <c r="AW34" s="380">
        <v>2.6179925441373004E-2</v>
      </c>
      <c r="AX34" s="380">
        <v>1.3547166052395657E-2</v>
      </c>
      <c r="AY34" s="380">
        <v>1.8514668078028127E-2</v>
      </c>
      <c r="AZ34" s="380">
        <v>1.8762171661995914E-2</v>
      </c>
      <c r="BA34" s="380">
        <v>1.754954621226153E-2</v>
      </c>
      <c r="BB34" s="380">
        <v>2.7316432360230278E-2</v>
      </c>
      <c r="BC34" s="380">
        <v>1.7893617971075342E-2</v>
      </c>
      <c r="BD34" s="380">
        <v>1.8184936635783615E-2</v>
      </c>
      <c r="BE34" s="380">
        <v>1.7059646057282121E-2</v>
      </c>
      <c r="BF34" s="380">
        <v>1.7128189545567222E-2</v>
      </c>
      <c r="BG34" s="380">
        <v>1.8451296325523336E-2</v>
      </c>
      <c r="BH34" s="380">
        <v>2.2162406015037595E-2</v>
      </c>
      <c r="BI34" s="380">
        <v>1.7403494542835768E-2</v>
      </c>
      <c r="BJ34" s="380">
        <v>1.5350448293864831E-2</v>
      </c>
      <c r="BK34" s="380">
        <v>1.769873543693485E-2</v>
      </c>
      <c r="BL34" s="380">
        <v>1.344685623972367E-2</v>
      </c>
      <c r="BM34" s="380">
        <v>2.6398944416543713E-2</v>
      </c>
      <c r="BN34" s="380">
        <v>1.8124480501084915E-2</v>
      </c>
      <c r="BO34" s="380">
        <v>1.8787783329637466E-2</v>
      </c>
      <c r="BP34" s="380">
        <v>1.4850402540996994E-2</v>
      </c>
      <c r="BQ34" s="380">
        <v>1.5699470088803104E-2</v>
      </c>
      <c r="BR34" s="380">
        <v>1.754512081155931E-2</v>
      </c>
      <c r="BS34" s="380">
        <v>4.4768749019630627E-2</v>
      </c>
      <c r="BT34" s="380">
        <v>1.5821415779726056E-2</v>
      </c>
      <c r="BU34" s="380">
        <v>1.0050415557529717E-2</v>
      </c>
      <c r="BV34" s="380">
        <v>1.3494385556301692E-2</v>
      </c>
    </row>
    <row r="35" spans="2:74" ht="13.5" customHeight="1" x14ac:dyDescent="0.15">
      <c r="B35" s="381" t="s">
        <v>226</v>
      </c>
      <c r="C35" s="382" t="s">
        <v>88</v>
      </c>
      <c r="D35" s="383">
        <v>4.6970284099905578E-3</v>
      </c>
      <c r="E35" s="383">
        <v>7.0554280204758561E-3</v>
      </c>
      <c r="F35" s="383">
        <v>8.9943390727709547E-3</v>
      </c>
      <c r="G35" s="383">
        <v>6.2271853664802902E-3</v>
      </c>
      <c r="H35" s="383">
        <v>6.0716717319944258E-3</v>
      </c>
      <c r="I35" s="383">
        <v>1.1525795828759604E-2</v>
      </c>
      <c r="J35" s="383">
        <v>1.2325222044268183E-2</v>
      </c>
      <c r="K35" s="383">
        <v>1.2982283464566929E-2</v>
      </c>
      <c r="L35" s="383">
        <v>1.2154093860657465E-2</v>
      </c>
      <c r="M35" s="383">
        <v>1.2017510946821646E-2</v>
      </c>
      <c r="N35" s="383">
        <v>1.9460104795383695E-2</v>
      </c>
      <c r="O35" s="383">
        <v>1.2482451695771302E-2</v>
      </c>
      <c r="P35" s="383">
        <v>1.1975473906550606E-2</v>
      </c>
      <c r="Q35" s="383">
        <v>1.2798233512768381E-2</v>
      </c>
      <c r="R35" s="383">
        <v>1.4426738118742068E-2</v>
      </c>
      <c r="S35" s="383">
        <v>4.632912186041194E-3</v>
      </c>
      <c r="T35" s="383">
        <v>6.9242247779880625E-3</v>
      </c>
      <c r="U35" s="383">
        <v>6.1029680246205203E-3</v>
      </c>
      <c r="V35" s="383">
        <v>6.990580417664702E-3</v>
      </c>
      <c r="W35" s="383">
        <v>4.4889607659766009E-3</v>
      </c>
      <c r="X35" s="383">
        <v>6.5751587922335776E-3</v>
      </c>
      <c r="Y35" s="383">
        <v>3.5048713498850963E-3</v>
      </c>
      <c r="Z35" s="383">
        <v>4.0284283637538366E-3</v>
      </c>
      <c r="AA35" s="383">
        <v>5.7915057915057912E-3</v>
      </c>
      <c r="AB35" s="383">
        <v>5.2050234781381502E-3</v>
      </c>
      <c r="AC35" s="383">
        <v>3.7487226964520236E-3</v>
      </c>
      <c r="AD35" s="383">
        <v>4.349998408629035E-3</v>
      </c>
      <c r="AE35" s="383">
        <v>6.34177558185791E-3</v>
      </c>
      <c r="AF35" s="383">
        <v>2.7926743270365664E-3</v>
      </c>
      <c r="AG35" s="383">
        <v>2.0080910591117268E-3</v>
      </c>
      <c r="AH35" s="383">
        <v>1.6212357549851733E-3</v>
      </c>
      <c r="AI35" s="383">
        <v>1.541189648760311E-3</v>
      </c>
      <c r="AJ35" s="383">
        <v>1.5786017851322544E-3</v>
      </c>
      <c r="AK35" s="383">
        <v>1.6499135783707936E-3</v>
      </c>
      <c r="AL35" s="383">
        <v>1.8334100619482607E-3</v>
      </c>
      <c r="AM35" s="383">
        <v>2.2860963774860169E-3</v>
      </c>
      <c r="AN35" s="383">
        <v>1.3061367168493998E-3</v>
      </c>
      <c r="AO35" s="383">
        <v>1.8279867956497917E-3</v>
      </c>
      <c r="AP35" s="383">
        <v>2.8525917507610715E-4</v>
      </c>
      <c r="AQ35" s="383">
        <v>3.137418950010458E-4</v>
      </c>
      <c r="AR35" s="383">
        <v>3.1320144072662732E-4</v>
      </c>
      <c r="AS35" s="383">
        <v>1.2852633704946929E-3</v>
      </c>
      <c r="AT35" s="383">
        <v>1.2468074588745778E-3</v>
      </c>
      <c r="AU35" s="383">
        <v>1.1279345842611806E-3</v>
      </c>
      <c r="AV35" s="383">
        <v>1.8244552630335114E-3</v>
      </c>
      <c r="AW35" s="383">
        <v>1.7584581838643878E-3</v>
      </c>
      <c r="AX35" s="383">
        <v>1.6933957565494571E-3</v>
      </c>
      <c r="AY35" s="383">
        <v>1.6822924542567669E-3</v>
      </c>
      <c r="AZ35" s="383">
        <v>1.7099700755236783E-3</v>
      </c>
      <c r="BA35" s="383">
        <v>1.5743656232635674E-3</v>
      </c>
      <c r="BB35" s="383">
        <v>2.7597931259072819E-4</v>
      </c>
      <c r="BC35" s="383">
        <v>1.9010435832439517E-3</v>
      </c>
      <c r="BD35" s="383">
        <v>3.8839440239772953E-3</v>
      </c>
      <c r="BE35" s="383">
        <v>1.837224808178263E-3</v>
      </c>
      <c r="BF35" s="383">
        <v>2.5748258793989939E-3</v>
      </c>
      <c r="BG35" s="383">
        <v>4.8782587485831529E-4</v>
      </c>
      <c r="BH35" s="383">
        <v>1.1470676691729324E-2</v>
      </c>
      <c r="BI35" s="383">
        <v>4.768463813512512E-4</v>
      </c>
      <c r="BJ35" s="383">
        <v>2.7429410081803328E-3</v>
      </c>
      <c r="BK35" s="383">
        <v>1.0123367821416927E-3</v>
      </c>
      <c r="BL35" s="383">
        <v>3.0590004715959059E-4</v>
      </c>
      <c r="BM35" s="383">
        <v>8.5469818860132074E-4</v>
      </c>
      <c r="BN35" s="383">
        <v>5.6191493137166388E-4</v>
      </c>
      <c r="BO35" s="383">
        <v>7.0256009583002607E-4</v>
      </c>
      <c r="BP35" s="383">
        <v>2.5907857371980942E-3</v>
      </c>
      <c r="BQ35" s="383">
        <v>3.6827270640058425E-3</v>
      </c>
      <c r="BR35" s="383">
        <v>1.1087541623971508E-3</v>
      </c>
      <c r="BS35" s="383">
        <v>1.1561096619395919E-3</v>
      </c>
      <c r="BT35" s="383">
        <v>1.0736758342701114E-3</v>
      </c>
      <c r="BU35" s="383">
        <v>3.2839491601926031E-3</v>
      </c>
      <c r="BV35" s="383">
        <v>2.7727956614503201E-3</v>
      </c>
    </row>
    <row r="36" spans="2:74" ht="13.5" customHeight="1" x14ac:dyDescent="0.15">
      <c r="B36" s="378" t="s">
        <v>227</v>
      </c>
      <c r="C36" s="379" t="s">
        <v>448</v>
      </c>
      <c r="D36" s="380">
        <v>4.3740373717019929E-2</v>
      </c>
      <c r="E36" s="380">
        <v>4.2393881057893039E-2</v>
      </c>
      <c r="F36" s="380">
        <v>4.3244876720338464E-2</v>
      </c>
      <c r="G36" s="380">
        <v>3.9340666590634309E-2</v>
      </c>
      <c r="H36" s="380">
        <v>3.8947029902334299E-2</v>
      </c>
      <c r="I36" s="380">
        <v>5.2752529041530771E-2</v>
      </c>
      <c r="J36" s="380">
        <v>4.7944459186110081E-2</v>
      </c>
      <c r="K36" s="380">
        <v>4.6781496062992124E-2</v>
      </c>
      <c r="L36" s="380">
        <v>4.4249110358402996E-2</v>
      </c>
      <c r="M36" s="380">
        <v>4.4029819100005974E-2</v>
      </c>
      <c r="N36" s="380">
        <v>5.5979306228029449E-2</v>
      </c>
      <c r="O36" s="380">
        <v>5.2837258236810937E-2</v>
      </c>
      <c r="P36" s="380">
        <v>5.1697520483256869E-2</v>
      </c>
      <c r="Q36" s="380">
        <v>5.3547167953508203E-2</v>
      </c>
      <c r="R36" s="380">
        <v>4.9880129741926384E-2</v>
      </c>
      <c r="S36" s="380">
        <v>4.133062936057099E-2</v>
      </c>
      <c r="T36" s="380">
        <v>3.4998076243162861E-2</v>
      </c>
      <c r="U36" s="380">
        <v>3.8982490915097458E-2</v>
      </c>
      <c r="V36" s="380">
        <v>3.467614478481066E-2</v>
      </c>
      <c r="W36" s="380">
        <v>4.1728471198951851E-2</v>
      </c>
      <c r="X36" s="380">
        <v>5.0787729808246022E-2</v>
      </c>
      <c r="Y36" s="380">
        <v>3.405799957327274E-2</v>
      </c>
      <c r="Z36" s="380">
        <v>4.1402035212405104E-2</v>
      </c>
      <c r="AA36" s="380">
        <v>4.3227606779008651E-2</v>
      </c>
      <c r="AB36" s="380">
        <v>4.2973385319545684E-2</v>
      </c>
      <c r="AC36" s="380">
        <v>4.2675206453531421E-2</v>
      </c>
      <c r="AD36" s="380">
        <v>4.1392971262853615E-2</v>
      </c>
      <c r="AE36" s="380">
        <v>4.1711587577038162E-2</v>
      </c>
      <c r="AF36" s="380">
        <v>4.4835235955728726E-2</v>
      </c>
      <c r="AG36" s="380">
        <v>4.5272790321980651E-2</v>
      </c>
      <c r="AH36" s="380">
        <v>4.7213693962885182E-2</v>
      </c>
      <c r="AI36" s="380">
        <v>5.0062031218839738E-2</v>
      </c>
      <c r="AJ36" s="380">
        <v>5.0719110890736503E-2</v>
      </c>
      <c r="AK36" s="380">
        <v>5.3840908320843671E-2</v>
      </c>
      <c r="AL36" s="380">
        <v>4.0379891897906972E-2</v>
      </c>
      <c r="AM36" s="380">
        <v>6.1715566238061244E-2</v>
      </c>
      <c r="AN36" s="380">
        <v>9.6998956035390868E-2</v>
      </c>
      <c r="AO36" s="380">
        <v>6.1723098255173067E-2</v>
      </c>
      <c r="AP36" s="380">
        <v>4.8325186331293159E-2</v>
      </c>
      <c r="AQ36" s="380">
        <v>5.3754444676845849E-2</v>
      </c>
      <c r="AR36" s="380">
        <v>4.7606618990447359E-2</v>
      </c>
      <c r="AS36" s="380">
        <v>3.7877713032403657E-2</v>
      </c>
      <c r="AT36" s="380">
        <v>3.5631962943637345E-2</v>
      </c>
      <c r="AU36" s="380">
        <v>3.3667172189823576E-2</v>
      </c>
      <c r="AV36" s="380">
        <v>4.3768020040648482E-2</v>
      </c>
      <c r="AW36" s="380">
        <v>4.925089681367377E-2</v>
      </c>
      <c r="AX36" s="380">
        <v>3.2174519374439686E-2</v>
      </c>
      <c r="AY36" s="380">
        <v>6.1063435657039165E-2</v>
      </c>
      <c r="AZ36" s="380">
        <v>6.2223911081556074E-2</v>
      </c>
      <c r="BA36" s="380">
        <v>5.6538247823671048E-2</v>
      </c>
      <c r="BB36" s="380">
        <v>2.7840793054152661E-2</v>
      </c>
      <c r="BC36" s="380">
        <v>4.4296085024546267E-2</v>
      </c>
      <c r="BD36" s="380">
        <v>5.1126374838505607E-2</v>
      </c>
      <c r="BE36" s="380">
        <v>4.460547739628249E-2</v>
      </c>
      <c r="BF36" s="380">
        <v>2.0614599742517413E-2</v>
      </c>
      <c r="BG36" s="380">
        <v>6.9156491671090572E-2</v>
      </c>
      <c r="BH36" s="380">
        <v>8.9064661654135333E-2</v>
      </c>
      <c r="BI36" s="380">
        <v>2.9620410703173616E-2</v>
      </c>
      <c r="BJ36" s="380">
        <v>5.4459582432893311E-2</v>
      </c>
      <c r="BK36" s="380">
        <v>8.8313515553954114E-2</v>
      </c>
      <c r="BL36" s="380">
        <v>2.6541077702860589E-2</v>
      </c>
      <c r="BM36" s="380">
        <v>7.3323122705338126E-2</v>
      </c>
      <c r="BN36" s="380">
        <v>3.4105590197464064E-2</v>
      </c>
      <c r="BO36" s="380">
        <v>4.3630225420240774E-2</v>
      </c>
      <c r="BP36" s="380">
        <v>4.2349334936543956E-2</v>
      </c>
      <c r="BQ36" s="380">
        <v>3.633174079231704E-2</v>
      </c>
      <c r="BR36" s="380">
        <v>3.2141686597842681E-2</v>
      </c>
      <c r="BS36" s="380">
        <v>3.4892435324669291E-2</v>
      </c>
      <c r="BT36" s="380">
        <v>4.2469752202565735E-2</v>
      </c>
      <c r="BU36" s="380">
        <v>5.0297533130565286E-2</v>
      </c>
      <c r="BV36" s="380">
        <v>4.5742798126535367E-2</v>
      </c>
    </row>
    <row r="37" spans="2:74" ht="13.5" customHeight="1" x14ac:dyDescent="0.15">
      <c r="B37" s="381" t="s">
        <v>228</v>
      </c>
      <c r="C37" s="382" t="s">
        <v>449</v>
      </c>
      <c r="D37" s="383">
        <v>6.7260046692181512E-3</v>
      </c>
      <c r="E37" s="383">
        <v>4.4437702488529787E-3</v>
      </c>
      <c r="F37" s="383">
        <v>3.6418777381652194E-3</v>
      </c>
      <c r="G37" s="383">
        <v>2.948374290419371E-3</v>
      </c>
      <c r="H37" s="383">
        <v>2.6309186833817656E-3</v>
      </c>
      <c r="I37" s="383">
        <v>1.3764619478950319E-2</v>
      </c>
      <c r="J37" s="383">
        <v>4.4766628892466036E-3</v>
      </c>
      <c r="K37" s="383">
        <v>3.700787401574803E-3</v>
      </c>
      <c r="L37" s="383">
        <v>3.6912397141656648E-3</v>
      </c>
      <c r="M37" s="383">
        <v>3.5814464113495298E-3</v>
      </c>
      <c r="N37" s="383">
        <v>9.5642369171585855E-3</v>
      </c>
      <c r="O37" s="383">
        <v>5.4950800202672829E-3</v>
      </c>
      <c r="P37" s="383">
        <v>3.9049361621977963E-3</v>
      </c>
      <c r="Q37" s="383">
        <v>6.4855346860619922E-3</v>
      </c>
      <c r="R37" s="383">
        <v>6.5858130023974054E-3</v>
      </c>
      <c r="S37" s="383">
        <v>5.4456714461029506E-3</v>
      </c>
      <c r="T37" s="383">
        <v>8.6465070815048978E-3</v>
      </c>
      <c r="U37" s="383">
        <v>8.6762992714690592E-3</v>
      </c>
      <c r="V37" s="383">
        <v>8.6440999416983345E-3</v>
      </c>
      <c r="W37" s="383">
        <v>5.2445793573461024E-3</v>
      </c>
      <c r="X37" s="383">
        <v>6.6868935168074807E-3</v>
      </c>
      <c r="Y37" s="383">
        <v>3.947906658168362E-3</v>
      </c>
      <c r="Z37" s="383">
        <v>4.9071232434178651E-3</v>
      </c>
      <c r="AA37" s="383">
        <v>5.9478704338517419E-3</v>
      </c>
      <c r="AB37" s="383">
        <v>5.854294415768891E-3</v>
      </c>
      <c r="AC37" s="383">
        <v>4.4041173611350966E-3</v>
      </c>
      <c r="AD37" s="383">
        <v>5.1873043625975468E-3</v>
      </c>
      <c r="AE37" s="383">
        <v>1.1847589837016368E-2</v>
      </c>
      <c r="AF37" s="383">
        <v>7.5719659427874531E-3</v>
      </c>
      <c r="AG37" s="383">
        <v>9.6942733137664119E-3</v>
      </c>
      <c r="AH37" s="383">
        <v>9.2974857372245829E-3</v>
      </c>
      <c r="AI37" s="383">
        <v>9.9381526713055602E-3</v>
      </c>
      <c r="AJ37" s="383">
        <v>1.0112713669023417E-2</v>
      </c>
      <c r="AK37" s="383">
        <v>1.0665396836475344E-2</v>
      </c>
      <c r="AL37" s="383">
        <v>1.0693097206629712E-2</v>
      </c>
      <c r="AM37" s="383">
        <v>1.0129304502615909E-2</v>
      </c>
      <c r="AN37" s="383">
        <v>7.5037908669630081E-3</v>
      </c>
      <c r="AO37" s="383">
        <v>1.1048549940352074E-2</v>
      </c>
      <c r="AP37" s="383">
        <v>1.2190836106052516E-2</v>
      </c>
      <c r="AQ37" s="383">
        <v>1.0144321271700481E-2</v>
      </c>
      <c r="AR37" s="383">
        <v>1.179725426736963E-2</v>
      </c>
      <c r="AS37" s="383">
        <v>7.839271973413409E-3</v>
      </c>
      <c r="AT37" s="383">
        <v>7.6382976775693666E-3</v>
      </c>
      <c r="AU37" s="383">
        <v>7.509140737200176E-3</v>
      </c>
      <c r="AV37" s="383">
        <v>8.366025428936049E-3</v>
      </c>
      <c r="AW37" s="383">
        <v>7.596539354294155E-3</v>
      </c>
      <c r="AX37" s="383">
        <v>9.7121227213865929E-3</v>
      </c>
      <c r="AY37" s="383">
        <v>9.914184182670498E-3</v>
      </c>
      <c r="AZ37" s="383">
        <v>9.6779556357763745E-3</v>
      </c>
      <c r="BA37" s="383">
        <v>1.0835339877755141E-2</v>
      </c>
      <c r="BB37" s="383">
        <v>4.0348175500764466E-3</v>
      </c>
      <c r="BC37" s="383">
        <v>9.7507408922236586E-3</v>
      </c>
      <c r="BD37" s="383">
        <v>1.2979830212610203E-2</v>
      </c>
      <c r="BE37" s="383">
        <v>1.2493755734795867E-2</v>
      </c>
      <c r="BF37" s="383">
        <v>1.1602709164620932E-2</v>
      </c>
      <c r="BG37" s="383">
        <v>1.2898690044047806E-2</v>
      </c>
      <c r="BH37" s="383">
        <v>1.5431578947368421E-2</v>
      </c>
      <c r="BI37" s="383">
        <v>8.4797550044398446E-3</v>
      </c>
      <c r="BJ37" s="383">
        <v>1.2227665720026055E-2</v>
      </c>
      <c r="BK37" s="383">
        <v>6.9576705959060415E-3</v>
      </c>
      <c r="BL37" s="383">
        <v>4.4270534602818528E-3</v>
      </c>
      <c r="BM37" s="383">
        <v>4.7663461028570001E-3</v>
      </c>
      <c r="BN37" s="383">
        <v>7.0511762856333452E-3</v>
      </c>
      <c r="BO37" s="383">
        <v>2.7739725317654567E-3</v>
      </c>
      <c r="BP37" s="383">
        <v>1.0291928319954659E-2</v>
      </c>
      <c r="BQ37" s="383">
        <v>8.5013077603781489E-3</v>
      </c>
      <c r="BR37" s="383">
        <v>8.9675061925747583E-3</v>
      </c>
      <c r="BS37" s="383">
        <v>1.0666418790558244E-2</v>
      </c>
      <c r="BT37" s="383">
        <v>7.5562625162230099E-3</v>
      </c>
      <c r="BU37" s="383">
        <v>9.5352550044737628E-3</v>
      </c>
      <c r="BV37" s="383">
        <v>1.3142133403602424E-2</v>
      </c>
    </row>
    <row r="38" spans="2:74" ht="13.5" customHeight="1" x14ac:dyDescent="0.15">
      <c r="B38" s="378" t="s">
        <v>229</v>
      </c>
      <c r="C38" s="379" t="s">
        <v>450</v>
      </c>
      <c r="D38" s="380">
        <v>0</v>
      </c>
      <c r="E38" s="380">
        <v>0</v>
      </c>
      <c r="F38" s="380">
        <v>0</v>
      </c>
      <c r="G38" s="380">
        <v>0</v>
      </c>
      <c r="H38" s="380">
        <v>0</v>
      </c>
      <c r="I38" s="380">
        <v>0</v>
      </c>
      <c r="J38" s="380">
        <v>0</v>
      </c>
      <c r="K38" s="380">
        <v>0</v>
      </c>
      <c r="L38" s="380">
        <v>0</v>
      </c>
      <c r="M38" s="380">
        <v>0</v>
      </c>
      <c r="N38" s="380">
        <v>0</v>
      </c>
      <c r="O38" s="380">
        <v>0</v>
      </c>
      <c r="P38" s="380">
        <v>0</v>
      </c>
      <c r="Q38" s="380">
        <v>0</v>
      </c>
      <c r="R38" s="380">
        <v>0</v>
      </c>
      <c r="S38" s="380">
        <v>0</v>
      </c>
      <c r="T38" s="380">
        <v>0</v>
      </c>
      <c r="U38" s="380">
        <v>0</v>
      </c>
      <c r="V38" s="380">
        <v>0</v>
      </c>
      <c r="W38" s="380">
        <v>0</v>
      </c>
      <c r="X38" s="380">
        <v>0</v>
      </c>
      <c r="Y38" s="380">
        <v>0</v>
      </c>
      <c r="Z38" s="380">
        <v>0</v>
      </c>
      <c r="AA38" s="380">
        <v>0</v>
      </c>
      <c r="AB38" s="380">
        <v>0</v>
      </c>
      <c r="AC38" s="380">
        <v>0</v>
      </c>
      <c r="AD38" s="380">
        <v>0</v>
      </c>
      <c r="AE38" s="380">
        <v>0</v>
      </c>
      <c r="AF38" s="380">
        <v>0</v>
      </c>
      <c r="AG38" s="380">
        <v>0</v>
      </c>
      <c r="AH38" s="380">
        <v>0</v>
      </c>
      <c r="AI38" s="380">
        <v>0</v>
      </c>
      <c r="AJ38" s="380">
        <v>0</v>
      </c>
      <c r="AK38" s="380">
        <v>0</v>
      </c>
      <c r="AL38" s="380">
        <v>0</v>
      </c>
      <c r="AM38" s="380">
        <v>0</v>
      </c>
      <c r="AN38" s="380">
        <v>0</v>
      </c>
      <c r="AO38" s="380">
        <v>0</v>
      </c>
      <c r="AP38" s="380">
        <v>0</v>
      </c>
      <c r="AQ38" s="380">
        <v>0</v>
      </c>
      <c r="AR38" s="380">
        <v>0</v>
      </c>
      <c r="AS38" s="380">
        <v>0</v>
      </c>
      <c r="AT38" s="380">
        <v>0</v>
      </c>
      <c r="AU38" s="380">
        <v>0</v>
      </c>
      <c r="AV38" s="380">
        <v>0</v>
      </c>
      <c r="AW38" s="380">
        <v>0</v>
      </c>
      <c r="AX38" s="380">
        <v>0</v>
      </c>
      <c r="AY38" s="380">
        <v>0</v>
      </c>
      <c r="AZ38" s="380">
        <v>0</v>
      </c>
      <c r="BA38" s="380">
        <v>0</v>
      </c>
      <c r="BB38" s="380">
        <v>0</v>
      </c>
      <c r="BC38" s="380">
        <v>0</v>
      </c>
      <c r="BD38" s="380">
        <v>0</v>
      </c>
      <c r="BE38" s="380">
        <v>0</v>
      </c>
      <c r="BF38" s="380">
        <v>0</v>
      </c>
      <c r="BG38" s="380">
        <v>0</v>
      </c>
      <c r="BH38" s="380">
        <v>0</v>
      </c>
      <c r="BI38" s="380">
        <v>0</v>
      </c>
      <c r="BJ38" s="380">
        <v>0</v>
      </c>
      <c r="BK38" s="380">
        <v>0</v>
      </c>
      <c r="BL38" s="380">
        <v>0</v>
      </c>
      <c r="BM38" s="380">
        <v>0</v>
      </c>
      <c r="BN38" s="380">
        <v>0</v>
      </c>
      <c r="BO38" s="380">
        <v>0</v>
      </c>
      <c r="BP38" s="380">
        <v>0</v>
      </c>
      <c r="BQ38" s="380">
        <v>0</v>
      </c>
      <c r="BR38" s="380">
        <v>0</v>
      </c>
      <c r="BS38" s="380">
        <v>0</v>
      </c>
      <c r="BT38" s="380">
        <v>0</v>
      </c>
      <c r="BU38" s="380">
        <v>0</v>
      </c>
      <c r="BV38" s="380">
        <v>0</v>
      </c>
    </row>
    <row r="39" spans="2:74" ht="13.5" customHeight="1" x14ac:dyDescent="0.15">
      <c r="B39" s="381" t="s">
        <v>230</v>
      </c>
      <c r="C39" s="382" t="s">
        <v>451</v>
      </c>
      <c r="D39" s="383">
        <v>1.6444631184078727E-4</v>
      </c>
      <c r="E39" s="383">
        <v>2.1519303105225191E-4</v>
      </c>
      <c r="F39" s="383">
        <v>1.9900231945935818E-4</v>
      </c>
      <c r="G39" s="383">
        <v>2.0152703451392523E-4</v>
      </c>
      <c r="H39" s="383">
        <v>2.0002491619755647E-4</v>
      </c>
      <c r="I39" s="383">
        <v>2.5270672594745282E-4</v>
      </c>
      <c r="J39" s="383">
        <v>1.9596326515456026E-4</v>
      </c>
      <c r="K39" s="383">
        <v>2.3622047244094488E-4</v>
      </c>
      <c r="L39" s="383">
        <v>2.0959951156740997E-4</v>
      </c>
      <c r="M39" s="383">
        <v>2.0930208912747563E-4</v>
      </c>
      <c r="N39" s="383">
        <v>2.2550905352523712E-4</v>
      </c>
      <c r="O39" s="383">
        <v>1.7685463388186239E-4</v>
      </c>
      <c r="P39" s="383">
        <v>2.1273661693282567E-4</v>
      </c>
      <c r="Q39" s="383">
        <v>1.5450478336334392E-4</v>
      </c>
      <c r="R39" s="383">
        <v>1.833309829361162E-4</v>
      </c>
      <c r="S39" s="383">
        <v>2.3542204318672934E-4</v>
      </c>
      <c r="T39" s="383">
        <v>1.0008734895909157E-4</v>
      </c>
      <c r="U39" s="383">
        <v>8.6936866447585767E-5</v>
      </c>
      <c r="V39" s="383">
        <v>1.0114987742601659E-4</v>
      </c>
      <c r="W39" s="383">
        <v>2.4392442801477363E-4</v>
      </c>
      <c r="X39" s="383">
        <v>3.7817906778859789E-4</v>
      </c>
      <c r="Y39" s="383">
        <v>1.9026056183943911E-4</v>
      </c>
      <c r="Z39" s="383">
        <v>2.132127281537716E-4</v>
      </c>
      <c r="AA39" s="383">
        <v>3.3919099339660088E-4</v>
      </c>
      <c r="AB39" s="383">
        <v>2.8643078020237212E-4</v>
      </c>
      <c r="AC39" s="383">
        <v>2.0007227874322596E-4</v>
      </c>
      <c r="AD39" s="383">
        <v>2.3540990608651372E-4</v>
      </c>
      <c r="AE39" s="383">
        <v>2.5367102327431641E-4</v>
      </c>
      <c r="AF39" s="383">
        <v>2.6320775161525387E-5</v>
      </c>
      <c r="AG39" s="383">
        <v>1.4227127377596402E-4</v>
      </c>
      <c r="AH39" s="383">
        <v>1.288561509704142E-4</v>
      </c>
      <c r="AI39" s="383">
        <v>1.8103667752358311E-4</v>
      </c>
      <c r="AJ39" s="383">
        <v>1.7724995230083005E-4</v>
      </c>
      <c r="AK39" s="383">
        <v>1.7306643904946962E-4</v>
      </c>
      <c r="AL39" s="383">
        <v>1.6871321177007979E-4</v>
      </c>
      <c r="AM39" s="383">
        <v>2.6204266777507702E-4</v>
      </c>
      <c r="AN39" s="383">
        <v>1.9840051395180757E-4</v>
      </c>
      <c r="AO39" s="383">
        <v>1.6420100321516159E-4</v>
      </c>
      <c r="AP39" s="383">
        <v>1.7800172524749087E-4</v>
      </c>
      <c r="AQ39" s="383">
        <v>3.137418950010458E-4</v>
      </c>
      <c r="AR39" s="383">
        <v>2.0880096048441822E-4</v>
      </c>
      <c r="AS39" s="383">
        <v>1.944586787826386E-4</v>
      </c>
      <c r="AT39" s="383">
        <v>1.9406988346652753E-4</v>
      </c>
      <c r="AU39" s="383">
        <v>1.7421563875717242E-4</v>
      </c>
      <c r="AV39" s="383">
        <v>3.025003544926029E-4</v>
      </c>
      <c r="AW39" s="383">
        <v>2.9542097488921711E-4</v>
      </c>
      <c r="AX39" s="383">
        <v>1.494172726367168E-4</v>
      </c>
      <c r="AY39" s="383">
        <v>1.9847270527748373E-4</v>
      </c>
      <c r="AZ39" s="383">
        <v>2.0187146724932314E-4</v>
      </c>
      <c r="BA39" s="383">
        <v>1.8521948508983145E-4</v>
      </c>
      <c r="BB39" s="383">
        <v>3.0909683010161556E-4</v>
      </c>
      <c r="BC39" s="383">
        <v>7.5406319411517014E-5</v>
      </c>
      <c r="BD39" s="383">
        <v>8.0786035698727742E-5</v>
      </c>
      <c r="BE39" s="383">
        <v>7.6289767347561551E-5</v>
      </c>
      <c r="BF39" s="383">
        <v>7.596535979593306E-5</v>
      </c>
      <c r="BG39" s="383">
        <v>8.6086919092643872E-5</v>
      </c>
      <c r="BH39" s="383">
        <v>9.6240601503759399E-5</v>
      </c>
      <c r="BI39" s="383">
        <v>6.7821259517699946E-5</v>
      </c>
      <c r="BJ39" s="383">
        <v>6.78865776921473E-5</v>
      </c>
      <c r="BK39" s="383">
        <v>7.721212745148504E-5</v>
      </c>
      <c r="BL39" s="383">
        <v>5.5231952959370527E-5</v>
      </c>
      <c r="BM39" s="383">
        <v>1.1229611237097644E-4</v>
      </c>
      <c r="BN39" s="383">
        <v>7.4714450708697702E-5</v>
      </c>
      <c r="BO39" s="383">
        <v>6.3209684138099684E-5</v>
      </c>
      <c r="BP39" s="383">
        <v>1.6247759014615849E-4</v>
      </c>
      <c r="BQ39" s="383">
        <v>1.0787436731972001E-4</v>
      </c>
      <c r="BR39" s="383">
        <v>1.5108298476620516E-4</v>
      </c>
      <c r="BS39" s="383">
        <v>1.6266869615230438E-4</v>
      </c>
      <c r="BT39" s="383">
        <v>2.101029752731959E-4</v>
      </c>
      <c r="BU39" s="383">
        <v>1.3477110443723894E-4</v>
      </c>
      <c r="BV39" s="383">
        <v>1.9006655729622671E-4</v>
      </c>
    </row>
    <row r="40" spans="2:74" ht="13.5" customHeight="1" x14ac:dyDescent="0.15">
      <c r="B40" s="378" t="s">
        <v>231</v>
      </c>
      <c r="C40" s="379" t="s">
        <v>452</v>
      </c>
      <c r="D40" s="380">
        <v>1.2076197868257047E-6</v>
      </c>
      <c r="E40" s="380">
        <v>7.5146772748405429E-7</v>
      </c>
      <c r="F40" s="380">
        <v>5.5346751394753507E-7</v>
      </c>
      <c r="G40" s="380">
        <v>4.5033974193055919E-7</v>
      </c>
      <c r="H40" s="380">
        <v>4.6355716384138232E-7</v>
      </c>
      <c r="I40" s="380">
        <v>0</v>
      </c>
      <c r="J40" s="380">
        <v>6.7760465129515998E-7</v>
      </c>
      <c r="K40" s="380">
        <v>0</v>
      </c>
      <c r="L40" s="380">
        <v>7.3031188699445982E-7</v>
      </c>
      <c r="M40" s="380">
        <v>7.4396477178012666E-7</v>
      </c>
      <c r="N40" s="380">
        <v>0</v>
      </c>
      <c r="O40" s="380">
        <v>6.454548681819795E-7</v>
      </c>
      <c r="P40" s="380">
        <v>8.4085619341037823E-7</v>
      </c>
      <c r="Q40" s="380">
        <v>5.2374502835031835E-7</v>
      </c>
      <c r="R40" s="380">
        <v>0</v>
      </c>
      <c r="S40" s="380">
        <v>9.9885331639278118E-7</v>
      </c>
      <c r="T40" s="380">
        <v>9.0988499053719611E-6</v>
      </c>
      <c r="U40" s="380">
        <v>1.7387373289517154E-5</v>
      </c>
      <c r="V40" s="380">
        <v>8.4291564521680493E-6</v>
      </c>
      <c r="W40" s="380">
        <v>4.8997206832562495E-7</v>
      </c>
      <c r="X40" s="380">
        <v>0</v>
      </c>
      <c r="Y40" s="380">
        <v>0</v>
      </c>
      <c r="Z40" s="380">
        <v>0</v>
      </c>
      <c r="AA40" s="380">
        <v>0</v>
      </c>
      <c r="AB40" s="380">
        <v>4.175375804699302E-7</v>
      </c>
      <c r="AC40" s="380">
        <v>4.2120479735415996E-7</v>
      </c>
      <c r="AD40" s="380">
        <v>7.533116994768439E-7</v>
      </c>
      <c r="AE40" s="380">
        <v>0</v>
      </c>
      <c r="AF40" s="380">
        <v>1.2024719616940533E-6</v>
      </c>
      <c r="AG40" s="380">
        <v>1.8648873416649302E-6</v>
      </c>
      <c r="AH40" s="380">
        <v>1.7964735876737087E-6</v>
      </c>
      <c r="AI40" s="380">
        <v>6.3410394929451179E-7</v>
      </c>
      <c r="AJ40" s="380">
        <v>6.5285433628298363E-7</v>
      </c>
      <c r="AK40" s="380">
        <v>6.0867446324549683E-7</v>
      </c>
      <c r="AL40" s="380">
        <v>8.9741070090467972E-7</v>
      </c>
      <c r="AM40" s="380">
        <v>0</v>
      </c>
      <c r="AN40" s="380">
        <v>0</v>
      </c>
      <c r="AO40" s="380">
        <v>5.8853406170308812E-7</v>
      </c>
      <c r="AP40" s="380">
        <v>0</v>
      </c>
      <c r="AQ40" s="380">
        <v>0</v>
      </c>
      <c r="AR40" s="380">
        <v>0</v>
      </c>
      <c r="AS40" s="380">
        <v>8.3458660421733301E-7</v>
      </c>
      <c r="AT40" s="380">
        <v>9.1542397861569587E-7</v>
      </c>
      <c r="AU40" s="380">
        <v>1.1167669151100798E-6</v>
      </c>
      <c r="AV40" s="380">
        <v>0</v>
      </c>
      <c r="AW40" s="380">
        <v>0</v>
      </c>
      <c r="AX40" s="380">
        <v>0</v>
      </c>
      <c r="AY40" s="380">
        <v>0</v>
      </c>
      <c r="AZ40" s="380">
        <v>0</v>
      </c>
      <c r="BA40" s="380">
        <v>0</v>
      </c>
      <c r="BB40" s="380">
        <v>0</v>
      </c>
      <c r="BC40" s="380">
        <v>8.0433407372284818E-7</v>
      </c>
      <c r="BD40" s="380">
        <v>6.2143104383636727E-7</v>
      </c>
      <c r="BE40" s="380">
        <v>1.0450653061309802E-6</v>
      </c>
      <c r="BF40" s="380">
        <v>0</v>
      </c>
      <c r="BG40" s="380">
        <v>0</v>
      </c>
      <c r="BH40" s="380">
        <v>0</v>
      </c>
      <c r="BI40" s="380">
        <v>1.3983764849010299E-6</v>
      </c>
      <c r="BJ40" s="380">
        <v>0</v>
      </c>
      <c r="BK40" s="380">
        <v>0</v>
      </c>
      <c r="BL40" s="380">
        <v>0</v>
      </c>
      <c r="BM40" s="380">
        <v>0</v>
      </c>
      <c r="BN40" s="380">
        <v>1.556551056431202E-6</v>
      </c>
      <c r="BO40" s="380">
        <v>1.4507140621858945E-5</v>
      </c>
      <c r="BP40" s="380">
        <v>1.9679344756536986E-6</v>
      </c>
      <c r="BQ40" s="380">
        <v>2.8843413721850269E-6</v>
      </c>
      <c r="BR40" s="380">
        <v>3.6552335024081898E-6</v>
      </c>
      <c r="BS40" s="380">
        <v>1.7428788873461184E-5</v>
      </c>
      <c r="BT40" s="380">
        <v>8.2717706800470826E-7</v>
      </c>
      <c r="BU40" s="380">
        <v>7.9746215643336644E-7</v>
      </c>
      <c r="BV40" s="380">
        <v>1.0200351912140969E-6</v>
      </c>
    </row>
    <row r="41" spans="2:74" ht="13.5" customHeight="1" x14ac:dyDescent="0.15">
      <c r="B41" s="381" t="s">
        <v>232</v>
      </c>
      <c r="C41" s="382" t="s">
        <v>453</v>
      </c>
      <c r="D41" s="383">
        <v>9.8391259675025314E-4</v>
      </c>
      <c r="E41" s="383">
        <v>6.6846470122104284E-4</v>
      </c>
      <c r="F41" s="383">
        <v>2.2446182510094478E-4</v>
      </c>
      <c r="G41" s="383">
        <v>8.9279853837733356E-5</v>
      </c>
      <c r="H41" s="383">
        <v>8.8771196875624711E-5</v>
      </c>
      <c r="I41" s="383">
        <v>1.0661065000908165E-4</v>
      </c>
      <c r="J41" s="383">
        <v>3.8718329775005441E-4</v>
      </c>
      <c r="K41" s="383">
        <v>3.5433070866141734E-4</v>
      </c>
      <c r="L41" s="383">
        <v>3.6150438406225765E-4</v>
      </c>
      <c r="M41" s="383">
        <v>3.6032693779884136E-4</v>
      </c>
      <c r="N41" s="383">
        <v>4.2448763016515224E-4</v>
      </c>
      <c r="O41" s="383">
        <v>4.2115930148874163E-4</v>
      </c>
      <c r="P41" s="383">
        <v>4.1622381573813721E-4</v>
      </c>
      <c r="Q41" s="383">
        <v>4.2423347296375788E-4</v>
      </c>
      <c r="R41" s="383">
        <v>4.3717388238612327E-4</v>
      </c>
      <c r="S41" s="383">
        <v>1.2232111382286981E-3</v>
      </c>
      <c r="T41" s="383">
        <v>2.894734105609051E-3</v>
      </c>
      <c r="U41" s="383">
        <v>3.0601776989550187E-3</v>
      </c>
      <c r="V41" s="383">
        <v>2.881366647232778E-3</v>
      </c>
      <c r="W41" s="383">
        <v>1.1181979219304639E-3</v>
      </c>
      <c r="X41" s="383">
        <v>1.2462719279396977E-3</v>
      </c>
      <c r="Y41" s="383">
        <v>8.4394149215922631E-4</v>
      </c>
      <c r="Z41" s="383">
        <v>1.1371345501534486E-3</v>
      </c>
      <c r="AA41" s="383">
        <v>1.0981609112450234E-3</v>
      </c>
      <c r="AB41" s="383">
        <v>1.2413392267371026E-3</v>
      </c>
      <c r="AC41" s="383">
        <v>9.8140717783519265E-4</v>
      </c>
      <c r="AD41" s="383">
        <v>1.1617949685181624E-3</v>
      </c>
      <c r="AE41" s="383">
        <v>1.0953976005027299E-3</v>
      </c>
      <c r="AF41" s="383">
        <v>1.9121976350850321E-3</v>
      </c>
      <c r="AG41" s="383">
        <v>1.0961611490375759E-3</v>
      </c>
      <c r="AH41" s="383">
        <v>1.041138101947263E-3</v>
      </c>
      <c r="AI41" s="383">
        <v>6.9117330473101788E-4</v>
      </c>
      <c r="AJ41" s="383">
        <v>6.9904378057500469E-4</v>
      </c>
      <c r="AK41" s="383">
        <v>7.472493493777217E-4</v>
      </c>
      <c r="AL41" s="383">
        <v>7.4933793525540761E-4</v>
      </c>
      <c r="AM41" s="383">
        <v>7.0480441677434513E-4</v>
      </c>
      <c r="AN41" s="383">
        <v>5.3851568072633483E-4</v>
      </c>
      <c r="AO41" s="383">
        <v>7.7863056363318558E-4</v>
      </c>
      <c r="AP41" s="383">
        <v>8.2611057102040632E-4</v>
      </c>
      <c r="AQ41" s="383">
        <v>7.320644216691069E-4</v>
      </c>
      <c r="AR41" s="383">
        <v>7.8300360181656837E-4</v>
      </c>
      <c r="AS41" s="383">
        <v>5.007519625303998E-4</v>
      </c>
      <c r="AT41" s="383">
        <v>4.8609013264493448E-4</v>
      </c>
      <c r="AU41" s="383">
        <v>4.7239240509156373E-4</v>
      </c>
      <c r="AV41" s="383">
        <v>5.3882875643994897E-4</v>
      </c>
      <c r="AW41" s="383">
        <v>5.7677428430751921E-4</v>
      </c>
      <c r="AX41" s="383">
        <v>4.9805757545572267E-4</v>
      </c>
      <c r="AY41" s="383">
        <v>6.5212460305458947E-4</v>
      </c>
      <c r="AZ41" s="383">
        <v>6.6498836270365274E-4</v>
      </c>
      <c r="BA41" s="383">
        <v>6.0196332654195218E-4</v>
      </c>
      <c r="BB41" s="383">
        <v>4.2500814138972143E-4</v>
      </c>
      <c r="BC41" s="383">
        <v>6.332119995383122E-4</v>
      </c>
      <c r="BD41" s="383">
        <v>6.3883111306378552E-4</v>
      </c>
      <c r="BE41" s="383">
        <v>6.7615725306674414E-4</v>
      </c>
      <c r="BF41" s="383">
        <v>4.7978121976378771E-4</v>
      </c>
      <c r="BG41" s="383">
        <v>7.4608663213624686E-4</v>
      </c>
      <c r="BH41" s="383">
        <v>6.2857142857142853E-4</v>
      </c>
      <c r="BI41" s="383">
        <v>7.7050544318046747E-4</v>
      </c>
      <c r="BJ41" s="383">
        <v>6.5785326477866548E-4</v>
      </c>
      <c r="BK41" s="383">
        <v>4.6327276470891027E-4</v>
      </c>
      <c r="BL41" s="383">
        <v>4.1211534131222621E-4</v>
      </c>
      <c r="BM41" s="383">
        <v>3.9927506620791625E-4</v>
      </c>
      <c r="BN41" s="383">
        <v>5.1833150179159029E-4</v>
      </c>
      <c r="BO41" s="383">
        <v>5.4308517142259097E-3</v>
      </c>
      <c r="BP41" s="383">
        <v>1.1790387427260223E-3</v>
      </c>
      <c r="BQ41" s="383">
        <v>5.007216622113207E-4</v>
      </c>
      <c r="BR41" s="383">
        <v>6.3113698474914738E-4</v>
      </c>
      <c r="BS41" s="383">
        <v>5.1705406991268174E-4</v>
      </c>
      <c r="BT41" s="383">
        <v>1.216777467034926E-3</v>
      </c>
      <c r="BU41" s="383">
        <v>1.107674935285946E-3</v>
      </c>
      <c r="BV41" s="383">
        <v>1.7854015963550743E-3</v>
      </c>
    </row>
    <row r="42" spans="2:74" ht="13.5" customHeight="1" x14ac:dyDescent="0.15">
      <c r="B42" s="378" t="s">
        <v>233</v>
      </c>
      <c r="C42" s="379" t="s">
        <v>454</v>
      </c>
      <c r="D42" s="380">
        <v>9.5677615501875674E-2</v>
      </c>
      <c r="E42" s="380">
        <v>8.5378518222460481E-2</v>
      </c>
      <c r="F42" s="380">
        <v>7.4619351179872825E-2</v>
      </c>
      <c r="G42" s="380">
        <v>5.6199247414740271E-2</v>
      </c>
      <c r="H42" s="380">
        <v>5.6470881367030074E-2</v>
      </c>
      <c r="I42" s="380">
        <v>4.6944222887332285E-2</v>
      </c>
      <c r="J42" s="380">
        <v>9.6792029851466344E-2</v>
      </c>
      <c r="K42" s="380">
        <v>7.0659448818897644E-2</v>
      </c>
      <c r="L42" s="380">
        <v>0.11094752124842436</v>
      </c>
      <c r="M42" s="380">
        <v>0.11196198637602112</v>
      </c>
      <c r="N42" s="380">
        <v>5.6682363865490484E-2</v>
      </c>
      <c r="O42" s="380">
        <v>7.7752784330937616E-2</v>
      </c>
      <c r="P42" s="380">
        <v>0.14308849843264407</v>
      </c>
      <c r="Q42" s="380">
        <v>3.7057055735898424E-2</v>
      </c>
      <c r="R42" s="380">
        <v>0.14617120293329572</v>
      </c>
      <c r="S42" s="380">
        <v>9.882124551783783E-2</v>
      </c>
      <c r="T42" s="380">
        <v>7.1904311295052301E-2</v>
      </c>
      <c r="U42" s="380">
        <v>8.2729122111522613E-2</v>
      </c>
      <c r="V42" s="380">
        <v>7.1029691703602765E-2</v>
      </c>
      <c r="W42" s="380">
        <v>0.100512298462239</v>
      </c>
      <c r="X42" s="380">
        <v>7.8652651121214986E-2</v>
      </c>
      <c r="Y42" s="380">
        <v>5.8537738861942856E-2</v>
      </c>
      <c r="Z42" s="380">
        <v>9.5842351801001452E-2</v>
      </c>
      <c r="AA42" s="380">
        <v>0.10289635429822346</v>
      </c>
      <c r="AB42" s="380">
        <v>0.10121653749445719</v>
      </c>
      <c r="AC42" s="380">
        <v>7.0409857540113432E-2</v>
      </c>
      <c r="AD42" s="380">
        <v>0.11935376402548679</v>
      </c>
      <c r="AE42" s="380">
        <v>0.11566245611203035</v>
      </c>
      <c r="AF42" s="380">
        <v>3.4385220176624424E-2</v>
      </c>
      <c r="AG42" s="380">
        <v>0.13298835534898276</v>
      </c>
      <c r="AH42" s="380">
        <v>0.15772107199825186</v>
      </c>
      <c r="AI42" s="380">
        <v>0.14124776438726377</v>
      </c>
      <c r="AJ42" s="380">
        <v>0.14166726919681452</v>
      </c>
      <c r="AK42" s="380">
        <v>0.15336324089123737</v>
      </c>
      <c r="AL42" s="380">
        <v>0.1518100325131897</v>
      </c>
      <c r="AM42" s="380">
        <v>0.13217793600737335</v>
      </c>
      <c r="AN42" s="380">
        <v>0.13976371443552693</v>
      </c>
      <c r="AO42" s="380">
        <v>0.15763825989311045</v>
      </c>
      <c r="AP42" s="380">
        <v>0.16365661185126359</v>
      </c>
      <c r="AQ42" s="380">
        <v>0.12852959631876176</v>
      </c>
      <c r="AR42" s="380">
        <v>0.15477371195907502</v>
      </c>
      <c r="AS42" s="380">
        <v>9.3556323746158812E-2</v>
      </c>
      <c r="AT42" s="380">
        <v>9.4686879228114501E-2</v>
      </c>
      <c r="AU42" s="380">
        <v>9.8628386874861806E-2</v>
      </c>
      <c r="AV42" s="380">
        <v>8.9228151439239969E-2</v>
      </c>
      <c r="AW42" s="380">
        <v>5.7874375747344727E-2</v>
      </c>
      <c r="AX42" s="380">
        <v>7.7995816316366179E-2</v>
      </c>
      <c r="AY42" s="380">
        <v>8.1884167548767581E-2</v>
      </c>
      <c r="AZ42" s="380">
        <v>8.0463591887141972E-2</v>
      </c>
      <c r="BA42" s="380">
        <v>8.7423596962400443E-2</v>
      </c>
      <c r="BB42" s="380">
        <v>0.12706087551677125</v>
      </c>
      <c r="BC42" s="380">
        <v>0.18445089520371571</v>
      </c>
      <c r="BD42" s="380">
        <v>0.23008297968728347</v>
      </c>
      <c r="BE42" s="380">
        <v>0.22833736380186398</v>
      </c>
      <c r="BF42" s="380">
        <v>0.23900301462533086</v>
      </c>
      <c r="BG42" s="380">
        <v>0.18221731207942954</v>
      </c>
      <c r="BH42" s="380">
        <v>0.23843007518796994</v>
      </c>
      <c r="BI42" s="380">
        <v>0.18004656593694721</v>
      </c>
      <c r="BJ42" s="380">
        <v>0.11058076967215633</v>
      </c>
      <c r="BK42" s="380">
        <v>4.397659614625693E-2</v>
      </c>
      <c r="BL42" s="380">
        <v>0.17029710542080376</v>
      </c>
      <c r="BM42" s="380">
        <v>0.31378029265614621</v>
      </c>
      <c r="BN42" s="380">
        <v>0.11723164281511597</v>
      </c>
      <c r="BO42" s="380">
        <v>0.12765662012637791</v>
      </c>
      <c r="BP42" s="380">
        <v>9.5735092404363301E-2</v>
      </c>
      <c r="BQ42" s="380">
        <v>9.8783500182867245E-2</v>
      </c>
      <c r="BR42" s="380">
        <v>8.4248258585838898E-2</v>
      </c>
      <c r="BS42" s="380">
        <v>8.795147825177628E-2</v>
      </c>
      <c r="BT42" s="380">
        <v>8.4076758723202569E-2</v>
      </c>
      <c r="BU42" s="380">
        <v>7.9268535811633054E-2</v>
      </c>
      <c r="BV42" s="380">
        <v>0.10941237472692808</v>
      </c>
    </row>
    <row r="43" spans="2:74" ht="13.5" customHeight="1" x14ac:dyDescent="0.15">
      <c r="B43" s="381" t="s">
        <v>234</v>
      </c>
      <c r="C43" s="382" t="s">
        <v>455</v>
      </c>
      <c r="D43" s="383">
        <v>2.6075836527414745E-4</v>
      </c>
      <c r="E43" s="383">
        <v>1.9808006144000139E-4</v>
      </c>
      <c r="F43" s="383">
        <v>1.5859919094118812E-4</v>
      </c>
      <c r="G43" s="383">
        <v>1.2722097709538298E-4</v>
      </c>
      <c r="H43" s="383">
        <v>1.2643521643773703E-4</v>
      </c>
      <c r="I43" s="383">
        <v>1.5399316112422906E-4</v>
      </c>
      <c r="J43" s="383">
        <v>1.9636982794533737E-4</v>
      </c>
      <c r="K43" s="383">
        <v>1.8700787401574803E-4</v>
      </c>
      <c r="L43" s="383">
        <v>1.8355172093127424E-4</v>
      </c>
      <c r="M43" s="383">
        <v>1.832633221151712E-4</v>
      </c>
      <c r="N43" s="383">
        <v>1.9897857663991509E-4</v>
      </c>
      <c r="O43" s="383">
        <v>2.1332283393414423E-4</v>
      </c>
      <c r="P43" s="383">
        <v>2.1105490454600493E-4</v>
      </c>
      <c r="Q43" s="383">
        <v>2.1473546162363054E-4</v>
      </c>
      <c r="R43" s="383">
        <v>2.1153574954167254E-4</v>
      </c>
      <c r="S43" s="383">
        <v>2.4740828298344268E-4</v>
      </c>
      <c r="T43" s="383">
        <v>2.0277436931971798E-4</v>
      </c>
      <c r="U43" s="383">
        <v>2.2603585276372297E-4</v>
      </c>
      <c r="V43" s="383">
        <v>2.008948954433385E-4</v>
      </c>
      <c r="W43" s="383">
        <v>2.5021240289161914E-4</v>
      </c>
      <c r="X43" s="383">
        <v>2.8363430084144843E-4</v>
      </c>
      <c r="Y43" s="383">
        <v>1.8890155782630026E-4</v>
      </c>
      <c r="Z43" s="383">
        <v>2.5520917460830237E-4</v>
      </c>
      <c r="AA43" s="383">
        <v>2.4657501293015311E-4</v>
      </c>
      <c r="AB43" s="383">
        <v>2.7766249101250358E-4</v>
      </c>
      <c r="AC43" s="383">
        <v>2.1944769942151734E-4</v>
      </c>
      <c r="AD43" s="383">
        <v>2.5970420839464191E-4</v>
      </c>
      <c r="AE43" s="383">
        <v>2.4790577274535466E-4</v>
      </c>
      <c r="AF43" s="383">
        <v>1.1236432442052209E-4</v>
      </c>
      <c r="AG43" s="383">
        <v>4.0531854091606996E-4</v>
      </c>
      <c r="AH43" s="383">
        <v>4.0657463604669983E-4</v>
      </c>
      <c r="AI43" s="383">
        <v>4.1882565850902503E-4</v>
      </c>
      <c r="AJ43" s="383">
        <v>4.1080859110606744E-4</v>
      </c>
      <c r="AK43" s="383">
        <v>4.0497140954600394E-4</v>
      </c>
      <c r="AL43" s="383">
        <v>4.0293740470620119E-4</v>
      </c>
      <c r="AM43" s="383">
        <v>6.0540892210104004E-4</v>
      </c>
      <c r="AN43" s="383">
        <v>4.3931542375043103E-4</v>
      </c>
      <c r="AO43" s="383">
        <v>3.9255221915595977E-4</v>
      </c>
      <c r="AP43" s="383">
        <v>3.7426003769985258E-4</v>
      </c>
      <c r="AQ43" s="383">
        <v>5.229031583350763E-4</v>
      </c>
      <c r="AR43" s="383">
        <v>4.6980216108994099E-4</v>
      </c>
      <c r="AS43" s="383">
        <v>4.3481962079723049E-4</v>
      </c>
      <c r="AT43" s="383">
        <v>4.3116469392799275E-4</v>
      </c>
      <c r="AU43" s="383">
        <v>3.8863488645830775E-4</v>
      </c>
      <c r="AV43" s="383">
        <v>6.8062579760835656E-4</v>
      </c>
      <c r="AW43" s="383">
        <v>6.3304494619117959E-4</v>
      </c>
      <c r="AX43" s="383">
        <v>2.988345452734336E-4</v>
      </c>
      <c r="AY43" s="383">
        <v>4.7255406018448508E-4</v>
      </c>
      <c r="AZ43" s="383">
        <v>4.749916876454662E-4</v>
      </c>
      <c r="BA43" s="383">
        <v>4.630487127245786E-4</v>
      </c>
      <c r="BB43" s="383">
        <v>6.8994828147682049E-4</v>
      </c>
      <c r="BC43" s="383">
        <v>4.5444875165340926E-4</v>
      </c>
      <c r="BD43" s="383">
        <v>3.2252271175107464E-4</v>
      </c>
      <c r="BE43" s="383">
        <v>3.0829426530863913E-4</v>
      </c>
      <c r="BF43" s="383">
        <v>2.7987237819554283E-4</v>
      </c>
      <c r="BG43" s="383">
        <v>4.4478241531199336E-4</v>
      </c>
      <c r="BH43" s="383">
        <v>3.6992481203007517E-4</v>
      </c>
      <c r="BI43" s="383">
        <v>7.5582249008900666E-4</v>
      </c>
      <c r="BJ43" s="383">
        <v>2.5699918697741478E-4</v>
      </c>
      <c r="BK43" s="383">
        <v>3.9463976252981247E-4</v>
      </c>
      <c r="BL43" s="383">
        <v>5.6506536489202156E-4</v>
      </c>
      <c r="BM43" s="383">
        <v>4.4606511302915645E-4</v>
      </c>
      <c r="BN43" s="383">
        <v>2.7862263910118518E-4</v>
      </c>
      <c r="BO43" s="383">
        <v>7.9789273420224197E-5</v>
      </c>
      <c r="BP43" s="383">
        <v>4.0342656750900823E-4</v>
      </c>
      <c r="BQ43" s="383">
        <v>2.4978396283122334E-4</v>
      </c>
      <c r="BR43" s="383">
        <v>3.8989157359020692E-4</v>
      </c>
      <c r="BS43" s="383">
        <v>1.7428788873461183E-4</v>
      </c>
      <c r="BT43" s="383">
        <v>6.8490261230789843E-4</v>
      </c>
      <c r="BU43" s="383">
        <v>3.4849096236138114E-4</v>
      </c>
      <c r="BV43" s="383">
        <v>4.1889445185858912E-4</v>
      </c>
    </row>
    <row r="44" spans="2:74" ht="13.5" customHeight="1" x14ac:dyDescent="0.15">
      <c r="B44" s="378" t="s">
        <v>235</v>
      </c>
      <c r="C44" s="379" t="s">
        <v>456</v>
      </c>
      <c r="D44" s="380">
        <v>9.3720046325695158E-4</v>
      </c>
      <c r="E44" s="380">
        <v>6.3891835648132887E-4</v>
      </c>
      <c r="F44" s="380">
        <v>8.2091531596507178E-4</v>
      </c>
      <c r="G44" s="380">
        <v>1.270858751728038E-3</v>
      </c>
      <c r="H44" s="380">
        <v>1.2246021375779718E-3</v>
      </c>
      <c r="I44" s="380">
        <v>2.8468992095017731E-3</v>
      </c>
      <c r="J44" s="380">
        <v>2.7930863726386492E-4</v>
      </c>
      <c r="K44" s="380">
        <v>2.952755905511811E-4</v>
      </c>
      <c r="L44" s="380">
        <v>2.7021539818795014E-4</v>
      </c>
      <c r="M44" s="380">
        <v>2.6633938829728537E-4</v>
      </c>
      <c r="N44" s="380">
        <v>4.7754858393579626E-4</v>
      </c>
      <c r="O44" s="380">
        <v>2.8948650837961785E-4</v>
      </c>
      <c r="P44" s="380">
        <v>2.6823312569791062E-4</v>
      </c>
      <c r="Q44" s="380">
        <v>3.0272462638648401E-4</v>
      </c>
      <c r="R44" s="380">
        <v>3.3845719926667609E-4</v>
      </c>
      <c r="S44" s="380">
        <v>4.1152756635382578E-4</v>
      </c>
      <c r="T44" s="380">
        <v>2.2578146122330138E-3</v>
      </c>
      <c r="U44" s="380">
        <v>1.9473858084259211E-3</v>
      </c>
      <c r="V44" s="380">
        <v>2.2828965391288466E-3</v>
      </c>
      <c r="W44" s="380">
        <v>2.9553481921173948E-4</v>
      </c>
      <c r="X44" s="380">
        <v>4.469388982956157E-4</v>
      </c>
      <c r="Y44" s="380">
        <v>2.2967167822046579E-4</v>
      </c>
      <c r="Z44" s="380">
        <v>2.5843967048942013E-4</v>
      </c>
      <c r="AA44" s="380">
        <v>4.1617050962845353E-4</v>
      </c>
      <c r="AB44" s="380">
        <v>3.4405096630722249E-4</v>
      </c>
      <c r="AC44" s="380">
        <v>2.417715536812878E-4</v>
      </c>
      <c r="AD44" s="380">
        <v>2.8192690352920881E-4</v>
      </c>
      <c r="AE44" s="380">
        <v>4.4392429073005369E-4</v>
      </c>
      <c r="AF44" s="380">
        <v>2.5786343178550251E-5</v>
      </c>
      <c r="AG44" s="380">
        <v>1.7005318756850394E-3</v>
      </c>
      <c r="AH44" s="380">
        <v>2.5200441540544692E-3</v>
      </c>
      <c r="AI44" s="380">
        <v>3.0451256904995691E-3</v>
      </c>
      <c r="AJ44" s="380">
        <v>3.1072602135388608E-3</v>
      </c>
      <c r="AK44" s="380">
        <v>3.298204024839599E-3</v>
      </c>
      <c r="AL44" s="380">
        <v>3.1530524976285924E-3</v>
      </c>
      <c r="AM44" s="380">
        <v>2.9818648401991523E-3</v>
      </c>
      <c r="AN44" s="380">
        <v>2.1989390296325339E-3</v>
      </c>
      <c r="AO44" s="380">
        <v>3.2122189087754548E-3</v>
      </c>
      <c r="AP44" s="380">
        <v>5.4085139594429914E-3</v>
      </c>
      <c r="AQ44" s="380">
        <v>4.4969671616816569E-3</v>
      </c>
      <c r="AR44" s="380">
        <v>5.0634232917471421E-3</v>
      </c>
      <c r="AS44" s="380">
        <v>2.3218199329326206E-3</v>
      </c>
      <c r="AT44" s="380">
        <v>2.2693360429883102E-3</v>
      </c>
      <c r="AU44" s="380">
        <v>2.2435847324561503E-3</v>
      </c>
      <c r="AV44" s="380">
        <v>2.4861747884860801E-3</v>
      </c>
      <c r="AW44" s="380">
        <v>2.0398114932826897E-3</v>
      </c>
      <c r="AX44" s="380">
        <v>3.0879569678254806E-3</v>
      </c>
      <c r="AY44" s="380">
        <v>2.8636776047179799E-3</v>
      </c>
      <c r="AZ44" s="380">
        <v>2.7312022039614305E-3</v>
      </c>
      <c r="BA44" s="380">
        <v>3.3802556028894241E-3</v>
      </c>
      <c r="BB44" s="380">
        <v>9.4384924906029048E-4</v>
      </c>
      <c r="BC44" s="380">
        <v>2.2893358573336567E-3</v>
      </c>
      <c r="BD44" s="380">
        <v>2.3894023635508323E-3</v>
      </c>
      <c r="BE44" s="380">
        <v>2.4350021632851839E-3</v>
      </c>
      <c r="BF44" s="380">
        <v>2.9346617942218349E-3</v>
      </c>
      <c r="BG44" s="380">
        <v>3.2282594659741454E-3</v>
      </c>
      <c r="BH44" s="380">
        <v>1.6721804511278195E-3</v>
      </c>
      <c r="BI44" s="380">
        <v>2.1961502695370676E-3</v>
      </c>
      <c r="BJ44" s="380">
        <v>2.4503821852689361E-3</v>
      </c>
      <c r="BK44" s="380">
        <v>1.7672998061117689E-3</v>
      </c>
      <c r="BL44" s="380">
        <v>1.2151029651061515E-3</v>
      </c>
      <c r="BM44" s="380">
        <v>9.7011363742704657E-4</v>
      </c>
      <c r="BN44" s="380">
        <v>3.2376261973769004E-3</v>
      </c>
      <c r="BO44" s="380">
        <v>2.7667189614545275E-4</v>
      </c>
      <c r="BP44" s="380">
        <v>4.6615447892046989E-4</v>
      </c>
      <c r="BQ44" s="380">
        <v>1.3492948939081556E-3</v>
      </c>
      <c r="BR44" s="380">
        <v>3.9963886292996209E-4</v>
      </c>
      <c r="BS44" s="380">
        <v>4.2991012554537583E-4</v>
      </c>
      <c r="BT44" s="380">
        <v>1.9355943391310173E-4</v>
      </c>
      <c r="BU44" s="380">
        <v>1.7623913657177398E-4</v>
      </c>
      <c r="BV44" s="380">
        <v>2.0196696786039118E-4</v>
      </c>
    </row>
    <row r="45" spans="2:74" ht="13.5" customHeight="1" x14ac:dyDescent="0.15">
      <c r="B45" s="416" t="s">
        <v>236</v>
      </c>
      <c r="C45" s="417" t="s">
        <v>457</v>
      </c>
      <c r="D45" s="418">
        <v>1.3756627054229077E-2</v>
      </c>
      <c r="E45" s="418">
        <v>1.698105286845308E-2</v>
      </c>
      <c r="F45" s="418">
        <v>1.5634657815942164E-2</v>
      </c>
      <c r="G45" s="418">
        <v>1.911996183821027E-2</v>
      </c>
      <c r="H45" s="418">
        <v>1.9265319839956888E-2</v>
      </c>
      <c r="I45" s="418">
        <v>1.4167370823429072E-2</v>
      </c>
      <c r="J45" s="418">
        <v>1.1439321723164891E-2</v>
      </c>
      <c r="K45" s="418">
        <v>1.1840551181102362E-2</v>
      </c>
      <c r="L45" s="418">
        <v>1.2631717834751843E-2</v>
      </c>
      <c r="M45" s="418">
        <v>1.2653352838436395E-2</v>
      </c>
      <c r="N45" s="418">
        <v>1.1474431252901771E-2</v>
      </c>
      <c r="O45" s="418">
        <v>9.8957913115320199E-3</v>
      </c>
      <c r="P45" s="418">
        <v>1.6235251382367581E-2</v>
      </c>
      <c r="Q45" s="418">
        <v>5.9471247969178648E-3</v>
      </c>
      <c r="R45" s="418">
        <v>9.2370610633197014E-3</v>
      </c>
      <c r="S45" s="418">
        <v>1.8663266877317147E-2</v>
      </c>
      <c r="T45" s="418">
        <v>4.557223966890585E-3</v>
      </c>
      <c r="U45" s="418">
        <v>3.9469337367203936E-3</v>
      </c>
      <c r="V45" s="418">
        <v>4.6065340011098386E-3</v>
      </c>
      <c r="W45" s="418">
        <v>1.9549477216135498E-2</v>
      </c>
      <c r="X45" s="418">
        <v>4.1917711672840724E-2</v>
      </c>
      <c r="Y45" s="418">
        <v>1.4537265928546287E-2</v>
      </c>
      <c r="Z45" s="418">
        <v>3.0450654175415925E-2</v>
      </c>
      <c r="AA45" s="418">
        <v>2.3815537834229423E-2</v>
      </c>
      <c r="AB45" s="418">
        <v>1.9513201285681719E-2</v>
      </c>
      <c r="AC45" s="418">
        <v>1.8425603860257728E-2</v>
      </c>
      <c r="AD45" s="418">
        <v>1.803993192322172E-2</v>
      </c>
      <c r="AE45" s="418">
        <v>4.8001475904135414E-2</v>
      </c>
      <c r="AF45" s="418">
        <v>2.0205403588336664E-2</v>
      </c>
      <c r="AG45" s="418">
        <v>6.7552108633024818E-3</v>
      </c>
      <c r="AH45" s="418">
        <v>5.1047613572651925E-3</v>
      </c>
      <c r="AI45" s="418">
        <v>5.9960869445289033E-3</v>
      </c>
      <c r="AJ45" s="418">
        <v>6.1611495850865871E-3</v>
      </c>
      <c r="AK45" s="418">
        <v>5.4827366734276871E-3</v>
      </c>
      <c r="AL45" s="418">
        <v>5.7847093780315651E-3</v>
      </c>
      <c r="AM45" s="418">
        <v>4.1384669600339754E-3</v>
      </c>
      <c r="AN45" s="418">
        <v>5.2835946394070663E-3</v>
      </c>
      <c r="AO45" s="418">
        <v>6.4756402809190783E-3</v>
      </c>
      <c r="AP45" s="418">
        <v>8.4893130502649487E-4</v>
      </c>
      <c r="AQ45" s="418">
        <v>2.0916126333403055E-4</v>
      </c>
      <c r="AR45" s="418">
        <v>3.079814167145169E-3</v>
      </c>
      <c r="AS45" s="418">
        <v>8.9517759168351134E-3</v>
      </c>
      <c r="AT45" s="418">
        <v>9.3126081344574747E-3</v>
      </c>
      <c r="AU45" s="418">
        <v>1.0554564114705364E-2</v>
      </c>
      <c r="AV45" s="418">
        <v>3.9230514723259443E-3</v>
      </c>
      <c r="AW45" s="418">
        <v>3.0104804107758316E-3</v>
      </c>
      <c r="AX45" s="418">
        <v>4.6319354517382208E-3</v>
      </c>
      <c r="AY45" s="418">
        <v>5.2264479056404051E-3</v>
      </c>
      <c r="AZ45" s="418">
        <v>5.2367833562912648E-3</v>
      </c>
      <c r="BA45" s="418">
        <v>5.1861455825152804E-3</v>
      </c>
      <c r="BB45" s="418">
        <v>4.1396896888609231E-4</v>
      </c>
      <c r="BC45" s="418">
        <v>4.9534913930221608E-3</v>
      </c>
      <c r="BD45" s="418">
        <v>3.4713138108699473E-3</v>
      </c>
      <c r="BE45" s="418">
        <v>2.5645902612454253E-3</v>
      </c>
      <c r="BF45" s="418">
        <v>6.3491048082074571E-3</v>
      </c>
      <c r="BG45" s="418">
        <v>4.7204327302466393E-3</v>
      </c>
      <c r="BH45" s="418">
        <v>3.6541353383458645E-3</v>
      </c>
      <c r="BI45" s="418">
        <v>5.6557336931822152E-3</v>
      </c>
      <c r="BJ45" s="418">
        <v>1.0470696435469768E-2</v>
      </c>
      <c r="BK45" s="418">
        <v>5.2847411677905323E-3</v>
      </c>
      <c r="BL45" s="418">
        <v>2.0733225418594473E-3</v>
      </c>
      <c r="BM45" s="418">
        <v>7.2992473041134692E-4</v>
      </c>
      <c r="BN45" s="418">
        <v>4.8922399703632677E-3</v>
      </c>
      <c r="BO45" s="418">
        <v>5.802856248743578E-5</v>
      </c>
      <c r="BP45" s="418">
        <v>9.2411743058603123E-3</v>
      </c>
      <c r="BQ45" s="418">
        <v>1.0119423270173948E-2</v>
      </c>
      <c r="BR45" s="418">
        <v>1.2934652953855114E-2</v>
      </c>
      <c r="BS45" s="418">
        <v>1.369902805454049E-2</v>
      </c>
      <c r="BT45" s="418">
        <v>8.9517102299469537E-3</v>
      </c>
      <c r="BU45" s="418">
        <v>9.1126000615640787E-3</v>
      </c>
      <c r="BV45" s="418">
        <v>7.6057223974227107E-3</v>
      </c>
    </row>
    <row r="46" spans="2:74" ht="13.5" customHeight="1" x14ac:dyDescent="0.15">
      <c r="B46" s="422" t="s">
        <v>128</v>
      </c>
      <c r="C46" s="423" t="s">
        <v>120</v>
      </c>
      <c r="D46" s="181">
        <v>0.52911619435810886</v>
      </c>
      <c r="E46" s="181">
        <v>0.54232998922224496</v>
      </c>
      <c r="F46" s="181">
        <v>0.53867621763006812</v>
      </c>
      <c r="G46" s="181">
        <v>0.51694330098805663</v>
      </c>
      <c r="H46" s="181">
        <v>0.51416033862850818</v>
      </c>
      <c r="I46" s="181">
        <v>0.61176349809285391</v>
      </c>
      <c r="J46" s="181">
        <v>0.56483660105917743</v>
      </c>
      <c r="K46" s="181">
        <v>0.51945866141732289</v>
      </c>
      <c r="L46" s="181">
        <v>0.52822144224912693</v>
      </c>
      <c r="M46" s="181">
        <v>0.52671267510140862</v>
      </c>
      <c r="N46" s="181">
        <v>0.60892750547191088</v>
      </c>
      <c r="O46" s="181">
        <v>0.61348774765296477</v>
      </c>
      <c r="P46" s="181">
        <v>0.60425944113333963</v>
      </c>
      <c r="Q46" s="181">
        <v>0.61923579315423349</v>
      </c>
      <c r="R46" s="181">
        <v>0.625045832745734</v>
      </c>
      <c r="S46" s="181">
        <v>0.54689508751645421</v>
      </c>
      <c r="T46" s="181">
        <v>0.50057842688684151</v>
      </c>
      <c r="U46" s="181">
        <v>0.52511606071670758</v>
      </c>
      <c r="V46" s="181">
        <v>0.49859584302100968</v>
      </c>
      <c r="W46" s="181">
        <v>0.54980492578719731</v>
      </c>
      <c r="X46" s="181">
        <v>0.5884810093943118</v>
      </c>
      <c r="Y46" s="181">
        <v>0.4509732507240094</v>
      </c>
      <c r="Z46" s="181">
        <v>0.54817961557099015</v>
      </c>
      <c r="AA46" s="181">
        <v>0.5385270450691011</v>
      </c>
      <c r="AB46" s="181">
        <v>0.59929127171091034</v>
      </c>
      <c r="AC46" s="181">
        <v>0.50758674080994315</v>
      </c>
      <c r="AD46" s="181">
        <v>0.56136580684297044</v>
      </c>
      <c r="AE46" s="181">
        <v>0.54074590811343703</v>
      </c>
      <c r="AF46" s="181">
        <v>0.55017367703366737</v>
      </c>
      <c r="AG46" s="181">
        <v>0.5023965765379701</v>
      </c>
      <c r="AH46" s="181">
        <v>0.50972169847758664</v>
      </c>
      <c r="AI46" s="181">
        <v>0.51281048503562232</v>
      </c>
      <c r="AJ46" s="181">
        <v>0.51267785996307125</v>
      </c>
      <c r="AK46" s="181">
        <v>0.50807924048788911</v>
      </c>
      <c r="AL46" s="181">
        <v>0.50048056343033442</v>
      </c>
      <c r="AM46" s="181">
        <v>0.65191697765408563</v>
      </c>
      <c r="AN46" s="181">
        <v>0.57716835228373164</v>
      </c>
      <c r="AO46" s="181">
        <v>0.4915465910047277</v>
      </c>
      <c r="AP46" s="181">
        <v>0.50210178960196072</v>
      </c>
      <c r="AQ46" s="181">
        <v>0.63794185316879315</v>
      </c>
      <c r="AR46" s="181">
        <v>0.57248003340815368</v>
      </c>
      <c r="AS46" s="181">
        <v>0.53159411048925131</v>
      </c>
      <c r="AT46" s="181">
        <v>0.53429178223894391</v>
      </c>
      <c r="AU46" s="181">
        <v>0.51860533680573395</v>
      </c>
      <c r="AV46" s="181">
        <v>0.58479935718674669</v>
      </c>
      <c r="AW46" s="181">
        <v>0.68641766898783152</v>
      </c>
      <c r="AX46" s="181">
        <v>0.42917621277019624</v>
      </c>
      <c r="AY46" s="181">
        <v>0.50374262815666115</v>
      </c>
      <c r="AZ46" s="181">
        <v>0.50960670688262955</v>
      </c>
      <c r="BA46" s="181">
        <v>0.48087608816447491</v>
      </c>
      <c r="BB46" s="181">
        <v>0.51729562352006098</v>
      </c>
      <c r="BC46" s="181">
        <v>0.50942699642755018</v>
      </c>
      <c r="BD46" s="181">
        <v>0.54333829028162628</v>
      </c>
      <c r="BE46" s="181">
        <v>0.51511791471849078</v>
      </c>
      <c r="BF46" s="181">
        <v>0.53622348209216597</v>
      </c>
      <c r="BG46" s="181">
        <v>0.54031019986513051</v>
      </c>
      <c r="BH46" s="181">
        <v>0.63053834586466162</v>
      </c>
      <c r="BI46" s="181">
        <v>0.51543108451088282</v>
      </c>
      <c r="BJ46" s="181">
        <v>0.45920744036891503</v>
      </c>
      <c r="BK46" s="181">
        <v>0.51705530104150577</v>
      </c>
      <c r="BL46" s="181">
        <v>0.40157453552051869</v>
      </c>
      <c r="BM46" s="181">
        <v>0.62650936892704179</v>
      </c>
      <c r="BN46" s="181">
        <v>0.43918710677628936</v>
      </c>
      <c r="BO46" s="181">
        <v>0.49105013046064316</v>
      </c>
      <c r="BP46" s="181">
        <v>0.4913632275699748</v>
      </c>
      <c r="BQ46" s="181">
        <v>0.47962674315170828</v>
      </c>
      <c r="BR46" s="181">
        <v>0.40781805709718411</v>
      </c>
      <c r="BS46" s="181">
        <v>0.41486327115128768</v>
      </c>
      <c r="BT46" s="181">
        <v>0.59910615246031407</v>
      </c>
      <c r="BU46" s="181">
        <v>0.38265344368083015</v>
      </c>
      <c r="BV46" s="181">
        <v>0.52813478064993247</v>
      </c>
    </row>
    <row r="47" spans="2:74" ht="13.5" customHeight="1" x14ac:dyDescent="0.15">
      <c r="B47" s="419" t="s">
        <v>129</v>
      </c>
      <c r="C47" s="420" t="s">
        <v>237</v>
      </c>
      <c r="D47" s="421">
        <v>2.0934334028928164E-2</v>
      </c>
      <c r="E47" s="421">
        <v>2.4586657738319195E-2</v>
      </c>
      <c r="F47" s="421">
        <v>2.6173847712921566E-2</v>
      </c>
      <c r="G47" s="421">
        <v>2.7057537544542824E-2</v>
      </c>
      <c r="H47" s="421">
        <v>2.7144053285895985E-2</v>
      </c>
      <c r="I47" s="421">
        <v>2.4109801072424168E-2</v>
      </c>
      <c r="J47" s="421">
        <v>2.5110131083975001E-2</v>
      </c>
      <c r="K47" s="421">
        <v>3.0472440944881891E-2</v>
      </c>
      <c r="L47" s="421">
        <v>2.7985064635036371E-2</v>
      </c>
      <c r="M47" s="421">
        <v>2.8094341676732925E-2</v>
      </c>
      <c r="N47" s="421">
        <v>2.2139682960801221E-2</v>
      </c>
      <c r="O47" s="421">
        <v>2.121351969766894E-2</v>
      </c>
      <c r="P47" s="421">
        <v>2.8132525662931025E-2</v>
      </c>
      <c r="Q47" s="421">
        <v>1.6903870790006527E-2</v>
      </c>
      <c r="R47" s="421">
        <v>2.1153574954167254E-2</v>
      </c>
      <c r="S47" s="421">
        <v>2.2603589540745685E-2</v>
      </c>
      <c r="T47" s="421">
        <v>2.217909656219454E-2</v>
      </c>
      <c r="U47" s="421">
        <v>1.9230434858205969E-2</v>
      </c>
      <c r="V47" s="421">
        <v>2.2417341584540926E-2</v>
      </c>
      <c r="W47" s="421">
        <v>2.2630258257744253E-2</v>
      </c>
      <c r="X47" s="421">
        <v>3.3864216524706267E-2</v>
      </c>
      <c r="Y47" s="421">
        <v>1.8157652619548187E-2</v>
      </c>
      <c r="Z47" s="421">
        <v>2.0125989339363593E-2</v>
      </c>
      <c r="AA47" s="421">
        <v>3.133427152118741E-2</v>
      </c>
      <c r="AB47" s="421">
        <v>2.6209669001258457E-2</v>
      </c>
      <c r="AC47" s="421">
        <v>1.9003496842227633E-2</v>
      </c>
      <c r="AD47" s="421">
        <v>2.191308402608191E-2</v>
      </c>
      <c r="AE47" s="421">
        <v>1.8990735242399959E-2</v>
      </c>
      <c r="AF47" s="421">
        <v>1.5696534555971194E-2</v>
      </c>
      <c r="AG47" s="421">
        <v>1.7610769155116716E-2</v>
      </c>
      <c r="AH47" s="421">
        <v>2.0668673599857065E-2</v>
      </c>
      <c r="AI47" s="421">
        <v>2.2008162820139267E-2</v>
      </c>
      <c r="AJ47" s="421">
        <v>2.2051460916630339E-2</v>
      </c>
      <c r="AK47" s="421">
        <v>2.3161483566905394E-2</v>
      </c>
      <c r="AL47" s="421">
        <v>2.368715545037902E-2</v>
      </c>
      <c r="AM47" s="421">
        <v>2.2761568280186863E-2</v>
      </c>
      <c r="AN47" s="421">
        <v>1.5983050927522401E-2</v>
      </c>
      <c r="AO47" s="421">
        <v>2.5237517633951823E-2</v>
      </c>
      <c r="AP47" s="421">
        <v>1.9801550897083055E-2</v>
      </c>
      <c r="AQ47" s="421">
        <v>1.6523739803388414E-2</v>
      </c>
      <c r="AR47" s="421">
        <v>1.9000887404082061E-2</v>
      </c>
      <c r="AS47" s="421">
        <v>1.7485423944957345E-2</v>
      </c>
      <c r="AT47" s="421">
        <v>1.7104697040434276E-2</v>
      </c>
      <c r="AU47" s="421">
        <v>1.6736985756754766E-2</v>
      </c>
      <c r="AV47" s="421">
        <v>1.9681429314174978E-2</v>
      </c>
      <c r="AW47" s="421">
        <v>1.7598649504114793E-2</v>
      </c>
      <c r="AX47" s="421">
        <v>1.8179101504133877E-2</v>
      </c>
      <c r="AY47" s="421">
        <v>2.1416150007560864E-2</v>
      </c>
      <c r="AZ47" s="421">
        <v>2.1647746164442122E-2</v>
      </c>
      <c r="BA47" s="421">
        <v>2.0513057973698835E-2</v>
      </c>
      <c r="BB47" s="421">
        <v>2.0543900029253808E-2</v>
      </c>
      <c r="BC47" s="421">
        <v>2.0968788218436223E-2</v>
      </c>
      <c r="BD47" s="421">
        <v>2.2600825633284843E-2</v>
      </c>
      <c r="BE47" s="421">
        <v>2.393617577162397E-2</v>
      </c>
      <c r="BF47" s="421">
        <v>1.8295657180325772E-2</v>
      </c>
      <c r="BG47" s="421">
        <v>2.4620858860496149E-2</v>
      </c>
      <c r="BH47" s="421">
        <v>2.1572932330827067E-2</v>
      </c>
      <c r="BI47" s="421">
        <v>2.0744915153506779E-2</v>
      </c>
      <c r="BJ47" s="421">
        <v>2.2381558126265803E-2</v>
      </c>
      <c r="BK47" s="421">
        <v>1.5751274000102948E-2</v>
      </c>
      <c r="BL47" s="421">
        <v>1.0838208615334939E-2</v>
      </c>
      <c r="BM47" s="421">
        <v>3.1745487099984093E-2</v>
      </c>
      <c r="BN47" s="421">
        <v>1.5299340333662285E-2</v>
      </c>
      <c r="BO47" s="421">
        <v>1.0366388198648348E-2</v>
      </c>
      <c r="BP47" s="421">
        <v>1.3004848990548011E-2</v>
      </c>
      <c r="BQ47" s="421">
        <v>1.4931081547253011E-2</v>
      </c>
      <c r="BR47" s="421">
        <v>1.1149680593512448E-2</v>
      </c>
      <c r="BS47" s="421">
        <v>1.8224703565349245E-2</v>
      </c>
      <c r="BT47" s="421">
        <v>9.5596853749304132E-3</v>
      </c>
      <c r="BU47" s="421">
        <v>1.1299241294504369E-2</v>
      </c>
      <c r="BV47" s="421">
        <v>1.4225070764941391E-2</v>
      </c>
    </row>
    <row r="48" spans="2:74" ht="13.5" customHeight="1" x14ac:dyDescent="0.15">
      <c r="B48" s="378" t="s">
        <v>130</v>
      </c>
      <c r="C48" s="379" t="s">
        <v>121</v>
      </c>
      <c r="D48" s="380">
        <v>0.3511798769099404</v>
      </c>
      <c r="E48" s="380">
        <v>0.33550622503910277</v>
      </c>
      <c r="F48" s="380">
        <v>0.34196771353407024</v>
      </c>
      <c r="G48" s="380">
        <v>0.35762131899331506</v>
      </c>
      <c r="H48" s="380">
        <v>0.36022158032431617</v>
      </c>
      <c r="I48" s="380">
        <v>0.26902605248402817</v>
      </c>
      <c r="J48" s="380">
        <v>0.32312512891428491</v>
      </c>
      <c r="K48" s="380">
        <v>0.33984251968503937</v>
      </c>
      <c r="L48" s="380">
        <v>0.36731839699462054</v>
      </c>
      <c r="M48" s="380">
        <v>0.36899065555447819</v>
      </c>
      <c r="N48" s="380">
        <v>0.27786694965842013</v>
      </c>
      <c r="O48" s="380">
        <v>0.2649314688293708</v>
      </c>
      <c r="P48" s="380">
        <v>0.29764543448721226</v>
      </c>
      <c r="Q48" s="380">
        <v>0.24455488481275592</v>
      </c>
      <c r="R48" s="380">
        <v>0.28196305175574671</v>
      </c>
      <c r="S48" s="380">
        <v>0.32743310679340115</v>
      </c>
      <c r="T48" s="380">
        <v>0.39292603414928351</v>
      </c>
      <c r="U48" s="380">
        <v>0.3823657260097717</v>
      </c>
      <c r="V48" s="380">
        <v>0.39377928253829997</v>
      </c>
      <c r="W48" s="380">
        <v>0.32331852202212125</v>
      </c>
      <c r="X48" s="380">
        <v>0.27890706249409097</v>
      </c>
      <c r="Y48" s="380">
        <v>0.41762601024960827</v>
      </c>
      <c r="Z48" s="380">
        <v>0.27704409626877724</v>
      </c>
      <c r="AA48" s="380">
        <v>0.33070159612215688</v>
      </c>
      <c r="AB48" s="380">
        <v>0.22807656303105561</v>
      </c>
      <c r="AC48" s="380">
        <v>0.38988190259891786</v>
      </c>
      <c r="AD48" s="380">
        <v>0.32725140855163209</v>
      </c>
      <c r="AE48" s="380">
        <v>0.28381751829025731</v>
      </c>
      <c r="AF48" s="380">
        <v>0.33937673473281471</v>
      </c>
      <c r="AG48" s="380">
        <v>0.37803445389178925</v>
      </c>
      <c r="AH48" s="380">
        <v>0.33975839390035156</v>
      </c>
      <c r="AI48" s="380">
        <v>0.34340707856579639</v>
      </c>
      <c r="AJ48" s="380">
        <v>0.34199023623697372</v>
      </c>
      <c r="AK48" s="380">
        <v>0.34421332173335067</v>
      </c>
      <c r="AL48" s="380">
        <v>0.31771569490548918</v>
      </c>
      <c r="AM48" s="380">
        <v>0.23854918721593218</v>
      </c>
      <c r="AN48" s="380">
        <v>0.3176840991435711</v>
      </c>
      <c r="AO48" s="380">
        <v>0.39260459868745134</v>
      </c>
      <c r="AP48" s="380">
        <v>0.34696872190197126</v>
      </c>
      <c r="AQ48" s="380">
        <v>0.26563480443421877</v>
      </c>
      <c r="AR48" s="380">
        <v>0.30766821527379024</v>
      </c>
      <c r="AS48" s="380">
        <v>0.33284565656093568</v>
      </c>
      <c r="AT48" s="380">
        <v>0.3296176274041322</v>
      </c>
      <c r="AU48" s="380">
        <v>0.33304893002561864</v>
      </c>
      <c r="AV48" s="380">
        <v>0.34451009122276316</v>
      </c>
      <c r="AW48" s="380">
        <v>0.22202996412745304</v>
      </c>
      <c r="AX48" s="380">
        <v>0.4790317760733141</v>
      </c>
      <c r="AY48" s="380">
        <v>0.36617269015575382</v>
      </c>
      <c r="AZ48" s="380">
        <v>0.35775186434237399</v>
      </c>
      <c r="BA48" s="380">
        <v>0.3990090757547694</v>
      </c>
      <c r="BB48" s="380">
        <v>0.39132210649489713</v>
      </c>
      <c r="BC48" s="380">
        <v>0.3265835628701696</v>
      </c>
      <c r="BD48" s="380">
        <v>0.30106656210053634</v>
      </c>
      <c r="BE48" s="380">
        <v>0.31052756986784102</v>
      </c>
      <c r="BF48" s="380">
        <v>0.32624723126254429</v>
      </c>
      <c r="BG48" s="380">
        <v>0.29829117465601102</v>
      </c>
      <c r="BH48" s="380">
        <v>0.25547969924812031</v>
      </c>
      <c r="BI48" s="380">
        <v>0.32940855666571112</v>
      </c>
      <c r="BJ48" s="380">
        <v>0.27999495699708571</v>
      </c>
      <c r="BK48" s="380">
        <v>0.33216657229628865</v>
      </c>
      <c r="BL48" s="380">
        <v>0.43983328447429804</v>
      </c>
      <c r="BM48" s="380">
        <v>0.27895290113886972</v>
      </c>
      <c r="BN48" s="380">
        <v>0.4103379894963935</v>
      </c>
      <c r="BO48" s="380">
        <v>0.38380091229190028</v>
      </c>
      <c r="BP48" s="380">
        <v>0.43568716336020874</v>
      </c>
      <c r="BQ48" s="380">
        <v>0.45608705634503183</v>
      </c>
      <c r="BR48" s="380">
        <v>0.47564213314553555</v>
      </c>
      <c r="BS48" s="380">
        <v>0.48334679223140786</v>
      </c>
      <c r="BT48" s="380">
        <v>0.34318997527567746</v>
      </c>
      <c r="BU48" s="380">
        <v>0.55657037045307012</v>
      </c>
      <c r="BV48" s="380">
        <v>0.39620444905349234</v>
      </c>
    </row>
    <row r="49" spans="2:74" ht="13.5" customHeight="1" x14ac:dyDescent="0.15">
      <c r="B49" s="381" t="s">
        <v>131</v>
      </c>
      <c r="C49" s="382" t="s">
        <v>238</v>
      </c>
      <c r="D49" s="383">
        <v>2.7759346018929983E-2</v>
      </c>
      <c r="E49" s="383">
        <v>3.1951280571030763E-2</v>
      </c>
      <c r="F49" s="383">
        <v>3.0152541181519079E-2</v>
      </c>
      <c r="G49" s="383">
        <v>3.4320729487334362E-2</v>
      </c>
      <c r="H49" s="383">
        <v>3.4161729299999707E-2</v>
      </c>
      <c r="I49" s="383">
        <v>3.973813265523695E-2</v>
      </c>
      <c r="J49" s="383">
        <v>2.5135202456072925E-2</v>
      </c>
      <c r="K49" s="383">
        <v>4.2342519685039368E-2</v>
      </c>
      <c r="L49" s="383">
        <v>9.8470386096419678E-3</v>
      </c>
      <c r="M49" s="383">
        <v>9.3117110718573259E-3</v>
      </c>
      <c r="N49" s="383">
        <v>3.848245672215958E-2</v>
      </c>
      <c r="O49" s="383">
        <v>4.5276077183493135E-2</v>
      </c>
      <c r="P49" s="383">
        <v>8.4724670048029714E-3</v>
      </c>
      <c r="Q49" s="383">
        <v>6.8199982611665058E-2</v>
      </c>
      <c r="R49" s="383">
        <v>6.0217176702862781E-3</v>
      </c>
      <c r="S49" s="383">
        <v>3.4198663011785549E-2</v>
      </c>
      <c r="T49" s="383">
        <v>2.0304733481687914E-2</v>
      </c>
      <c r="U49" s="383">
        <v>9.0414341105489189E-4</v>
      </c>
      <c r="V49" s="383">
        <v>2.1872256133967392E-2</v>
      </c>
      <c r="W49" s="383">
        <v>3.5071547354657139E-2</v>
      </c>
      <c r="X49" s="383">
        <v>1.2995607965826364E-2</v>
      </c>
      <c r="Y49" s="383">
        <v>5.4815426869955546E-2</v>
      </c>
      <c r="Z49" s="383">
        <v>7.3047972863834604E-2</v>
      </c>
      <c r="AA49" s="383">
        <v>2.153141125103742E-2</v>
      </c>
      <c r="AB49" s="383">
        <v>7.1871996339030492E-2</v>
      </c>
      <c r="AC49" s="383">
        <v>1.6765635753884983E-2</v>
      </c>
      <c r="AD49" s="383">
        <v>2.2524961453981977E-2</v>
      </c>
      <c r="AE49" s="383">
        <v>8.9764950735934226E-2</v>
      </c>
      <c r="AF49" s="383">
        <v>3.6360614393696269E-2</v>
      </c>
      <c r="AG49" s="383">
        <v>1.8577222481943229E-2</v>
      </c>
      <c r="AH49" s="383">
        <v>1.6776940203723372E-2</v>
      </c>
      <c r="AI49" s="383">
        <v>1.0766926533033487E-2</v>
      </c>
      <c r="AJ49" s="383">
        <v>1.0886019630350611E-2</v>
      </c>
      <c r="AK49" s="383">
        <v>1.1626493813939985E-2</v>
      </c>
      <c r="AL49" s="383">
        <v>1.1629993978374198E-2</v>
      </c>
      <c r="AM49" s="383">
        <v>1.092446846000235E-2</v>
      </c>
      <c r="AN49" s="383">
        <v>8.4013170015068989E-3</v>
      </c>
      <c r="AO49" s="383">
        <v>1.2169118793834753E-2</v>
      </c>
      <c r="AP49" s="383">
        <v>1.2793303483813254E-2</v>
      </c>
      <c r="AQ49" s="383">
        <v>1.0876385693369588E-2</v>
      </c>
      <c r="AR49" s="383">
        <v>1.2110455708096258E-2</v>
      </c>
      <c r="AS49" s="383">
        <v>7.8401065600176272E-3</v>
      </c>
      <c r="AT49" s="383">
        <v>7.6108349582108955E-3</v>
      </c>
      <c r="AU49" s="383">
        <v>7.3661945720660859E-3</v>
      </c>
      <c r="AV49" s="383">
        <v>8.68743205558444E-3</v>
      </c>
      <c r="AW49" s="383">
        <v>8.9611029049729198E-3</v>
      </c>
      <c r="AX49" s="383">
        <v>8.0685327223827073E-3</v>
      </c>
      <c r="AY49" s="383">
        <v>1.0207167699984879E-2</v>
      </c>
      <c r="AZ49" s="383">
        <v>1.0426067543817983E-2</v>
      </c>
      <c r="BA49" s="383">
        <v>9.3535839970364885E-3</v>
      </c>
      <c r="BB49" s="383">
        <v>6.7394148134655822E-3</v>
      </c>
      <c r="BC49" s="383">
        <v>2.6903366097881826E-2</v>
      </c>
      <c r="BD49" s="383">
        <v>2.6546912761645773E-2</v>
      </c>
      <c r="BE49" s="383">
        <v>2.7964902526758897E-2</v>
      </c>
      <c r="BF49" s="383">
        <v>2.0586612504697857E-2</v>
      </c>
      <c r="BG49" s="383">
        <v>3.0948247413805471E-2</v>
      </c>
      <c r="BH49" s="383">
        <v>2.6027067669172933E-2</v>
      </c>
      <c r="BI49" s="383">
        <v>3.2464009285219857E-2</v>
      </c>
      <c r="BJ49" s="383">
        <v>2.7662164062462118E-2</v>
      </c>
      <c r="BK49" s="383">
        <v>2.0615638029546506E-2</v>
      </c>
      <c r="BL49" s="383">
        <v>1.7678473558764674E-2</v>
      </c>
      <c r="BM49" s="383">
        <v>1.83572950361999E-2</v>
      </c>
      <c r="BN49" s="383">
        <v>2.3471233379926095E-2</v>
      </c>
      <c r="BO49" s="383">
        <v>3.8785876676870022E-3</v>
      </c>
      <c r="BP49" s="383">
        <v>2.1288869165812255E-2</v>
      </c>
      <c r="BQ49" s="383">
        <v>9.4294888139472895E-3</v>
      </c>
      <c r="BR49" s="383">
        <v>2.9790153044626745E-3</v>
      </c>
      <c r="BS49" s="383">
        <v>6.564843809003712E-3</v>
      </c>
      <c r="BT49" s="383">
        <v>2.2634046111812835E-2</v>
      </c>
      <c r="BU49" s="383">
        <v>2.1819362062173341E-2</v>
      </c>
      <c r="BV49" s="383">
        <v>3.3471094752768972E-2</v>
      </c>
    </row>
    <row r="50" spans="2:74" ht="13.5" customHeight="1" x14ac:dyDescent="0.15">
      <c r="B50" s="378" t="s">
        <v>132</v>
      </c>
      <c r="C50" s="379" t="s">
        <v>122</v>
      </c>
      <c r="D50" s="380">
        <v>3.8979428967007811E-2</v>
      </c>
      <c r="E50" s="380">
        <v>2.7660468162344767E-2</v>
      </c>
      <c r="F50" s="380">
        <v>2.5980011090259051E-2</v>
      </c>
      <c r="G50" s="380">
        <v>2.5492832111205094E-2</v>
      </c>
      <c r="H50" s="380">
        <v>2.5681993991140264E-2</v>
      </c>
      <c r="I50" s="380">
        <v>1.9047769468289254E-2</v>
      </c>
      <c r="J50" s="380">
        <v>2.656643900053856E-2</v>
      </c>
      <c r="K50" s="380">
        <v>3.3011811023622044E-2</v>
      </c>
      <c r="L50" s="380">
        <v>3.0588139637580291E-2</v>
      </c>
      <c r="M50" s="380">
        <v>3.0814276882361068E-2</v>
      </c>
      <c r="N50" s="380">
        <v>1.8491742389069442E-2</v>
      </c>
      <c r="O50" s="380">
        <v>2.0973410486705243E-2</v>
      </c>
      <c r="P50" s="380">
        <v>2.6444086426562985E-2</v>
      </c>
      <c r="Q50" s="380">
        <v>1.7565884505841328E-2</v>
      </c>
      <c r="R50" s="380">
        <v>2.8754759554364687E-2</v>
      </c>
      <c r="S50" s="380">
        <v>2.9760066213217994E-2</v>
      </c>
      <c r="T50" s="380">
        <v>2.7520121456647881E-2</v>
      </c>
      <c r="U50" s="380">
        <v>3.4913845565350446E-2</v>
      </c>
      <c r="V50" s="380">
        <v>2.6922725708224748E-2</v>
      </c>
      <c r="W50" s="380">
        <v>2.9900790455605428E-2</v>
      </c>
      <c r="X50" s="380">
        <v>3.7817906778859788E-2</v>
      </c>
      <c r="Y50" s="380">
        <v>2.5596840587470256E-2</v>
      </c>
      <c r="Z50" s="380">
        <v>4.1854304635761591E-2</v>
      </c>
      <c r="AA50" s="380">
        <v>3.4710544990918822E-2</v>
      </c>
      <c r="AB50" s="380">
        <v>3.1723252751363888E-2</v>
      </c>
      <c r="AC50" s="380">
        <v>3.0960658629517527E-2</v>
      </c>
      <c r="AD50" s="380">
        <v>2.7652754192320852E-2</v>
      </c>
      <c r="AE50" s="380">
        <v>2.7609784783197755E-2</v>
      </c>
      <c r="AF50" s="380">
        <v>2.2897337486582417E-2</v>
      </c>
      <c r="AG50" s="380">
        <v>6.1149116097383632E-2</v>
      </c>
      <c r="AH50" s="380">
        <v>7.4688307749644092E-2</v>
      </c>
      <c r="AI50" s="380">
        <v>7.1420237490952124E-2</v>
      </c>
      <c r="AJ50" s="380">
        <v>7.2480051627720907E-2</v>
      </c>
      <c r="AK50" s="380">
        <v>7.2412783543390272E-2</v>
      </c>
      <c r="AL50" s="380">
        <v>0.10595055087555875</v>
      </c>
      <c r="AM50" s="380">
        <v>3.4969142216880966E-2</v>
      </c>
      <c r="AN50" s="380">
        <v>4.3638665425876154E-2</v>
      </c>
      <c r="AO50" s="380">
        <v>3.814053840273033E-2</v>
      </c>
      <c r="AP50" s="380">
        <v>7.4151411005983603E-2</v>
      </c>
      <c r="AQ50" s="380">
        <v>3.0851286341769504E-2</v>
      </c>
      <c r="AR50" s="380">
        <v>4.3796001461606726E-2</v>
      </c>
      <c r="AS50" s="380">
        <v>7.2756756395854438E-2</v>
      </c>
      <c r="AT50" s="380">
        <v>7.3653182471461659E-2</v>
      </c>
      <c r="AU50" s="380">
        <v>8.5592366674781845E-2</v>
      </c>
      <c r="AV50" s="380">
        <v>8.9804792739991493E-3</v>
      </c>
      <c r="AW50" s="380">
        <v>3.2172750931982838E-2</v>
      </c>
      <c r="AX50" s="380">
        <v>2.8787727861340772E-2</v>
      </c>
      <c r="AY50" s="380">
        <v>6.3501814607591106E-2</v>
      </c>
      <c r="AZ50" s="380">
        <v>6.4955113285517507E-2</v>
      </c>
      <c r="BA50" s="380">
        <v>5.783478421929987E-2</v>
      </c>
      <c r="BB50" s="380">
        <v>3.5579252979196681E-2</v>
      </c>
      <c r="BC50" s="380">
        <v>8.0227095682374905E-2</v>
      </c>
      <c r="BD50" s="380">
        <v>7.2497388436038271E-2</v>
      </c>
      <c r="BE50" s="380">
        <v>8.9253802470116356E-2</v>
      </c>
      <c r="BF50" s="380">
        <v>6.3083234045275355E-2</v>
      </c>
      <c r="BG50" s="380">
        <v>6.9644317545948894E-2</v>
      </c>
      <c r="BH50" s="380">
        <v>3.1954887218045111E-2</v>
      </c>
      <c r="BI50" s="380">
        <v>5.6377645553512372E-2</v>
      </c>
      <c r="BJ50" s="380">
        <v>0.18067689383347421</v>
      </c>
      <c r="BK50" s="380">
        <v>8.6237367238036405E-2</v>
      </c>
      <c r="BL50" s="380">
        <v>9.6129089819901342E-2</v>
      </c>
      <c r="BM50" s="380">
        <v>1.2408720416992897E-2</v>
      </c>
      <c r="BN50" s="380">
        <v>8.2873891346510062E-2</v>
      </c>
      <c r="BO50" s="380">
        <v>6.7507942659490464E-2</v>
      </c>
      <c r="BP50" s="380">
        <v>4.0755922990788097E-2</v>
      </c>
      <c r="BQ50" s="380">
        <v>6.7401289185219718E-2</v>
      </c>
      <c r="BR50" s="380">
        <v>7.2278587276619538E-2</v>
      </c>
      <c r="BS50" s="380">
        <v>3.8424669869690758E-2</v>
      </c>
      <c r="BT50" s="380">
        <v>2.9681594731212946E-2</v>
      </c>
      <c r="BU50" s="380">
        <v>2.9710250100081499E-2</v>
      </c>
      <c r="BV50" s="380">
        <v>2.5652185000382514E-2</v>
      </c>
    </row>
    <row r="51" spans="2:74" ht="13.5" customHeight="1" x14ac:dyDescent="0.15">
      <c r="B51" s="381" t="s">
        <v>133</v>
      </c>
      <c r="C51" s="382" t="s">
        <v>239</v>
      </c>
      <c r="D51" s="383">
        <v>0</v>
      </c>
      <c r="E51" s="383">
        <v>0</v>
      </c>
      <c r="F51" s="383">
        <v>0</v>
      </c>
      <c r="G51" s="383">
        <v>0</v>
      </c>
      <c r="H51" s="383">
        <v>0</v>
      </c>
      <c r="I51" s="383">
        <v>0</v>
      </c>
      <c r="J51" s="383">
        <v>0</v>
      </c>
      <c r="K51" s="383">
        <v>0</v>
      </c>
      <c r="L51" s="383">
        <v>0</v>
      </c>
      <c r="M51" s="383">
        <v>0</v>
      </c>
      <c r="N51" s="383">
        <v>0</v>
      </c>
      <c r="O51" s="383">
        <v>0</v>
      </c>
      <c r="P51" s="383">
        <v>0</v>
      </c>
      <c r="Q51" s="383">
        <v>0</v>
      </c>
      <c r="R51" s="383">
        <v>0</v>
      </c>
      <c r="S51" s="383">
        <v>0</v>
      </c>
      <c r="T51" s="383">
        <v>0</v>
      </c>
      <c r="U51" s="383">
        <v>0</v>
      </c>
      <c r="V51" s="383">
        <v>0</v>
      </c>
      <c r="W51" s="383">
        <v>0</v>
      </c>
      <c r="X51" s="383">
        <v>0</v>
      </c>
      <c r="Y51" s="383">
        <v>0</v>
      </c>
      <c r="Z51" s="383">
        <v>0</v>
      </c>
      <c r="AA51" s="383">
        <v>0</v>
      </c>
      <c r="AB51" s="383">
        <v>0</v>
      </c>
      <c r="AC51" s="383">
        <v>0</v>
      </c>
      <c r="AD51" s="383">
        <v>0</v>
      </c>
      <c r="AE51" s="383">
        <v>0</v>
      </c>
      <c r="AF51" s="383">
        <v>0</v>
      </c>
      <c r="AG51" s="383">
        <v>0</v>
      </c>
      <c r="AH51" s="383">
        <v>0</v>
      </c>
      <c r="AI51" s="383">
        <v>0</v>
      </c>
      <c r="AJ51" s="383">
        <v>0</v>
      </c>
      <c r="AK51" s="383">
        <v>0</v>
      </c>
      <c r="AL51" s="383">
        <v>0</v>
      </c>
      <c r="AM51" s="383">
        <v>0</v>
      </c>
      <c r="AN51" s="383">
        <v>0</v>
      </c>
      <c r="AO51" s="383">
        <v>0</v>
      </c>
      <c r="AP51" s="383">
        <v>0</v>
      </c>
      <c r="AQ51" s="383">
        <v>0</v>
      </c>
      <c r="AR51" s="383">
        <v>0</v>
      </c>
      <c r="AS51" s="383">
        <v>0</v>
      </c>
      <c r="AT51" s="383">
        <v>0</v>
      </c>
      <c r="AU51" s="383">
        <v>0</v>
      </c>
      <c r="AV51" s="383">
        <v>0</v>
      </c>
      <c r="AW51" s="383">
        <v>0</v>
      </c>
      <c r="AX51" s="383">
        <v>0</v>
      </c>
      <c r="AY51" s="383">
        <v>0</v>
      </c>
      <c r="AZ51" s="383">
        <v>0</v>
      </c>
      <c r="BA51" s="383">
        <v>0</v>
      </c>
      <c r="BB51" s="383">
        <v>0</v>
      </c>
      <c r="BC51" s="383">
        <v>0</v>
      </c>
      <c r="BD51" s="383">
        <v>0</v>
      </c>
      <c r="BE51" s="383">
        <v>0</v>
      </c>
      <c r="BF51" s="383">
        <v>0</v>
      </c>
      <c r="BG51" s="383">
        <v>0</v>
      </c>
      <c r="BH51" s="383">
        <v>0</v>
      </c>
      <c r="BI51" s="383">
        <v>0</v>
      </c>
      <c r="BJ51" s="383">
        <v>0</v>
      </c>
      <c r="BK51" s="383">
        <v>0</v>
      </c>
      <c r="BL51" s="383">
        <v>0</v>
      </c>
      <c r="BM51" s="383">
        <v>0</v>
      </c>
      <c r="BN51" s="383">
        <v>0</v>
      </c>
      <c r="BO51" s="383">
        <v>0</v>
      </c>
      <c r="BP51" s="383">
        <v>0</v>
      </c>
      <c r="BQ51" s="383">
        <v>0</v>
      </c>
      <c r="BR51" s="383">
        <v>0</v>
      </c>
      <c r="BS51" s="383">
        <v>0</v>
      </c>
      <c r="BT51" s="383">
        <v>0</v>
      </c>
      <c r="BU51" s="383">
        <v>0</v>
      </c>
      <c r="BV51" s="383">
        <v>0</v>
      </c>
    </row>
    <row r="52" spans="2:74" ht="13.5" customHeight="1" x14ac:dyDescent="0.15">
      <c r="B52" s="378" t="s">
        <v>123</v>
      </c>
      <c r="C52" s="379" t="s">
        <v>124</v>
      </c>
      <c r="D52" s="380">
        <v>3.7134098424057925E-2</v>
      </c>
      <c r="E52" s="380">
        <v>3.7978051745452879E-2</v>
      </c>
      <c r="F52" s="380">
        <v>3.7063874517353268E-2</v>
      </c>
      <c r="G52" s="380">
        <v>3.8576665218449116E-2</v>
      </c>
      <c r="H52" s="380">
        <v>3.8642704624272432E-2</v>
      </c>
      <c r="I52" s="380">
        <v>3.6326591854946341E-2</v>
      </c>
      <c r="J52" s="380">
        <v>3.5242895518512563E-2</v>
      </c>
      <c r="K52" s="380">
        <v>3.4891732283464566E-2</v>
      </c>
      <c r="L52" s="380">
        <v>3.6057445359281799E-2</v>
      </c>
      <c r="M52" s="380">
        <v>3.6093946879427366E-2</v>
      </c>
      <c r="N52" s="380">
        <v>3.410492803608145E-2</v>
      </c>
      <c r="O52" s="380">
        <v>3.4132621611765349E-2</v>
      </c>
      <c r="P52" s="380">
        <v>3.5061180696632541E-2</v>
      </c>
      <c r="Q52" s="380">
        <v>3.3554248986291495E-2</v>
      </c>
      <c r="R52" s="380">
        <v>3.7075165703003808E-2</v>
      </c>
      <c r="S52" s="380">
        <v>3.9120243806264256E-2</v>
      </c>
      <c r="T52" s="380">
        <v>3.6500686313250007E-2</v>
      </c>
      <c r="U52" s="380">
        <v>3.7487176812198979E-2</v>
      </c>
      <c r="V52" s="380">
        <v>3.6420980170409449E-2</v>
      </c>
      <c r="W52" s="380">
        <v>3.9284817170189182E-2</v>
      </c>
      <c r="X52" s="380">
        <v>4.795138679983154E-2</v>
      </c>
      <c r="Y52" s="380">
        <v>3.2840331977500331E-2</v>
      </c>
      <c r="Z52" s="380">
        <v>3.9760943304797285E-2</v>
      </c>
      <c r="AA52" s="380">
        <v>4.3207159095009565E-2</v>
      </c>
      <c r="AB52" s="380">
        <v>4.2841025906536719E-2</v>
      </c>
      <c r="AC52" s="380">
        <v>3.5810831871050677E-2</v>
      </c>
      <c r="AD52" s="380">
        <v>3.9301966313030769E-2</v>
      </c>
      <c r="AE52" s="380">
        <v>3.9082633335831611E-2</v>
      </c>
      <c r="AF52" s="380">
        <v>3.5495235405263781E-2</v>
      </c>
      <c r="AG52" s="380">
        <v>3.6523524130611607E-2</v>
      </c>
      <c r="AH52" s="380">
        <v>4.1122260316535382E-2</v>
      </c>
      <c r="AI52" s="380">
        <v>4.2447869521698559E-2</v>
      </c>
      <c r="AJ52" s="380">
        <v>4.2805863480650456E-2</v>
      </c>
      <c r="AK52" s="380">
        <v>4.3474573537309616E-2</v>
      </c>
      <c r="AL52" s="380">
        <v>4.3693132205647044E-2</v>
      </c>
      <c r="AM52" s="380">
        <v>4.3164752550398033E-2</v>
      </c>
      <c r="AN52" s="380">
        <v>3.9443911702323649E-2</v>
      </c>
      <c r="AO52" s="380">
        <v>4.3147197665638501E-2</v>
      </c>
      <c r="AP52" s="380">
        <v>4.7469408806064838E-2</v>
      </c>
      <c r="AQ52" s="380">
        <v>4.0472704455134907E-2</v>
      </c>
      <c r="AR52" s="380">
        <v>4.8076421151537298E-2</v>
      </c>
      <c r="AS52" s="380">
        <v>4.0055149482806682E-2</v>
      </c>
      <c r="AT52" s="380">
        <v>4.0287809298876771E-2</v>
      </c>
      <c r="AU52" s="380">
        <v>4.1372863904083124E-2</v>
      </c>
      <c r="AV52" s="380">
        <v>3.5014416032518786E-2</v>
      </c>
      <c r="AW52" s="380">
        <v>3.4564254062038405E-2</v>
      </c>
      <c r="AX52" s="380">
        <v>3.9944217551548956E-2</v>
      </c>
      <c r="AY52" s="380">
        <v>3.7653107515499773E-2</v>
      </c>
      <c r="AZ52" s="380">
        <v>3.8272455232033438E-2</v>
      </c>
      <c r="BA52" s="380">
        <v>3.5238007038340437E-2</v>
      </c>
      <c r="BB52" s="380">
        <v>3.0341165626224659E-2</v>
      </c>
      <c r="BC52" s="380">
        <v>3.888874813042599E-2</v>
      </c>
      <c r="BD52" s="380">
        <v>3.7170897887072306E-2</v>
      </c>
      <c r="BE52" s="380">
        <v>3.6734045510503952E-2</v>
      </c>
      <c r="BF52" s="380">
        <v>3.8262552276162071E-2</v>
      </c>
      <c r="BG52" s="380">
        <v>3.9356069845187025E-2</v>
      </c>
      <c r="BH52" s="380">
        <v>3.7148872180451126E-2</v>
      </c>
      <c r="BI52" s="380">
        <v>4.8731322934073541E-2</v>
      </c>
      <c r="BJ52" s="380">
        <v>3.3620019428492E-2</v>
      </c>
      <c r="BK52" s="380">
        <v>3.0344366088433623E-2</v>
      </c>
      <c r="BL52" s="380">
        <v>3.7277319635808999E-2</v>
      </c>
      <c r="BM52" s="380">
        <v>3.3585895608286204E-2</v>
      </c>
      <c r="BN52" s="380">
        <v>3.1140360434962627E-2</v>
      </c>
      <c r="BO52" s="380">
        <v>4.3966998327533931E-2</v>
      </c>
      <c r="BP52" s="380">
        <v>2.95967505465938E-2</v>
      </c>
      <c r="BQ52" s="380">
        <v>2.3414506391123611E-2</v>
      </c>
      <c r="BR52" s="380">
        <v>3.1982074734904192E-2</v>
      </c>
      <c r="BS52" s="380">
        <v>4.3037489324866812E-2</v>
      </c>
      <c r="BT52" s="380">
        <v>2.8367210370153467E-2</v>
      </c>
      <c r="BU52" s="380">
        <v>2.2636760772517542E-2</v>
      </c>
      <c r="BV52" s="380">
        <v>3.5261256513349708E-2</v>
      </c>
    </row>
    <row r="53" spans="2:74" ht="13.5" customHeight="1" x14ac:dyDescent="0.15">
      <c r="B53" s="381" t="s">
        <v>125</v>
      </c>
      <c r="C53" s="382" t="s">
        <v>240</v>
      </c>
      <c r="D53" s="411">
        <v>-5.1032787069731416E-3</v>
      </c>
      <c r="E53" s="411">
        <v>-1.2672478495299279E-5</v>
      </c>
      <c r="F53" s="411">
        <v>-1.4205666191320068E-5</v>
      </c>
      <c r="G53" s="411">
        <v>-1.2384342903090378E-5</v>
      </c>
      <c r="H53" s="411">
        <v>-1.2400154132756978E-5</v>
      </c>
      <c r="I53" s="411">
        <v>-1.184562777878685E-5</v>
      </c>
      <c r="J53" s="411">
        <v>-1.6398032561342872E-5</v>
      </c>
      <c r="K53" s="411">
        <v>-1.9685039370078739E-5</v>
      </c>
      <c r="L53" s="411">
        <v>-1.7527485287867037E-5</v>
      </c>
      <c r="M53" s="411">
        <v>-1.7607166265462999E-5</v>
      </c>
      <c r="N53" s="411">
        <v>-1.3265238442661008E-5</v>
      </c>
      <c r="O53" s="411">
        <v>-1.484546196818553E-5</v>
      </c>
      <c r="P53" s="411">
        <v>-1.5135411481386807E-5</v>
      </c>
      <c r="Q53" s="411">
        <v>-1.4664860793808915E-5</v>
      </c>
      <c r="R53" s="411">
        <v>-1.4102383302778169E-5</v>
      </c>
      <c r="S53" s="411">
        <v>-1.0756881868845335E-5</v>
      </c>
      <c r="T53" s="411">
        <v>-9.0988499053719611E-6</v>
      </c>
      <c r="U53" s="411">
        <v>-1.7387373289517154E-5</v>
      </c>
      <c r="V53" s="411">
        <v>-8.4291564521680493E-6</v>
      </c>
      <c r="W53" s="411">
        <v>-1.0861047514551353E-5</v>
      </c>
      <c r="X53" s="411">
        <v>-1.7189957626754449E-5</v>
      </c>
      <c r="Y53" s="411">
        <v>-9.5130280919719557E-6</v>
      </c>
      <c r="Z53" s="411">
        <v>-1.2921983524471006E-5</v>
      </c>
      <c r="AA53" s="411">
        <v>-1.2028049411226981E-5</v>
      </c>
      <c r="AB53" s="411">
        <v>-1.3778740155507697E-5</v>
      </c>
      <c r="AC53" s="411">
        <v>-9.2665055417915182E-6</v>
      </c>
      <c r="AD53" s="411">
        <v>-9.9813800180681811E-6</v>
      </c>
      <c r="AE53" s="411">
        <v>-1.1530501057923472E-5</v>
      </c>
      <c r="AF53" s="411">
        <v>-1.3360799574378368E-7</v>
      </c>
      <c r="AG53" s="411">
        <v>-1.4291662294814543E-2</v>
      </c>
      <c r="AH53" s="411">
        <v>-2.736274247698105E-3</v>
      </c>
      <c r="AI53" s="411">
        <v>-2.86075996724219E-3</v>
      </c>
      <c r="AJ53" s="411">
        <v>-2.8914918553973345E-3</v>
      </c>
      <c r="AK53" s="411">
        <v>-2.9678966827850427E-3</v>
      </c>
      <c r="AL53" s="411">
        <v>-3.1570908457826631E-3</v>
      </c>
      <c r="AM53" s="411">
        <v>-2.2860963774860169E-3</v>
      </c>
      <c r="AN53" s="411">
        <v>-2.3193964845318457E-3</v>
      </c>
      <c r="AO53" s="411">
        <v>-2.8455621883344308E-3</v>
      </c>
      <c r="AP53" s="411">
        <v>-3.2861856968767543E-3</v>
      </c>
      <c r="AQ53" s="411">
        <v>-2.3007738966743358E-3</v>
      </c>
      <c r="AR53" s="411">
        <v>-3.1320144072662735E-3</v>
      </c>
      <c r="AS53" s="411">
        <v>-2.5772034338231243E-3</v>
      </c>
      <c r="AT53" s="411">
        <v>-2.5659334120597954E-3</v>
      </c>
      <c r="AU53" s="411">
        <v>-2.7226777390383745E-3</v>
      </c>
      <c r="AV53" s="411">
        <v>-1.6732050857872099E-3</v>
      </c>
      <c r="AW53" s="411">
        <v>-1.7443905183934726E-3</v>
      </c>
      <c r="AX53" s="411">
        <v>-3.1875684829166251E-3</v>
      </c>
      <c r="AY53" s="411">
        <v>-2.6935581430515649E-3</v>
      </c>
      <c r="AZ53" s="411">
        <v>-2.659953450814611E-3</v>
      </c>
      <c r="BA53" s="411">
        <v>-2.8245971476199296E-3</v>
      </c>
      <c r="BB53" s="411">
        <v>-1.8214634630988062E-3</v>
      </c>
      <c r="BC53" s="411">
        <v>-2.9985574268387781E-3</v>
      </c>
      <c r="BD53" s="411">
        <v>-3.2208771002038917E-3</v>
      </c>
      <c r="BE53" s="411">
        <v>-3.5344108653349747E-3</v>
      </c>
      <c r="BF53" s="411">
        <v>-2.6987693611713057E-3</v>
      </c>
      <c r="BG53" s="411">
        <v>-3.1708681865790494E-3</v>
      </c>
      <c r="BH53" s="411">
        <v>-2.7218045112781955E-3</v>
      </c>
      <c r="BI53" s="411">
        <v>-3.1575341029065254E-3</v>
      </c>
      <c r="BJ53" s="411">
        <v>-3.5430328166949259E-3</v>
      </c>
      <c r="BK53" s="411">
        <v>-2.1705186939139686E-3</v>
      </c>
      <c r="BL53" s="411">
        <v>-3.3309116246266531E-3</v>
      </c>
      <c r="BM53" s="411">
        <v>-1.5596682273746729E-3</v>
      </c>
      <c r="BN53" s="411">
        <v>-2.309921767743904E-3</v>
      </c>
      <c r="BO53" s="411">
        <v>-5.7095960590316272E-4</v>
      </c>
      <c r="BP53" s="411">
        <v>-3.1696782623925751E-2</v>
      </c>
      <c r="BQ53" s="411">
        <v>-5.0890165434283742E-2</v>
      </c>
      <c r="BR53" s="411">
        <v>-1.8495481522185439E-3</v>
      </c>
      <c r="BS53" s="411">
        <v>-4.461769951606063E-3</v>
      </c>
      <c r="BT53" s="411">
        <v>-3.2538664324101213E-2</v>
      </c>
      <c r="BU53" s="411">
        <v>-2.4689428363177026E-2</v>
      </c>
      <c r="BV53" s="411">
        <v>-3.294883673486735E-2</v>
      </c>
    </row>
    <row r="54" spans="2:74" ht="13.5" customHeight="1" x14ac:dyDescent="0.15">
      <c r="B54" s="378" t="s">
        <v>189</v>
      </c>
      <c r="C54" s="379" t="s">
        <v>126</v>
      </c>
      <c r="D54" s="412">
        <v>0.47088380564189114</v>
      </c>
      <c r="E54" s="412">
        <v>0.4576700107777551</v>
      </c>
      <c r="F54" s="412">
        <v>0.46132378236993188</v>
      </c>
      <c r="G54" s="412">
        <v>0.48305669901194337</v>
      </c>
      <c r="H54" s="412">
        <v>0.48583966137149182</v>
      </c>
      <c r="I54" s="412">
        <v>0.38823650190714609</v>
      </c>
      <c r="J54" s="412">
        <v>0.43516339894082262</v>
      </c>
      <c r="K54" s="412">
        <v>0.48054133858267717</v>
      </c>
      <c r="L54" s="412">
        <v>0.47177855775087307</v>
      </c>
      <c r="M54" s="412">
        <v>0.47328732489859138</v>
      </c>
      <c r="N54" s="412">
        <v>0.39107249452808912</v>
      </c>
      <c r="O54" s="412">
        <v>0.38651225234703529</v>
      </c>
      <c r="P54" s="412">
        <v>0.39574055886666037</v>
      </c>
      <c r="Q54" s="412">
        <v>0.38076420684576651</v>
      </c>
      <c r="R54" s="412">
        <v>0.37495416725426595</v>
      </c>
      <c r="S54" s="412">
        <v>0.45310491248354579</v>
      </c>
      <c r="T54" s="412">
        <v>0.49942157311315849</v>
      </c>
      <c r="U54" s="412">
        <v>0.47488393928329248</v>
      </c>
      <c r="V54" s="412">
        <v>0.50140415697899032</v>
      </c>
      <c r="W54" s="412">
        <v>0.45019507421280269</v>
      </c>
      <c r="X54" s="412">
        <v>0.41151899060568814</v>
      </c>
      <c r="Y54" s="412">
        <v>0.5490267492759906</v>
      </c>
      <c r="Z54" s="412">
        <v>0.45182038442900985</v>
      </c>
      <c r="AA54" s="412">
        <v>0.46147295493089885</v>
      </c>
      <c r="AB54" s="412">
        <v>0.40070872828908966</v>
      </c>
      <c r="AC54" s="412">
        <v>0.49241325919005685</v>
      </c>
      <c r="AD54" s="412">
        <v>0.43863419315702951</v>
      </c>
      <c r="AE54" s="412">
        <v>0.45925409188656291</v>
      </c>
      <c r="AF54" s="412">
        <v>0.44982632296633268</v>
      </c>
      <c r="AG54" s="412">
        <v>0.49760342346202985</v>
      </c>
      <c r="AH54" s="412">
        <v>0.49027830152241336</v>
      </c>
      <c r="AI54" s="412">
        <v>0.48718951496437762</v>
      </c>
      <c r="AJ54" s="412">
        <v>0.4873221400369287</v>
      </c>
      <c r="AK54" s="412">
        <v>0.49192075951211089</v>
      </c>
      <c r="AL54" s="412">
        <v>0.49951943656966552</v>
      </c>
      <c r="AM54" s="412">
        <v>0.34808302234591437</v>
      </c>
      <c r="AN54" s="412">
        <v>0.42283164771626836</v>
      </c>
      <c r="AO54" s="412">
        <v>0.50845340899527236</v>
      </c>
      <c r="AP54" s="412">
        <v>0.49789821039803922</v>
      </c>
      <c r="AQ54" s="412">
        <v>0.36205814683120685</v>
      </c>
      <c r="AR54" s="412">
        <v>0.42751996659184632</v>
      </c>
      <c r="AS54" s="412">
        <v>0.46840588951074863</v>
      </c>
      <c r="AT54" s="412">
        <v>0.46570821776105603</v>
      </c>
      <c r="AU54" s="412">
        <v>0.48139466319426605</v>
      </c>
      <c r="AV54" s="412">
        <v>0.41520064281325331</v>
      </c>
      <c r="AW54" s="412">
        <v>0.31358233101216854</v>
      </c>
      <c r="AX54" s="412">
        <v>0.57082378722980376</v>
      </c>
      <c r="AY54" s="412">
        <v>0.4962573718433389</v>
      </c>
      <c r="AZ54" s="412">
        <v>0.49039329311737045</v>
      </c>
      <c r="BA54" s="412">
        <v>0.51912391183552509</v>
      </c>
      <c r="BB54" s="412">
        <v>0.48270437647993908</v>
      </c>
      <c r="BC54" s="412">
        <v>0.49057300357244976</v>
      </c>
      <c r="BD54" s="412">
        <v>0.45666170971837367</v>
      </c>
      <c r="BE54" s="412">
        <v>0.48488208528150922</v>
      </c>
      <c r="BF54" s="412">
        <v>0.46377651790783403</v>
      </c>
      <c r="BG54" s="412">
        <v>0.45968980013486949</v>
      </c>
      <c r="BH54" s="412">
        <v>0.36946165413533832</v>
      </c>
      <c r="BI54" s="412">
        <v>0.48456891548911712</v>
      </c>
      <c r="BJ54" s="412">
        <v>0.54079255963108497</v>
      </c>
      <c r="BK54" s="412">
        <v>0.48294469895849418</v>
      </c>
      <c r="BL54" s="412">
        <v>0.59842546447948131</v>
      </c>
      <c r="BM54" s="412">
        <v>0.37349063107295816</v>
      </c>
      <c r="BN54" s="412">
        <v>0.56081289322371064</v>
      </c>
      <c r="BO54" s="412">
        <v>0.50894986953935684</v>
      </c>
      <c r="BP54" s="412">
        <v>0.50863677243002514</v>
      </c>
      <c r="BQ54" s="412">
        <v>0.52037325684829172</v>
      </c>
      <c r="BR54" s="412">
        <v>0.59218194290281589</v>
      </c>
      <c r="BS54" s="412">
        <v>0.58513672884871226</v>
      </c>
      <c r="BT54" s="412">
        <v>0.40089384753968588</v>
      </c>
      <c r="BU54" s="412">
        <v>0.6173465563191699</v>
      </c>
      <c r="BV54" s="412">
        <v>0.47186521935006759</v>
      </c>
    </row>
    <row r="55" spans="2:74" s="180" customFormat="1" ht="13.5" customHeight="1" x14ac:dyDescent="0.15">
      <c r="B55" s="381" t="s">
        <v>190</v>
      </c>
      <c r="C55" s="382" t="s">
        <v>241</v>
      </c>
      <c r="D55" s="411">
        <v>1</v>
      </c>
      <c r="E55" s="411">
        <v>1</v>
      </c>
      <c r="F55" s="411">
        <v>1</v>
      </c>
      <c r="G55" s="411">
        <v>1</v>
      </c>
      <c r="H55" s="411">
        <v>1</v>
      </c>
      <c r="I55" s="411">
        <v>1</v>
      </c>
      <c r="J55" s="411">
        <v>1</v>
      </c>
      <c r="K55" s="411">
        <v>1</v>
      </c>
      <c r="L55" s="411">
        <v>1</v>
      </c>
      <c r="M55" s="411">
        <v>1</v>
      </c>
      <c r="N55" s="411">
        <v>1</v>
      </c>
      <c r="O55" s="411">
        <v>1</v>
      </c>
      <c r="P55" s="411">
        <v>1</v>
      </c>
      <c r="Q55" s="411">
        <v>1</v>
      </c>
      <c r="R55" s="411">
        <v>1</v>
      </c>
      <c r="S55" s="411">
        <v>1</v>
      </c>
      <c r="T55" s="411">
        <v>1</v>
      </c>
      <c r="U55" s="411">
        <v>1</v>
      </c>
      <c r="V55" s="411">
        <v>1</v>
      </c>
      <c r="W55" s="411">
        <v>1</v>
      </c>
      <c r="X55" s="411">
        <v>1</v>
      </c>
      <c r="Y55" s="411">
        <v>1</v>
      </c>
      <c r="Z55" s="411">
        <v>1</v>
      </c>
      <c r="AA55" s="411">
        <v>1</v>
      </c>
      <c r="AB55" s="411">
        <v>1</v>
      </c>
      <c r="AC55" s="411">
        <v>1</v>
      </c>
      <c r="AD55" s="411">
        <v>1</v>
      </c>
      <c r="AE55" s="411">
        <v>1</v>
      </c>
      <c r="AF55" s="411">
        <v>1</v>
      </c>
      <c r="AG55" s="411">
        <v>1</v>
      </c>
      <c r="AH55" s="411">
        <v>1</v>
      </c>
      <c r="AI55" s="411">
        <v>1</v>
      </c>
      <c r="AJ55" s="411">
        <v>1</v>
      </c>
      <c r="AK55" s="411">
        <v>1</v>
      </c>
      <c r="AL55" s="411">
        <v>1</v>
      </c>
      <c r="AM55" s="411">
        <v>1</v>
      </c>
      <c r="AN55" s="411">
        <v>1</v>
      </c>
      <c r="AO55" s="411">
        <v>1</v>
      </c>
      <c r="AP55" s="411">
        <v>1</v>
      </c>
      <c r="AQ55" s="411">
        <v>1</v>
      </c>
      <c r="AR55" s="411">
        <v>1</v>
      </c>
      <c r="AS55" s="411">
        <v>1</v>
      </c>
      <c r="AT55" s="411">
        <v>1</v>
      </c>
      <c r="AU55" s="411">
        <v>1</v>
      </c>
      <c r="AV55" s="411">
        <v>1</v>
      </c>
      <c r="AW55" s="411">
        <v>1</v>
      </c>
      <c r="AX55" s="411">
        <v>1</v>
      </c>
      <c r="AY55" s="411">
        <v>1</v>
      </c>
      <c r="AZ55" s="411">
        <v>1</v>
      </c>
      <c r="BA55" s="411">
        <v>1</v>
      </c>
      <c r="BB55" s="411">
        <v>1</v>
      </c>
      <c r="BC55" s="411">
        <v>1</v>
      </c>
      <c r="BD55" s="411">
        <v>1</v>
      </c>
      <c r="BE55" s="411">
        <v>1</v>
      </c>
      <c r="BF55" s="411">
        <v>1</v>
      </c>
      <c r="BG55" s="411">
        <v>1</v>
      </c>
      <c r="BH55" s="411">
        <v>1</v>
      </c>
      <c r="BI55" s="411">
        <v>1</v>
      </c>
      <c r="BJ55" s="411">
        <v>1</v>
      </c>
      <c r="BK55" s="411">
        <v>1</v>
      </c>
      <c r="BL55" s="411">
        <v>1</v>
      </c>
      <c r="BM55" s="411">
        <v>1</v>
      </c>
      <c r="BN55" s="411">
        <v>1</v>
      </c>
      <c r="BO55" s="411">
        <v>1</v>
      </c>
      <c r="BP55" s="411">
        <v>1</v>
      </c>
      <c r="BQ55" s="411">
        <v>1</v>
      </c>
      <c r="BR55" s="411">
        <v>1</v>
      </c>
      <c r="BS55" s="411">
        <v>1</v>
      </c>
      <c r="BT55" s="411">
        <v>1</v>
      </c>
      <c r="BU55" s="411">
        <v>1</v>
      </c>
      <c r="BV55" s="411">
        <v>1</v>
      </c>
    </row>
    <row r="56" spans="2:74" x14ac:dyDescent="0.15">
      <c r="B56" s="384"/>
      <c r="C56" s="385" t="s">
        <v>134</v>
      </c>
      <c r="D56" s="181">
        <v>0.47088380564189114</v>
      </c>
      <c r="E56" s="181">
        <v>0.4576700107777551</v>
      </c>
      <c r="F56" s="181">
        <v>0.46132378236993188</v>
      </c>
      <c r="G56" s="181">
        <v>0.48305669901194337</v>
      </c>
      <c r="H56" s="181">
        <v>0.48583966137149182</v>
      </c>
      <c r="I56" s="181">
        <v>0.38823650190714609</v>
      </c>
      <c r="J56" s="181">
        <v>0.43516339894082262</v>
      </c>
      <c r="K56" s="181">
        <v>0.48054133858267717</v>
      </c>
      <c r="L56" s="181">
        <v>0.47177855775087307</v>
      </c>
      <c r="M56" s="181">
        <v>0.47328732489859138</v>
      </c>
      <c r="N56" s="181">
        <v>0.39107249452808912</v>
      </c>
      <c r="O56" s="181">
        <v>0.38651225234703529</v>
      </c>
      <c r="P56" s="181">
        <v>0.39574055886666037</v>
      </c>
      <c r="Q56" s="181">
        <v>0.38076420684576651</v>
      </c>
      <c r="R56" s="181">
        <v>0.37495416725426595</v>
      </c>
      <c r="S56" s="181">
        <v>0.45310491248354579</v>
      </c>
      <c r="T56" s="181">
        <v>0.49942157311315849</v>
      </c>
      <c r="U56" s="181">
        <v>0.47488393928329248</v>
      </c>
      <c r="V56" s="181">
        <v>0.50140415697899032</v>
      </c>
      <c r="W56" s="181">
        <v>0.45019507421280269</v>
      </c>
      <c r="X56" s="181">
        <v>0.41151899060568814</v>
      </c>
      <c r="Y56" s="181">
        <v>0.5490267492759906</v>
      </c>
      <c r="Z56" s="181">
        <v>0.45182038442900985</v>
      </c>
      <c r="AA56" s="181">
        <v>0.46147295493089885</v>
      </c>
      <c r="AB56" s="181">
        <v>0.40070872828908966</v>
      </c>
      <c r="AC56" s="181">
        <v>0.49241325919005685</v>
      </c>
      <c r="AD56" s="181">
        <v>0.43863419315702951</v>
      </c>
      <c r="AE56" s="181">
        <v>0.45925409188656291</v>
      </c>
      <c r="AF56" s="181">
        <v>0.44982632296633268</v>
      </c>
      <c r="AG56" s="181">
        <v>0.49760342346202985</v>
      </c>
      <c r="AH56" s="181">
        <v>0.49027830152241336</v>
      </c>
      <c r="AI56" s="181">
        <v>0.48718951496437762</v>
      </c>
      <c r="AJ56" s="181">
        <v>0.4873221400369287</v>
      </c>
      <c r="AK56" s="181">
        <v>0.49192075951211089</v>
      </c>
      <c r="AL56" s="181">
        <v>0.49951943656966552</v>
      </c>
      <c r="AM56" s="181">
        <v>0.34808302234591437</v>
      </c>
      <c r="AN56" s="181">
        <v>0.42283164771626836</v>
      </c>
      <c r="AO56" s="181">
        <v>0.50845340899527236</v>
      </c>
      <c r="AP56" s="181">
        <v>0.49789821039803922</v>
      </c>
      <c r="AQ56" s="181">
        <v>0.36205814683120685</v>
      </c>
      <c r="AR56" s="181">
        <v>0.42751996659184632</v>
      </c>
      <c r="AS56" s="181">
        <v>0.46840588951074863</v>
      </c>
      <c r="AT56" s="181">
        <v>0.46570821776105603</v>
      </c>
      <c r="AU56" s="181">
        <v>0.48139466319426605</v>
      </c>
      <c r="AV56" s="181">
        <v>0.41520064281325331</v>
      </c>
      <c r="AW56" s="181">
        <v>0.31358233101216854</v>
      </c>
      <c r="AX56" s="181">
        <v>0.57082378722980376</v>
      </c>
      <c r="AY56" s="181">
        <v>0.4962573718433389</v>
      </c>
      <c r="AZ56" s="181">
        <v>0.49039329311737045</v>
      </c>
      <c r="BA56" s="181">
        <v>0.51912391183552509</v>
      </c>
      <c r="BB56" s="181">
        <v>0.48270437647993908</v>
      </c>
      <c r="BC56" s="181">
        <v>0.49057300357244976</v>
      </c>
      <c r="BD56" s="181">
        <v>0.45666170971837367</v>
      </c>
      <c r="BE56" s="181">
        <v>0.48488208528150922</v>
      </c>
      <c r="BF56" s="181">
        <v>0.46377651790783403</v>
      </c>
      <c r="BG56" s="181">
        <v>0.45968980013486949</v>
      </c>
      <c r="BH56" s="181">
        <v>0.36946165413533832</v>
      </c>
      <c r="BI56" s="181">
        <v>0.48456891548911712</v>
      </c>
      <c r="BJ56" s="181">
        <v>0.54079255963108497</v>
      </c>
      <c r="BK56" s="181">
        <v>0.48294469895849418</v>
      </c>
      <c r="BL56" s="181">
        <v>0.59842546447948131</v>
      </c>
      <c r="BM56" s="181">
        <v>0.37349063107295816</v>
      </c>
      <c r="BN56" s="181">
        <v>0.56081289322371064</v>
      </c>
      <c r="BO56" s="181">
        <v>0.50894986953935684</v>
      </c>
      <c r="BP56" s="181">
        <v>0.50863677243002514</v>
      </c>
      <c r="BQ56" s="181">
        <v>0.52037325684829172</v>
      </c>
      <c r="BR56" s="181">
        <v>0.59218194290281589</v>
      </c>
      <c r="BS56" s="181">
        <v>0.58513672884871226</v>
      </c>
      <c r="BT56" s="181">
        <v>0.40089384753968588</v>
      </c>
      <c r="BU56" s="181">
        <v>0.6173465563191699</v>
      </c>
      <c r="BV56" s="181">
        <v>0.47186521935006759</v>
      </c>
    </row>
    <row r="57" spans="2:74" x14ac:dyDescent="0.15">
      <c r="B57" s="384"/>
      <c r="C57" s="385" t="s">
        <v>135</v>
      </c>
      <c r="D57" s="181">
        <v>0.3511798769099404</v>
      </c>
      <c r="E57" s="181">
        <v>0.33550622503910277</v>
      </c>
      <c r="F57" s="181">
        <v>0.34196771353407024</v>
      </c>
      <c r="G57" s="181">
        <v>0.35762131899331506</v>
      </c>
      <c r="H57" s="181">
        <v>0.36022158032431617</v>
      </c>
      <c r="I57" s="181">
        <v>0.26902605248402817</v>
      </c>
      <c r="J57" s="181">
        <v>0.32312512891428491</v>
      </c>
      <c r="K57" s="181">
        <v>0.33984251968503937</v>
      </c>
      <c r="L57" s="181">
        <v>0.36731839699462054</v>
      </c>
      <c r="M57" s="181">
        <v>0.36899065555447819</v>
      </c>
      <c r="N57" s="181">
        <v>0.27786694965842013</v>
      </c>
      <c r="O57" s="181">
        <v>0.2649314688293708</v>
      </c>
      <c r="P57" s="181">
        <v>0.29764543448721226</v>
      </c>
      <c r="Q57" s="181">
        <v>0.24455488481275592</v>
      </c>
      <c r="R57" s="181">
        <v>0.28196305175574671</v>
      </c>
      <c r="S57" s="181">
        <v>0.32743310679340115</v>
      </c>
      <c r="T57" s="181">
        <v>0.39292603414928351</v>
      </c>
      <c r="U57" s="181">
        <v>0.3823657260097717</v>
      </c>
      <c r="V57" s="181">
        <v>0.39377928253829997</v>
      </c>
      <c r="W57" s="181">
        <v>0.32331852202212125</v>
      </c>
      <c r="X57" s="181">
        <v>0.27890706249409097</v>
      </c>
      <c r="Y57" s="181">
        <v>0.41762601024960827</v>
      </c>
      <c r="Z57" s="181">
        <v>0.27704409626877724</v>
      </c>
      <c r="AA57" s="181">
        <v>0.33070159612215688</v>
      </c>
      <c r="AB57" s="181">
        <v>0.22807656303105561</v>
      </c>
      <c r="AC57" s="181">
        <v>0.38988190259891786</v>
      </c>
      <c r="AD57" s="181">
        <v>0.32725140855163209</v>
      </c>
      <c r="AE57" s="181">
        <v>0.28381751829025731</v>
      </c>
      <c r="AF57" s="181">
        <v>0.33937673473281471</v>
      </c>
      <c r="AG57" s="181">
        <v>0.37803445389178925</v>
      </c>
      <c r="AH57" s="181">
        <v>0.33975839390035156</v>
      </c>
      <c r="AI57" s="181">
        <v>0.34340707856579639</v>
      </c>
      <c r="AJ57" s="181">
        <v>0.34199023623697372</v>
      </c>
      <c r="AK57" s="181">
        <v>0.34421332173335067</v>
      </c>
      <c r="AL57" s="181">
        <v>0.31771569490548918</v>
      </c>
      <c r="AM57" s="181">
        <v>0.23854918721593218</v>
      </c>
      <c r="AN57" s="181">
        <v>0.3176840991435711</v>
      </c>
      <c r="AO57" s="181">
        <v>0.39260459868745134</v>
      </c>
      <c r="AP57" s="181">
        <v>0.34696872190197126</v>
      </c>
      <c r="AQ57" s="181">
        <v>0.26563480443421877</v>
      </c>
      <c r="AR57" s="181">
        <v>0.30766821527379024</v>
      </c>
      <c r="AS57" s="181">
        <v>0.33284565656093568</v>
      </c>
      <c r="AT57" s="181">
        <v>0.3296176274041322</v>
      </c>
      <c r="AU57" s="181">
        <v>0.33304893002561864</v>
      </c>
      <c r="AV57" s="181">
        <v>0.34451009122276316</v>
      </c>
      <c r="AW57" s="181">
        <v>0.22202996412745304</v>
      </c>
      <c r="AX57" s="181">
        <v>0.4790317760733141</v>
      </c>
      <c r="AY57" s="181">
        <v>0.36617269015575382</v>
      </c>
      <c r="AZ57" s="181">
        <v>0.35775186434237399</v>
      </c>
      <c r="BA57" s="181">
        <v>0.3990090757547694</v>
      </c>
      <c r="BB57" s="181">
        <v>0.39132210649489713</v>
      </c>
      <c r="BC57" s="181">
        <v>0.3265835628701696</v>
      </c>
      <c r="BD57" s="181">
        <v>0.30106656210053634</v>
      </c>
      <c r="BE57" s="181">
        <v>0.31052756986784102</v>
      </c>
      <c r="BF57" s="181">
        <v>0.32624723126254429</v>
      </c>
      <c r="BG57" s="181">
        <v>0.29829117465601102</v>
      </c>
      <c r="BH57" s="181">
        <v>0.25547969924812031</v>
      </c>
      <c r="BI57" s="181">
        <v>0.32940855666571112</v>
      </c>
      <c r="BJ57" s="181">
        <v>0.27999495699708571</v>
      </c>
      <c r="BK57" s="181">
        <v>0.33216657229628865</v>
      </c>
      <c r="BL57" s="181">
        <v>0.43983328447429804</v>
      </c>
      <c r="BM57" s="181">
        <v>0.27895290113886972</v>
      </c>
      <c r="BN57" s="181">
        <v>0.4103379894963935</v>
      </c>
      <c r="BO57" s="181">
        <v>0.38380091229190028</v>
      </c>
      <c r="BP57" s="181">
        <v>0.43568716336020874</v>
      </c>
      <c r="BQ57" s="181">
        <v>0.45608705634503183</v>
      </c>
      <c r="BR57" s="181">
        <v>0.47564213314553555</v>
      </c>
      <c r="BS57" s="181">
        <v>0.48334679223140786</v>
      </c>
      <c r="BT57" s="181">
        <v>0.34318997527567746</v>
      </c>
      <c r="BU57" s="181">
        <v>0.55657037045307012</v>
      </c>
      <c r="BV57" s="181">
        <v>0.39620444905349234</v>
      </c>
    </row>
  </sheetData>
  <sheetProtection sheet="1" objects="1" scenarios="1"/>
  <mergeCells count="1">
    <mergeCell ref="B4:C5"/>
  </mergeCells>
  <phoneticPr fontId="2"/>
  <pageMargins left="0.62992125984251968" right="0.51181102362204722" top="0.51181102362204722" bottom="0.19685039370078741" header="0.51181102362204722" footer="0.51181102362204722"/>
  <pageSetup paperSize="9" scale="66" firstPageNumber="215" orientation="landscape" useFirstPageNumber="1" r:id="rId1"/>
  <headerFooter alignWithMargins="0"/>
  <ignoredErrors>
    <ignoredError sqref="B6:B45 B46:B55"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99FF"/>
  </sheetPr>
  <dimension ref="B1:AS47"/>
  <sheetViews>
    <sheetView topLeftCell="B2" zoomScaleNormal="100" workbookViewId="0">
      <pane xSplit="2" ySplit="4" topLeftCell="D24" activePane="bottomRight" state="frozen"/>
      <selection pane="topRight"/>
      <selection pane="bottomLeft"/>
      <selection pane="bottomRight"/>
    </sheetView>
  </sheetViews>
  <sheetFormatPr defaultColWidth="8" defaultRowHeight="12" x14ac:dyDescent="0.15"/>
  <cols>
    <col min="1" max="1" width="2.625" style="195" customWidth="1"/>
    <col min="2" max="2" width="3.625" style="205" customWidth="1"/>
    <col min="3" max="3" width="22.25" style="206" bestFit="1" customWidth="1"/>
    <col min="4" max="45" width="11.125" style="195" customWidth="1"/>
    <col min="46" max="16384" width="8" style="195"/>
  </cols>
  <sheetData>
    <row r="1" spans="2:45" ht="15.95" customHeight="1" x14ac:dyDescent="0.15">
      <c r="B1" s="192"/>
      <c r="C1" s="193"/>
      <c r="D1" s="194"/>
      <c r="E1" s="194"/>
      <c r="F1" s="194"/>
      <c r="G1" s="194"/>
      <c r="H1" s="194"/>
    </row>
    <row r="2" spans="2:45" ht="15.95" customHeight="1" x14ac:dyDescent="0.15">
      <c r="B2" s="196" t="s">
        <v>188</v>
      </c>
      <c r="C2" s="193"/>
      <c r="D2" s="194"/>
      <c r="E2" s="194"/>
      <c r="F2" s="194"/>
      <c r="G2" s="194"/>
      <c r="H2" s="194"/>
    </row>
    <row r="3" spans="2:45" ht="15.95" customHeight="1" x14ac:dyDescent="0.15">
      <c r="B3" s="197"/>
      <c r="C3" s="193"/>
      <c r="D3" s="194"/>
      <c r="E3" s="194"/>
      <c r="F3" s="194"/>
      <c r="G3" s="194"/>
      <c r="H3" s="194"/>
    </row>
    <row r="4" spans="2:45" ht="15.95" customHeight="1" x14ac:dyDescent="0.15">
      <c r="B4" s="941" t="s">
        <v>191</v>
      </c>
      <c r="C4" s="942"/>
      <c r="D4" s="198" t="s">
        <v>48</v>
      </c>
      <c r="E4" s="198" t="s">
        <v>49</v>
      </c>
      <c r="F4" s="198" t="s">
        <v>51</v>
      </c>
      <c r="G4" s="198" t="s">
        <v>52</v>
      </c>
      <c r="H4" s="198" t="s">
        <v>53</v>
      </c>
      <c r="I4" s="198" t="s">
        <v>54</v>
      </c>
      <c r="J4" s="198" t="s">
        <v>55</v>
      </c>
      <c r="K4" s="198" t="s">
        <v>56</v>
      </c>
      <c r="L4" s="198" t="s">
        <v>57</v>
      </c>
      <c r="M4" s="198">
        <v>10</v>
      </c>
      <c r="N4" s="198">
        <v>11</v>
      </c>
      <c r="O4" s="198">
        <v>12</v>
      </c>
      <c r="P4" s="198">
        <v>13</v>
      </c>
      <c r="Q4" s="198">
        <v>14</v>
      </c>
      <c r="R4" s="198">
        <v>15</v>
      </c>
      <c r="S4" s="198">
        <v>16</v>
      </c>
      <c r="T4" s="198">
        <v>17</v>
      </c>
      <c r="U4" s="198">
        <v>18</v>
      </c>
      <c r="V4" s="198">
        <v>19</v>
      </c>
      <c r="W4" s="198">
        <v>20</v>
      </c>
      <c r="X4" s="198">
        <v>21</v>
      </c>
      <c r="Y4" s="198">
        <v>22</v>
      </c>
      <c r="Z4" s="198">
        <v>23</v>
      </c>
      <c r="AA4" s="198">
        <v>24</v>
      </c>
      <c r="AB4" s="198">
        <v>25</v>
      </c>
      <c r="AC4" s="198">
        <v>26</v>
      </c>
      <c r="AD4" s="198">
        <v>27</v>
      </c>
      <c r="AE4" s="198">
        <v>28</v>
      </c>
      <c r="AF4" s="198">
        <v>29</v>
      </c>
      <c r="AG4" s="198">
        <v>30</v>
      </c>
      <c r="AH4" s="198">
        <v>31</v>
      </c>
      <c r="AI4" s="198">
        <v>32</v>
      </c>
      <c r="AJ4" s="198">
        <v>33</v>
      </c>
      <c r="AK4" s="198">
        <v>34</v>
      </c>
      <c r="AL4" s="198">
        <v>35</v>
      </c>
      <c r="AM4" s="198">
        <v>36</v>
      </c>
      <c r="AN4" s="198">
        <v>37</v>
      </c>
      <c r="AO4" s="198">
        <v>38</v>
      </c>
      <c r="AP4" s="198">
        <v>39</v>
      </c>
      <c r="AQ4" s="198">
        <v>40</v>
      </c>
      <c r="AR4" s="939" t="s">
        <v>136</v>
      </c>
      <c r="AS4" s="939" t="s">
        <v>137</v>
      </c>
    </row>
    <row r="5" spans="2:45" ht="36" x14ac:dyDescent="0.15">
      <c r="B5" s="943"/>
      <c r="C5" s="944"/>
      <c r="D5" s="199" t="s">
        <v>458</v>
      </c>
      <c r="E5" s="199" t="s">
        <v>459</v>
      </c>
      <c r="F5" s="199" t="s">
        <v>427</v>
      </c>
      <c r="G5" s="199" t="s">
        <v>196</v>
      </c>
      <c r="H5" s="199" t="s">
        <v>428</v>
      </c>
      <c r="I5" s="199" t="s">
        <v>429</v>
      </c>
      <c r="J5" s="199" t="s">
        <v>430</v>
      </c>
      <c r="K5" s="199" t="s">
        <v>431</v>
      </c>
      <c r="L5" s="199" t="s">
        <v>432</v>
      </c>
      <c r="M5" s="199" t="s">
        <v>433</v>
      </c>
      <c r="N5" s="199" t="s">
        <v>460</v>
      </c>
      <c r="O5" s="199" t="s">
        <v>434</v>
      </c>
      <c r="P5" s="199" t="s">
        <v>435</v>
      </c>
      <c r="Q5" s="199" t="s">
        <v>436</v>
      </c>
      <c r="R5" s="199" t="s">
        <v>437</v>
      </c>
      <c r="S5" s="199" t="s">
        <v>438</v>
      </c>
      <c r="T5" s="199" t="s">
        <v>439</v>
      </c>
      <c r="U5" s="199" t="s">
        <v>440</v>
      </c>
      <c r="V5" s="199" t="s">
        <v>441</v>
      </c>
      <c r="W5" s="199" t="s">
        <v>442</v>
      </c>
      <c r="X5" s="199" t="s">
        <v>443</v>
      </c>
      <c r="Y5" s="199" t="s">
        <v>461</v>
      </c>
      <c r="Z5" s="199" t="s">
        <v>217</v>
      </c>
      <c r="AA5" s="199" t="s">
        <v>65</v>
      </c>
      <c r="AB5" s="199" t="s">
        <v>445</v>
      </c>
      <c r="AC5" s="199" t="s">
        <v>221</v>
      </c>
      <c r="AD5" s="199" t="s">
        <v>223</v>
      </c>
      <c r="AE5" s="199" t="s">
        <v>446</v>
      </c>
      <c r="AF5" s="199" t="s">
        <v>447</v>
      </c>
      <c r="AG5" s="199" t="s">
        <v>88</v>
      </c>
      <c r="AH5" s="199" t="s">
        <v>448</v>
      </c>
      <c r="AI5" s="199" t="s">
        <v>449</v>
      </c>
      <c r="AJ5" s="199" t="s">
        <v>450</v>
      </c>
      <c r="AK5" s="199" t="s">
        <v>451</v>
      </c>
      <c r="AL5" s="199" t="s">
        <v>452</v>
      </c>
      <c r="AM5" s="199" t="s">
        <v>453</v>
      </c>
      <c r="AN5" s="407" t="s">
        <v>454</v>
      </c>
      <c r="AO5" s="407" t="s">
        <v>455</v>
      </c>
      <c r="AP5" s="407" t="s">
        <v>456</v>
      </c>
      <c r="AQ5" s="407" t="s">
        <v>457</v>
      </c>
      <c r="AR5" s="940"/>
      <c r="AS5" s="940"/>
    </row>
    <row r="6" spans="2:45" ht="15.95" customHeight="1" x14ac:dyDescent="0.15">
      <c r="B6" s="389" t="s">
        <v>192</v>
      </c>
      <c r="C6" s="390" t="s">
        <v>426</v>
      </c>
      <c r="D6" s="391">
        <v>1.0769555300493232</v>
      </c>
      <c r="E6" s="391">
        <v>2.8134305341451222E-3</v>
      </c>
      <c r="F6" s="391">
        <v>6.7519799402019395E-5</v>
      </c>
      <c r="G6" s="391">
        <v>0.11372941963297052</v>
      </c>
      <c r="H6" s="391">
        <v>5.1465259898714226E-3</v>
      </c>
      <c r="I6" s="391">
        <v>4.4894681652929626E-2</v>
      </c>
      <c r="J6" s="391">
        <v>5.5061327897946999E-4</v>
      </c>
      <c r="K6" s="391">
        <v>2.2713217699477068E-5</v>
      </c>
      <c r="L6" s="391">
        <v>2.0088945768337145E-4</v>
      </c>
      <c r="M6" s="391">
        <v>1.0857739973794752E-4</v>
      </c>
      <c r="N6" s="391">
        <v>3.4635956641889244E-4</v>
      </c>
      <c r="O6" s="391">
        <v>3.0708657736455095E-5</v>
      </c>
      <c r="P6" s="391">
        <v>3.2084201864838288E-5</v>
      </c>
      <c r="Q6" s="391">
        <v>3.8564498017927284E-5</v>
      </c>
      <c r="R6" s="391">
        <v>2.4928075038566207E-5</v>
      </c>
      <c r="S6" s="391">
        <v>2.8131614557401251E-5</v>
      </c>
      <c r="T6" s="391">
        <v>3.9879115409622663E-5</v>
      </c>
      <c r="U6" s="391">
        <v>5.2480680242789396E-5</v>
      </c>
      <c r="V6" s="391">
        <v>5.2533024563989223E-5</v>
      </c>
      <c r="W6" s="391">
        <v>5.0915647492414133E-5</v>
      </c>
      <c r="X6" s="391">
        <v>2.1238164229356194E-5</v>
      </c>
      <c r="Y6" s="391">
        <v>7.1256253403430357E-5</v>
      </c>
      <c r="Z6" s="391">
        <v>2.2422686052460676E-3</v>
      </c>
      <c r="AA6" s="391">
        <v>9.6887897245785974E-4</v>
      </c>
      <c r="AB6" s="391">
        <v>3.807017641251246E-5</v>
      </c>
      <c r="AC6" s="391">
        <v>9.7220837703875201E-5</v>
      </c>
      <c r="AD6" s="391">
        <v>5.3748549631598211E-5</v>
      </c>
      <c r="AE6" s="391">
        <v>1.5264126063197858E-4</v>
      </c>
      <c r="AF6" s="391">
        <v>6.577972264843436E-5</v>
      </c>
      <c r="AG6" s="391">
        <v>2.4591550550856829E-5</v>
      </c>
      <c r="AH6" s="391">
        <v>1.481384901812993E-4</v>
      </c>
      <c r="AI6" s="391">
        <v>2.6792164035866671E-4</v>
      </c>
      <c r="AJ6" s="391">
        <v>7.5126557201609653E-5</v>
      </c>
      <c r="AK6" s="391">
        <v>1.6691292098882924E-3</v>
      </c>
      <c r="AL6" s="391">
        <v>2.0411671039808369E-3</v>
      </c>
      <c r="AM6" s="391">
        <v>1.3151581722562603E-3</v>
      </c>
      <c r="AN6" s="391">
        <v>7.6077327821516186E-5</v>
      </c>
      <c r="AO6" s="391">
        <v>1.5182231374720859E-2</v>
      </c>
      <c r="AP6" s="391">
        <v>1.8746335884897644E-3</v>
      </c>
      <c r="AQ6" s="391">
        <v>1.7538679202333594E-4</v>
      </c>
      <c r="AR6" s="392">
        <v>1.2717471504439242</v>
      </c>
      <c r="AS6" s="393">
        <v>0.96634851457469939</v>
      </c>
    </row>
    <row r="7" spans="2:45" ht="15.95" customHeight="1" x14ac:dyDescent="0.15">
      <c r="B7" s="394" t="s">
        <v>193</v>
      </c>
      <c r="C7" s="395" t="s">
        <v>50</v>
      </c>
      <c r="D7" s="396">
        <v>2.702316013523423E-3</v>
      </c>
      <c r="E7" s="396">
        <v>1.0228941333483039</v>
      </c>
      <c r="F7" s="396">
        <v>1.1577803715679868E-5</v>
      </c>
      <c r="G7" s="396">
        <v>9.1637562063699024E-2</v>
      </c>
      <c r="H7" s="396">
        <v>3.2873825817246219E-5</v>
      </c>
      <c r="I7" s="396">
        <v>1.4415288139300959E-4</v>
      </c>
      <c r="J7" s="396">
        <v>1.0877989734165465E-4</v>
      </c>
      <c r="K7" s="396">
        <v>3.0830944946111985E-6</v>
      </c>
      <c r="L7" s="396">
        <v>4.055318223676225E-6</v>
      </c>
      <c r="M7" s="396">
        <v>1.3527127417073882E-5</v>
      </c>
      <c r="N7" s="396">
        <v>2.7820830340056178E-5</v>
      </c>
      <c r="O7" s="396">
        <v>4.4496418638003162E-6</v>
      </c>
      <c r="P7" s="396">
        <v>4.7953277498485909E-6</v>
      </c>
      <c r="Q7" s="396">
        <v>3.6376593036345651E-6</v>
      </c>
      <c r="R7" s="396">
        <v>3.5844891952459365E-6</v>
      </c>
      <c r="S7" s="396">
        <v>3.8465764471687641E-6</v>
      </c>
      <c r="T7" s="396">
        <v>5.0337514698962422E-6</v>
      </c>
      <c r="U7" s="396">
        <v>5.3996460938576735E-6</v>
      </c>
      <c r="V7" s="396">
        <v>3.9914443067688154E-6</v>
      </c>
      <c r="W7" s="396">
        <v>7.0915519191108959E-6</v>
      </c>
      <c r="X7" s="396">
        <v>2.3609861799745926E-6</v>
      </c>
      <c r="Y7" s="396">
        <v>5.4705188212939915E-6</v>
      </c>
      <c r="Z7" s="396">
        <v>1.0387716727988635E-3</v>
      </c>
      <c r="AA7" s="396">
        <v>1.0438077942888379E-5</v>
      </c>
      <c r="AB7" s="396">
        <v>4.5815596730343794E-6</v>
      </c>
      <c r="AC7" s="396">
        <v>9.4059800609278114E-6</v>
      </c>
      <c r="AD7" s="396">
        <v>6.1421134917420389E-6</v>
      </c>
      <c r="AE7" s="396">
        <v>1.3971834267614768E-5</v>
      </c>
      <c r="AF7" s="396">
        <v>9.698032673302082E-6</v>
      </c>
      <c r="AG7" s="396">
        <v>3.1373060759683117E-6</v>
      </c>
      <c r="AH7" s="396">
        <v>3.1385169133373538E-5</v>
      </c>
      <c r="AI7" s="396">
        <v>7.249014971893135E-5</v>
      </c>
      <c r="AJ7" s="396">
        <v>1.7676284413808824E-5</v>
      </c>
      <c r="AK7" s="396">
        <v>2.3849323589061601E-4</v>
      </c>
      <c r="AL7" s="396">
        <v>7.0857128294458504E-4</v>
      </c>
      <c r="AM7" s="396">
        <v>5.9475107326979473E-5</v>
      </c>
      <c r="AN7" s="396">
        <v>1.1936156841500979E-5</v>
      </c>
      <c r="AO7" s="396">
        <v>5.9139304424879677E-3</v>
      </c>
      <c r="AP7" s="396">
        <v>3.5998000789446663E-5</v>
      </c>
      <c r="AQ7" s="396">
        <v>9.2490327382433612E-5</v>
      </c>
      <c r="AR7" s="397">
        <v>1.1259081365315338</v>
      </c>
      <c r="AS7" s="373">
        <v>0.85553142769380253</v>
      </c>
    </row>
    <row r="8" spans="2:45" ht="15.95" customHeight="1" x14ac:dyDescent="0.15">
      <c r="B8" s="398" t="s">
        <v>194</v>
      </c>
      <c r="C8" s="399" t="s">
        <v>427</v>
      </c>
      <c r="D8" s="400">
        <v>1.3820601198386335E-4</v>
      </c>
      <c r="E8" s="400">
        <v>7.5240504240627705E-5</v>
      </c>
      <c r="F8" s="400">
        <v>1.000253570977726</v>
      </c>
      <c r="G8" s="400">
        <v>1.9434436697093454E-4</v>
      </c>
      <c r="H8" s="400">
        <v>2.8453619048641186E-4</v>
      </c>
      <c r="I8" s="400">
        <v>1.7392761770611821E-4</v>
      </c>
      <c r="J8" s="400">
        <v>1.83242214932503E-3</v>
      </c>
      <c r="K8" s="400">
        <v>4.6781958466702101E-3</v>
      </c>
      <c r="L8" s="400">
        <v>3.5444020702281835E-4</v>
      </c>
      <c r="M8" s="400">
        <v>2.2884135602024092E-3</v>
      </c>
      <c r="N8" s="400">
        <v>2.0755818740718812E-3</v>
      </c>
      <c r="O8" s="400">
        <v>6.7796173312557916E-4</v>
      </c>
      <c r="P8" s="400">
        <v>1.5799381829365989E-3</v>
      </c>
      <c r="Q8" s="400">
        <v>2.7815199526887532E-4</v>
      </c>
      <c r="R8" s="400">
        <v>1.3054204329220013E-4</v>
      </c>
      <c r="S8" s="400">
        <v>1.3595263829147748E-4</v>
      </c>
      <c r="T8" s="400">
        <v>8.5288870275946821E-5</v>
      </c>
      <c r="U8" s="400">
        <v>4.0000057306430339E-4</v>
      </c>
      <c r="V8" s="400">
        <v>1.7695559961756089E-4</v>
      </c>
      <c r="W8" s="400">
        <v>1.3031061516326166E-4</v>
      </c>
      <c r="X8" s="400">
        <v>1.8608226123070616E-4</v>
      </c>
      <c r="Y8" s="400">
        <v>2.1755950316663334E-4</v>
      </c>
      <c r="Z8" s="400">
        <v>2.2024350167039344E-4</v>
      </c>
      <c r="AA8" s="400">
        <v>3.4141406438588774E-4</v>
      </c>
      <c r="AB8" s="400">
        <v>1.008722758584157E-2</v>
      </c>
      <c r="AC8" s="400">
        <v>5.4057254650168398E-4</v>
      </c>
      <c r="AD8" s="400">
        <v>7.2901809164178867E-4</v>
      </c>
      <c r="AE8" s="400">
        <v>2.3722179837728206E-4</v>
      </c>
      <c r="AF8" s="400">
        <v>7.4497473705308745E-5</v>
      </c>
      <c r="AG8" s="400">
        <v>2.7069458551764893E-5</v>
      </c>
      <c r="AH8" s="400">
        <v>1.0247898048966238E-4</v>
      </c>
      <c r="AI8" s="400">
        <v>1.2016250672927531E-4</v>
      </c>
      <c r="AJ8" s="400">
        <v>1.5594838583211733E-4</v>
      </c>
      <c r="AK8" s="400">
        <v>2.4578690473070361E-4</v>
      </c>
      <c r="AL8" s="400">
        <v>1.5630908166509934E-4</v>
      </c>
      <c r="AM8" s="400">
        <v>7.8106598153137021E-5</v>
      </c>
      <c r="AN8" s="400">
        <v>7.2290227797040685E-5</v>
      </c>
      <c r="AO8" s="400">
        <v>4.2999032147548864E-4</v>
      </c>
      <c r="AP8" s="400">
        <v>8.1745613680145272E-5</v>
      </c>
      <c r="AQ8" s="400">
        <v>1.2437446444120751E-4</v>
      </c>
      <c r="AR8" s="401">
        <v>1.0301720809275097</v>
      </c>
      <c r="AS8" s="402">
        <v>0.78278552447562288</v>
      </c>
    </row>
    <row r="9" spans="2:45" ht="15.95" customHeight="1" x14ac:dyDescent="0.15">
      <c r="B9" s="394" t="s">
        <v>195</v>
      </c>
      <c r="C9" s="395" t="s">
        <v>196</v>
      </c>
      <c r="D9" s="396">
        <v>3.0771187151011244E-2</v>
      </c>
      <c r="E9" s="396">
        <v>2.4391101610608815E-2</v>
      </c>
      <c r="F9" s="396">
        <v>7.2183031670544967E-5</v>
      </c>
      <c r="G9" s="396">
        <v>1.0442867253321149</v>
      </c>
      <c r="H9" s="396">
        <v>3.0755288930946342E-4</v>
      </c>
      <c r="I9" s="396">
        <v>1.606260138044049E-3</v>
      </c>
      <c r="J9" s="396">
        <v>1.182295863363983E-3</v>
      </c>
      <c r="K9" s="396">
        <v>2.066352828441533E-5</v>
      </c>
      <c r="L9" s="396">
        <v>2.8196534024157437E-5</v>
      </c>
      <c r="M9" s="396">
        <v>1.1689294825113464E-4</v>
      </c>
      <c r="N9" s="396">
        <v>2.5569593182461238E-4</v>
      </c>
      <c r="O9" s="396">
        <v>2.5940369051170346E-5</v>
      </c>
      <c r="P9" s="396">
        <v>1.7852020952007376E-5</v>
      </c>
      <c r="Q9" s="396">
        <v>2.2982392010708726E-5</v>
      </c>
      <c r="R9" s="396">
        <v>2.4525109883110372E-5</v>
      </c>
      <c r="S9" s="396">
        <v>2.3933812705701066E-5</v>
      </c>
      <c r="T9" s="396">
        <v>2.686492879703819E-5</v>
      </c>
      <c r="U9" s="396">
        <v>2.9593255554791138E-5</v>
      </c>
      <c r="V9" s="396">
        <v>2.3877596633401726E-5</v>
      </c>
      <c r="W9" s="396">
        <v>2.5996423756180346E-5</v>
      </c>
      <c r="X9" s="396">
        <v>1.4250905810600649E-5</v>
      </c>
      <c r="Y9" s="396">
        <v>3.9319152350174455E-5</v>
      </c>
      <c r="Z9" s="396">
        <v>5.9720833076231218E-4</v>
      </c>
      <c r="AA9" s="396">
        <v>8.3808727622686883E-5</v>
      </c>
      <c r="AB9" s="396">
        <v>2.3801891142816326E-5</v>
      </c>
      <c r="AC9" s="396">
        <v>5.6808776638459119E-5</v>
      </c>
      <c r="AD9" s="396">
        <v>3.8108448095455891E-5</v>
      </c>
      <c r="AE9" s="396">
        <v>9.9785133671481823E-5</v>
      </c>
      <c r="AF9" s="396">
        <v>4.4189205480242948E-5</v>
      </c>
      <c r="AG9" s="396">
        <v>1.8577338801624473E-5</v>
      </c>
      <c r="AH9" s="396">
        <v>2.0498789609724432E-4</v>
      </c>
      <c r="AI9" s="396">
        <v>4.2783019063987897E-4</v>
      </c>
      <c r="AJ9" s="396">
        <v>1.163603872235406E-4</v>
      </c>
      <c r="AK9" s="396">
        <v>1.9792459289048789E-3</v>
      </c>
      <c r="AL9" s="396">
        <v>2.9960335570286042E-3</v>
      </c>
      <c r="AM9" s="396">
        <v>4.8834085337490598E-4</v>
      </c>
      <c r="AN9" s="396">
        <v>6.5873516670493387E-5</v>
      </c>
      <c r="AO9" s="396">
        <v>3.6071256662502729E-2</v>
      </c>
      <c r="AP9" s="396">
        <v>1.0989033749932545E-4</v>
      </c>
      <c r="AQ9" s="396">
        <v>9.3743573422451249E-4</v>
      </c>
      <c r="AR9" s="397">
        <v>1.1476734338423942</v>
      </c>
      <c r="AS9" s="373">
        <v>0.87206998468469876</v>
      </c>
    </row>
    <row r="10" spans="2:45" ht="15.95" customHeight="1" x14ac:dyDescent="0.15">
      <c r="B10" s="398" t="s">
        <v>197</v>
      </c>
      <c r="C10" s="399" t="s">
        <v>428</v>
      </c>
      <c r="D10" s="400">
        <v>5.022983819235287E-4</v>
      </c>
      <c r="E10" s="400">
        <v>2.2818226372255841E-3</v>
      </c>
      <c r="F10" s="400">
        <v>4.7106564751997265E-4</v>
      </c>
      <c r="G10" s="400">
        <v>4.2398665462701807E-4</v>
      </c>
      <c r="H10" s="400">
        <v>1.0253132143492316</v>
      </c>
      <c r="I10" s="400">
        <v>5.003846920413372E-4</v>
      </c>
      <c r="J10" s="400">
        <v>2.320467674864212E-4</v>
      </c>
      <c r="K10" s="400">
        <v>4.9578668724267386E-5</v>
      </c>
      <c r="L10" s="400">
        <v>2.1665741989352971E-4</v>
      </c>
      <c r="M10" s="400">
        <v>2.138634980408616E-4</v>
      </c>
      <c r="N10" s="400">
        <v>5.3248994008686559E-4</v>
      </c>
      <c r="O10" s="400">
        <v>1.2790816210396066E-4</v>
      </c>
      <c r="P10" s="400">
        <v>2.1920653355658097E-4</v>
      </c>
      <c r="Q10" s="400">
        <v>1.5345287511727901E-4</v>
      </c>
      <c r="R10" s="400">
        <v>1.1259157332644007E-4</v>
      </c>
      <c r="S10" s="400">
        <v>2.1993514677258537E-4</v>
      </c>
      <c r="T10" s="400">
        <v>3.1370798150926713E-4</v>
      </c>
      <c r="U10" s="400">
        <v>6.4868715516314297E-4</v>
      </c>
      <c r="V10" s="400">
        <v>2.595479038408334E-4</v>
      </c>
      <c r="W10" s="400">
        <v>2.1010669948306587E-4</v>
      </c>
      <c r="X10" s="400">
        <v>1.0216317734877541E-4</v>
      </c>
      <c r="Y10" s="400">
        <v>4.9753681675113008E-4</v>
      </c>
      <c r="Z10" s="400">
        <v>4.3191370168445985E-4</v>
      </c>
      <c r="AA10" s="400">
        <v>3.5960706063888461E-4</v>
      </c>
      <c r="AB10" s="400">
        <v>5.8274152737206249E-5</v>
      </c>
      <c r="AC10" s="400">
        <v>2.2456155187409367E-4</v>
      </c>
      <c r="AD10" s="400">
        <v>2.686011246962938E-4</v>
      </c>
      <c r="AE10" s="400">
        <v>4.7480132871445719E-4</v>
      </c>
      <c r="AF10" s="400">
        <v>2.0718058559221112E-4</v>
      </c>
      <c r="AG10" s="400">
        <v>2.3139243003965904E-5</v>
      </c>
      <c r="AH10" s="400">
        <v>2.8526305687223339E-4</v>
      </c>
      <c r="AI10" s="400">
        <v>1.5351414125980092E-4</v>
      </c>
      <c r="AJ10" s="400">
        <v>4.0952214384342805E-4</v>
      </c>
      <c r="AK10" s="400">
        <v>8.4336017121814668E-5</v>
      </c>
      <c r="AL10" s="400">
        <v>3.7004684909393103E-4</v>
      </c>
      <c r="AM10" s="400">
        <v>3.113994114248867E-3</v>
      </c>
      <c r="AN10" s="400">
        <v>3.1814992406508486E-4</v>
      </c>
      <c r="AO10" s="400">
        <v>5.2394437162002093E-4</v>
      </c>
      <c r="AP10" s="400">
        <v>2.1102769876067268E-3</v>
      </c>
      <c r="AQ10" s="400">
        <v>2.1654570350318001E-4</v>
      </c>
      <c r="AR10" s="401">
        <v>1.0432359247399505</v>
      </c>
      <c r="AS10" s="402">
        <v>0.79271220373602569</v>
      </c>
    </row>
    <row r="11" spans="2:45" ht="15.95" customHeight="1" x14ac:dyDescent="0.15">
      <c r="B11" s="394" t="s">
        <v>198</v>
      </c>
      <c r="C11" s="395" t="s">
        <v>429</v>
      </c>
      <c r="D11" s="396">
        <v>2.9995041764726E-3</v>
      </c>
      <c r="E11" s="396">
        <v>5.6614749920890764E-4</v>
      </c>
      <c r="F11" s="396">
        <v>3.8512971819717421E-4</v>
      </c>
      <c r="G11" s="396">
        <v>1.9314464986542521E-3</v>
      </c>
      <c r="H11" s="396">
        <v>8.1317924044159808E-4</v>
      </c>
      <c r="I11" s="396">
        <v>1.0252079110245333</v>
      </c>
      <c r="J11" s="396">
        <v>3.6814764617575891E-3</v>
      </c>
      <c r="K11" s="396">
        <v>1.2375709655036539E-4</v>
      </c>
      <c r="L11" s="396">
        <v>7.9958131395956088E-4</v>
      </c>
      <c r="M11" s="396">
        <v>1.6442298461741419E-3</v>
      </c>
      <c r="N11" s="396">
        <v>6.6505149586479411E-3</v>
      </c>
      <c r="O11" s="396">
        <v>2.2147761715902243E-4</v>
      </c>
      <c r="P11" s="396">
        <v>2.6488996500598401E-4</v>
      </c>
      <c r="Q11" s="396">
        <v>4.5353772558929997E-4</v>
      </c>
      <c r="R11" s="396">
        <v>1.6582693524997259E-4</v>
      </c>
      <c r="S11" s="396">
        <v>2.1557728664861608E-4</v>
      </c>
      <c r="T11" s="396">
        <v>3.7812729231822217E-4</v>
      </c>
      <c r="U11" s="396">
        <v>6.0887884480384719E-4</v>
      </c>
      <c r="V11" s="396">
        <v>7.405543963912018E-4</v>
      </c>
      <c r="W11" s="396">
        <v>6.4082461444322082E-4</v>
      </c>
      <c r="X11" s="396">
        <v>1.9204832021432684E-4</v>
      </c>
      <c r="Y11" s="396">
        <v>1.094317429572049E-3</v>
      </c>
      <c r="Z11" s="396">
        <v>8.5608604630271479E-3</v>
      </c>
      <c r="AA11" s="396">
        <v>3.7844405921787557E-3</v>
      </c>
      <c r="AB11" s="396">
        <v>2.2930292418116527E-4</v>
      </c>
      <c r="AC11" s="396">
        <v>7.2754116760376231E-4</v>
      </c>
      <c r="AD11" s="396">
        <v>6.3112375321903644E-4</v>
      </c>
      <c r="AE11" s="396">
        <v>9.7280420219430163E-4</v>
      </c>
      <c r="AF11" s="396">
        <v>7.4323952693877812E-4</v>
      </c>
      <c r="AG11" s="396">
        <v>1.3508917304344003E-4</v>
      </c>
      <c r="AH11" s="396">
        <v>4.1713210427441491E-4</v>
      </c>
      <c r="AI11" s="396">
        <v>1.5799939119379197E-3</v>
      </c>
      <c r="AJ11" s="396">
        <v>4.0604588120199322E-4</v>
      </c>
      <c r="AK11" s="396">
        <v>7.3196469477713154E-4</v>
      </c>
      <c r="AL11" s="396">
        <v>7.4985477879720283E-4</v>
      </c>
      <c r="AM11" s="396">
        <v>2.2107345874314991E-3</v>
      </c>
      <c r="AN11" s="396">
        <v>5.1693204642602991E-4</v>
      </c>
      <c r="AO11" s="396">
        <v>9.2176170028563829E-4</v>
      </c>
      <c r="AP11" s="396">
        <v>4.0828842656004782E-2</v>
      </c>
      <c r="AQ11" s="396">
        <v>3.8831863603576449E-4</v>
      </c>
      <c r="AR11" s="397">
        <v>1.1143149210615524</v>
      </c>
      <c r="AS11" s="373">
        <v>0.84672221861112418</v>
      </c>
    </row>
    <row r="12" spans="2:45" ht="15.95" customHeight="1" x14ac:dyDescent="0.15">
      <c r="B12" s="398" t="s">
        <v>199</v>
      </c>
      <c r="C12" s="399" t="s">
        <v>430</v>
      </c>
      <c r="D12" s="400">
        <v>1.1970607819976192E-3</v>
      </c>
      <c r="E12" s="400">
        <v>2.1950996310395274E-4</v>
      </c>
      <c r="F12" s="400">
        <v>1.8516411173714222E-4</v>
      </c>
      <c r="G12" s="400">
        <v>3.148536623963778E-4</v>
      </c>
      <c r="H12" s="400">
        <v>1.6209329535882611E-3</v>
      </c>
      <c r="I12" s="400">
        <v>4.2675373414986925E-4</v>
      </c>
      <c r="J12" s="400">
        <v>1.003877987782529</v>
      </c>
      <c r="K12" s="400">
        <v>5.6784825659895869E-4</v>
      </c>
      <c r="L12" s="400">
        <v>3.6949110765314699E-3</v>
      </c>
      <c r="M12" s="400">
        <v>4.9794334900079412E-4</v>
      </c>
      <c r="N12" s="400">
        <v>3.6618959086277895E-4</v>
      </c>
      <c r="O12" s="400">
        <v>6.8585886813992433E-5</v>
      </c>
      <c r="P12" s="400">
        <v>6.4495208764981727E-5</v>
      </c>
      <c r="Q12" s="400">
        <v>2.2858668323700492E-4</v>
      </c>
      <c r="R12" s="400">
        <v>5.8714649121046513E-5</v>
      </c>
      <c r="S12" s="400">
        <v>9.7144660972812701E-5</v>
      </c>
      <c r="T12" s="400">
        <v>1.3004159352697437E-3</v>
      </c>
      <c r="U12" s="400">
        <v>3.3989773853166483E-4</v>
      </c>
      <c r="V12" s="400">
        <v>2.0252579278220049E-4</v>
      </c>
      <c r="W12" s="400">
        <v>3.4360998485890285E-4</v>
      </c>
      <c r="X12" s="400">
        <v>1.3322000340103924E-4</v>
      </c>
      <c r="Y12" s="400">
        <v>4.5316342404040703E-4</v>
      </c>
      <c r="Z12" s="400">
        <v>7.5865705124583097E-4</v>
      </c>
      <c r="AA12" s="400">
        <v>1.2955364551734601E-4</v>
      </c>
      <c r="AB12" s="400">
        <v>2.2312591585702242E-5</v>
      </c>
      <c r="AC12" s="400">
        <v>2.3021477094713883E-4</v>
      </c>
      <c r="AD12" s="400">
        <v>2.9403605867225598E-4</v>
      </c>
      <c r="AE12" s="400">
        <v>1.7465098069662867E-5</v>
      </c>
      <c r="AF12" s="400">
        <v>1.9636779142137394E-5</v>
      </c>
      <c r="AG12" s="400">
        <v>4.9234938842991617E-6</v>
      </c>
      <c r="AH12" s="400">
        <v>3.0087119018912379E-5</v>
      </c>
      <c r="AI12" s="400">
        <v>5.0992030162633597E-5</v>
      </c>
      <c r="AJ12" s="400">
        <v>4.0785875329714172E-5</v>
      </c>
      <c r="AK12" s="400">
        <v>8.3396020680529865E-5</v>
      </c>
      <c r="AL12" s="400">
        <v>2.3731875949809448E-3</v>
      </c>
      <c r="AM12" s="400">
        <v>7.6836653612028969E-5</v>
      </c>
      <c r="AN12" s="400">
        <v>1.0814724108625794E-4</v>
      </c>
      <c r="AO12" s="400">
        <v>1.3662880817645823E-4</v>
      </c>
      <c r="AP12" s="400">
        <v>2.4757266097221543E-4</v>
      </c>
      <c r="AQ12" s="400">
        <v>1.6356896976316314E-4</v>
      </c>
      <c r="AR12" s="401">
        <v>1.0210475176931373</v>
      </c>
      <c r="AS12" s="402">
        <v>0.77585214300541416</v>
      </c>
    </row>
    <row r="13" spans="2:45" ht="15.95" customHeight="1" x14ac:dyDescent="0.15">
      <c r="B13" s="394" t="s">
        <v>200</v>
      </c>
      <c r="C13" s="395" t="s">
        <v>431</v>
      </c>
      <c r="D13" s="396">
        <v>2.7269416363013546E-4</v>
      </c>
      <c r="E13" s="396">
        <v>8.808073221286644E-4</v>
      </c>
      <c r="F13" s="396">
        <v>9.6525839156397187E-4</v>
      </c>
      <c r="G13" s="396">
        <v>2.3957530375099095E-4</v>
      </c>
      <c r="H13" s="396">
        <v>1.3299891554138021E-4</v>
      </c>
      <c r="I13" s="396">
        <v>1.5252870549644534E-4</v>
      </c>
      <c r="J13" s="396">
        <v>3.6307919345742004E-4</v>
      </c>
      <c r="K13" s="396">
        <v>1.0041156716733377</v>
      </c>
      <c r="L13" s="396">
        <v>8.3060323096488821E-5</v>
      </c>
      <c r="M13" s="396">
        <v>3.8613948018321906E-4</v>
      </c>
      <c r="N13" s="396">
        <v>7.6465114410879172E-4</v>
      </c>
      <c r="O13" s="396">
        <v>2.2187975849126881E-4</v>
      </c>
      <c r="P13" s="396">
        <v>1.2667673632931986E-4</v>
      </c>
      <c r="Q13" s="396">
        <v>1.2647486386724137E-4</v>
      </c>
      <c r="R13" s="396">
        <v>8.4424849756329907E-5</v>
      </c>
      <c r="S13" s="396">
        <v>6.7171621760864919E-5</v>
      </c>
      <c r="T13" s="396">
        <v>9.2219770828706805E-5</v>
      </c>
      <c r="U13" s="396">
        <v>1.0390566618966218E-4</v>
      </c>
      <c r="V13" s="396">
        <v>7.9787787454342252E-5</v>
      </c>
      <c r="W13" s="396">
        <v>5.0940803254997893E-5</v>
      </c>
      <c r="X13" s="396">
        <v>9.5281936559692021E-5</v>
      </c>
      <c r="Y13" s="396">
        <v>1.0536335173390313E-4</v>
      </c>
      <c r="Z13" s="396">
        <v>2.2688081429295351E-4</v>
      </c>
      <c r="AA13" s="396">
        <v>3.7980305785149422E-4</v>
      </c>
      <c r="AB13" s="396">
        <v>5.5140794393106218E-4</v>
      </c>
      <c r="AC13" s="396">
        <v>3.3402228039261463E-4</v>
      </c>
      <c r="AD13" s="396">
        <v>3.2906810614351641E-4</v>
      </c>
      <c r="AE13" s="396">
        <v>1.520797794360954E-4</v>
      </c>
      <c r="AF13" s="396">
        <v>9.0272568064544344E-5</v>
      </c>
      <c r="AG13" s="396">
        <v>1.8169492797674634E-5</v>
      </c>
      <c r="AH13" s="396">
        <v>2.0939599086967201E-3</v>
      </c>
      <c r="AI13" s="396">
        <v>9.1739071048025329E-5</v>
      </c>
      <c r="AJ13" s="396">
        <v>2.3072615306109819E-4</v>
      </c>
      <c r="AK13" s="396">
        <v>1.1188822632155856E-4</v>
      </c>
      <c r="AL13" s="396">
        <v>8.8604156286329589E-5</v>
      </c>
      <c r="AM13" s="396">
        <v>1.4738370773129797E-4</v>
      </c>
      <c r="AN13" s="396">
        <v>8.2849096814862367E-5</v>
      </c>
      <c r="AO13" s="396">
        <v>2.0972873269131613E-4</v>
      </c>
      <c r="AP13" s="396">
        <v>1.2939964870133596E-4</v>
      </c>
      <c r="AQ13" s="396">
        <v>5.1043939883450634E-4</v>
      </c>
      <c r="AR13" s="397">
        <v>1.0152890139056174</v>
      </c>
      <c r="AS13" s="373">
        <v>0.77147649209139391</v>
      </c>
    </row>
    <row r="14" spans="2:45" ht="15.95" customHeight="1" x14ac:dyDescent="0.15">
      <c r="B14" s="398" t="s">
        <v>201</v>
      </c>
      <c r="C14" s="399" t="s">
        <v>432</v>
      </c>
      <c r="D14" s="400">
        <v>1.6068170446408225E-3</v>
      </c>
      <c r="E14" s="400">
        <v>2.1742188569676812E-3</v>
      </c>
      <c r="F14" s="400">
        <v>7.3081838924951277E-4</v>
      </c>
      <c r="G14" s="400">
        <v>2.5518428068767901E-3</v>
      </c>
      <c r="H14" s="400">
        <v>1.2445247364105013E-3</v>
      </c>
      <c r="I14" s="400">
        <v>1.7299074074785263E-3</v>
      </c>
      <c r="J14" s="400">
        <v>2.1018026133360133E-3</v>
      </c>
      <c r="K14" s="400">
        <v>1.7554030738033938E-4</v>
      </c>
      <c r="L14" s="400">
        <v>1.0286880692138931</v>
      </c>
      <c r="M14" s="400">
        <v>7.3275071411675651E-4</v>
      </c>
      <c r="N14" s="400">
        <v>4.7202509749978341E-4</v>
      </c>
      <c r="O14" s="400">
        <v>2.4224202811109845E-4</v>
      </c>
      <c r="P14" s="400">
        <v>3.3605295547453081E-4</v>
      </c>
      <c r="Q14" s="400">
        <v>4.3869828446181696E-4</v>
      </c>
      <c r="R14" s="400">
        <v>5.2920864456090008E-4</v>
      </c>
      <c r="S14" s="400">
        <v>2.4785712341924863E-3</v>
      </c>
      <c r="T14" s="400">
        <v>3.181171570374077E-3</v>
      </c>
      <c r="U14" s="400">
        <v>3.8717046771599437E-3</v>
      </c>
      <c r="V14" s="400">
        <v>3.2269672980457104E-3</v>
      </c>
      <c r="W14" s="400">
        <v>3.7700924485963038E-3</v>
      </c>
      <c r="X14" s="400">
        <v>3.6040224941390913E-3</v>
      </c>
      <c r="Y14" s="400">
        <v>2.008706895920183E-3</v>
      </c>
      <c r="Z14" s="400">
        <v>7.3383596880726388E-3</v>
      </c>
      <c r="AA14" s="400">
        <v>1.819025351704999E-3</v>
      </c>
      <c r="AB14" s="400">
        <v>1.8169763934006172E-4</v>
      </c>
      <c r="AC14" s="400">
        <v>5.6295226817982928E-3</v>
      </c>
      <c r="AD14" s="400">
        <v>2.0594721403449038E-3</v>
      </c>
      <c r="AE14" s="400">
        <v>8.0055781882118102E-4</v>
      </c>
      <c r="AF14" s="400">
        <v>6.0509157901025802E-4</v>
      </c>
      <c r="AG14" s="400">
        <v>1.4112732819385648E-4</v>
      </c>
      <c r="AH14" s="400">
        <v>6.6872028314666446E-4</v>
      </c>
      <c r="AI14" s="400">
        <v>5.2931917894037987E-4</v>
      </c>
      <c r="AJ14" s="400">
        <v>4.9304609675087047E-4</v>
      </c>
      <c r="AK14" s="400">
        <v>4.2888574869707786E-4</v>
      </c>
      <c r="AL14" s="400">
        <v>4.6904117903438992E-4</v>
      </c>
      <c r="AM14" s="400">
        <v>1.3464865831492069E-3</v>
      </c>
      <c r="AN14" s="400">
        <v>1.6511588068343285E-3</v>
      </c>
      <c r="AO14" s="400">
        <v>7.2582787054733167E-4</v>
      </c>
      <c r="AP14" s="400">
        <v>6.0259894158415511E-3</v>
      </c>
      <c r="AQ14" s="400">
        <v>7.6232666918339047E-4</v>
      </c>
      <c r="AR14" s="401">
        <v>1.0975714117782984</v>
      </c>
      <c r="AS14" s="402">
        <v>0.83399951243561421</v>
      </c>
    </row>
    <row r="15" spans="2:45" ht="15.95" customHeight="1" x14ac:dyDescent="0.15">
      <c r="B15" s="394" t="s">
        <v>202</v>
      </c>
      <c r="C15" s="395" t="s">
        <v>433</v>
      </c>
      <c r="D15" s="396">
        <v>1.0751996315099773E-3</v>
      </c>
      <c r="E15" s="396">
        <v>1.3769782841659893E-4</v>
      </c>
      <c r="F15" s="396">
        <v>2.2775563712930383E-4</v>
      </c>
      <c r="G15" s="396">
        <v>7.9642322316049625E-4</v>
      </c>
      <c r="H15" s="396">
        <v>3.8504534000388999E-4</v>
      </c>
      <c r="I15" s="396">
        <v>1.6092451267500391E-3</v>
      </c>
      <c r="J15" s="396">
        <v>2.2919373257103358E-3</v>
      </c>
      <c r="K15" s="396">
        <v>3.4653454948018903E-3</v>
      </c>
      <c r="L15" s="396">
        <v>1.5356826253081495E-3</v>
      </c>
      <c r="M15" s="396">
        <v>1.0519307878153241</v>
      </c>
      <c r="N15" s="396">
        <v>9.4147954650846757E-3</v>
      </c>
      <c r="O15" s="396">
        <v>2.5143170518638906E-3</v>
      </c>
      <c r="P15" s="396">
        <v>2.7925736922245446E-3</v>
      </c>
      <c r="Q15" s="396">
        <v>1.6244534278241163E-3</v>
      </c>
      <c r="R15" s="396">
        <v>1.5926648402862437E-3</v>
      </c>
      <c r="S15" s="396">
        <v>1.4244974174786708E-3</v>
      </c>
      <c r="T15" s="396">
        <v>1.0314810044787883E-3</v>
      </c>
      <c r="U15" s="396">
        <v>5.7871137351050419E-3</v>
      </c>
      <c r="V15" s="396">
        <v>3.4392474720640583E-3</v>
      </c>
      <c r="W15" s="396">
        <v>2.8986878752076399E-3</v>
      </c>
      <c r="X15" s="396">
        <v>1.4977602671133337E-3</v>
      </c>
      <c r="Y15" s="396">
        <v>1.0934310518790397E-3</v>
      </c>
      <c r="Z15" s="396">
        <v>2.817852115882322E-3</v>
      </c>
      <c r="AA15" s="396">
        <v>2.0821329710518217E-2</v>
      </c>
      <c r="AB15" s="396">
        <v>3.6734198689103876E-4</v>
      </c>
      <c r="AC15" s="396">
        <v>2.9581534775337732E-3</v>
      </c>
      <c r="AD15" s="396">
        <v>2.7364104693855225E-4</v>
      </c>
      <c r="AE15" s="396">
        <v>2.0772998607349272E-4</v>
      </c>
      <c r="AF15" s="396">
        <v>1.5023419954412478E-4</v>
      </c>
      <c r="AG15" s="396">
        <v>2.5824003666314498E-4</v>
      </c>
      <c r="AH15" s="396">
        <v>2.5206288903232389E-4</v>
      </c>
      <c r="AI15" s="396">
        <v>2.3043112753426534E-4</v>
      </c>
      <c r="AJ15" s="396">
        <v>3.295979675666403E-4</v>
      </c>
      <c r="AK15" s="396">
        <v>8.0171643019736043E-4</v>
      </c>
      <c r="AL15" s="396">
        <v>2.9529577405978534E-4</v>
      </c>
      <c r="AM15" s="396">
        <v>3.0246775889157914E-4</v>
      </c>
      <c r="AN15" s="396">
        <v>4.9912643953433722E-4</v>
      </c>
      <c r="AO15" s="396">
        <v>4.6154395181618123E-4</v>
      </c>
      <c r="AP15" s="396">
        <v>2.2263503588153817E-3</v>
      </c>
      <c r="AQ15" s="396">
        <v>1.5310571335875644E-3</v>
      </c>
      <c r="AR15" s="397">
        <v>1.1333503157398053</v>
      </c>
      <c r="AS15" s="373">
        <v>0.86118643452483923</v>
      </c>
    </row>
    <row r="16" spans="2:45" ht="15.95" customHeight="1" x14ac:dyDescent="0.15">
      <c r="B16" s="398" t="s">
        <v>203</v>
      </c>
      <c r="C16" s="399" t="s">
        <v>204</v>
      </c>
      <c r="D16" s="400">
        <v>4.0431385780976418E-5</v>
      </c>
      <c r="E16" s="400">
        <v>8.2050613107300256E-6</v>
      </c>
      <c r="F16" s="400">
        <v>1.3423397129777578E-5</v>
      </c>
      <c r="G16" s="400">
        <v>1.6561105342752943E-5</v>
      </c>
      <c r="H16" s="400">
        <v>7.7655643278929952E-6</v>
      </c>
      <c r="I16" s="400">
        <v>1.2975210593929861E-4</v>
      </c>
      <c r="J16" s="400">
        <v>8.1509086079007151E-6</v>
      </c>
      <c r="K16" s="400">
        <v>7.1957751090050585E-6</v>
      </c>
      <c r="L16" s="400">
        <v>2.347598905552011E-5</v>
      </c>
      <c r="M16" s="400">
        <v>2.2355665879490702E-5</v>
      </c>
      <c r="N16" s="400">
        <v>1.0020784923472716</v>
      </c>
      <c r="O16" s="400">
        <v>9.3449284943084897E-6</v>
      </c>
      <c r="P16" s="400">
        <v>6.7859413765953912E-6</v>
      </c>
      <c r="Q16" s="400">
        <v>1.266555981421439E-5</v>
      </c>
      <c r="R16" s="400">
        <v>1.3962332437851842E-5</v>
      </c>
      <c r="S16" s="400">
        <v>3.7381386162270177E-5</v>
      </c>
      <c r="T16" s="400">
        <v>1.3757203155680966E-4</v>
      </c>
      <c r="U16" s="400">
        <v>4.6853012442883927E-3</v>
      </c>
      <c r="V16" s="400">
        <v>6.3995136509972317E-4</v>
      </c>
      <c r="W16" s="400">
        <v>5.8429895084142146E-4</v>
      </c>
      <c r="X16" s="400">
        <v>2.3496765008336386E-5</v>
      </c>
      <c r="Y16" s="400">
        <v>1.9366515989152441E-5</v>
      </c>
      <c r="Z16" s="400">
        <v>7.5352971802427016E-5</v>
      </c>
      <c r="AA16" s="400">
        <v>7.552143971879939E-4</v>
      </c>
      <c r="AB16" s="400">
        <v>1.6151815769047696E-5</v>
      </c>
      <c r="AC16" s="400">
        <v>3.5649212496757912E-5</v>
      </c>
      <c r="AD16" s="400">
        <v>1.1658234282773635E-4</v>
      </c>
      <c r="AE16" s="400">
        <v>2.9884587999359195E-5</v>
      </c>
      <c r="AF16" s="400">
        <v>1.0858780008221431E-5</v>
      </c>
      <c r="AG16" s="400">
        <v>8.9316547724151861E-6</v>
      </c>
      <c r="AH16" s="400">
        <v>2.1190772453526655E-5</v>
      </c>
      <c r="AI16" s="400">
        <v>1.721820321375929E-5</v>
      </c>
      <c r="AJ16" s="400">
        <v>3.5487043704890294E-5</v>
      </c>
      <c r="AK16" s="400">
        <v>4.1102549438628499E-5</v>
      </c>
      <c r="AL16" s="400">
        <v>1.4149906318509326E-4</v>
      </c>
      <c r="AM16" s="400">
        <v>7.6473610783312962E-5</v>
      </c>
      <c r="AN16" s="400">
        <v>3.2265822802046796E-5</v>
      </c>
      <c r="AO16" s="400">
        <v>2.6598189563679047E-4</v>
      </c>
      <c r="AP16" s="400">
        <v>8.752221553965838E-5</v>
      </c>
      <c r="AQ16" s="400">
        <v>3.9851542341611017E-4</v>
      </c>
      <c r="AR16" s="401">
        <v>1.0106918186898617</v>
      </c>
      <c r="AS16" s="402">
        <v>0.76798327194428773</v>
      </c>
    </row>
    <row r="17" spans="2:45" ht="15.95" customHeight="1" x14ac:dyDescent="0.15">
      <c r="B17" s="394" t="s">
        <v>205</v>
      </c>
      <c r="C17" s="395" t="s">
        <v>434</v>
      </c>
      <c r="D17" s="396">
        <v>4.6571912764231323E-5</v>
      </c>
      <c r="E17" s="396">
        <v>6.2001808203440961E-4</v>
      </c>
      <c r="F17" s="396">
        <v>4.2189421091408873E-4</v>
      </c>
      <c r="G17" s="396">
        <v>1.3183543198474882E-4</v>
      </c>
      <c r="H17" s="396">
        <v>6.7403121974407793E-5</v>
      </c>
      <c r="I17" s="396">
        <v>9.6081370713802839E-4</v>
      </c>
      <c r="J17" s="396">
        <v>7.3656620707082766E-5</v>
      </c>
      <c r="K17" s="396">
        <v>2.6805471378409886E-5</v>
      </c>
      <c r="L17" s="396">
        <v>2.3277740611409687E-4</v>
      </c>
      <c r="M17" s="396">
        <v>7.6184030292383647E-4</v>
      </c>
      <c r="N17" s="396">
        <v>5.9997291572854805E-4</v>
      </c>
      <c r="O17" s="396">
        <v>1.0473763604282496</v>
      </c>
      <c r="P17" s="396">
        <v>2.8184520702069103E-4</v>
      </c>
      <c r="Q17" s="396">
        <v>2.7572290215546653E-2</v>
      </c>
      <c r="R17" s="396">
        <v>1.1381272742524895E-2</v>
      </c>
      <c r="S17" s="396">
        <v>9.2960518968059139E-3</v>
      </c>
      <c r="T17" s="396">
        <v>3.6720865085080831E-3</v>
      </c>
      <c r="U17" s="396">
        <v>4.535584860913813E-4</v>
      </c>
      <c r="V17" s="396">
        <v>7.4290074903270407E-3</v>
      </c>
      <c r="W17" s="396">
        <v>2.5288631576851441E-3</v>
      </c>
      <c r="X17" s="396">
        <v>7.0116436304814601E-3</v>
      </c>
      <c r="Y17" s="396">
        <v>2.255639208315072E-2</v>
      </c>
      <c r="Z17" s="396">
        <v>5.7720760076448497E-4</v>
      </c>
      <c r="AA17" s="396">
        <v>3.3176288255969098E-3</v>
      </c>
      <c r="AB17" s="396">
        <v>6.6430042916399031E-5</v>
      </c>
      <c r="AC17" s="396">
        <v>2.0154707808311316E-4</v>
      </c>
      <c r="AD17" s="396">
        <v>3.7703797656021192E-5</v>
      </c>
      <c r="AE17" s="396">
        <v>5.7241595769974563E-5</v>
      </c>
      <c r="AF17" s="396">
        <v>2.9010657297707526E-5</v>
      </c>
      <c r="AG17" s="396">
        <v>3.976639213599872E-5</v>
      </c>
      <c r="AH17" s="396">
        <v>9.2835333747802562E-5</v>
      </c>
      <c r="AI17" s="396">
        <v>4.453517255338342E-5</v>
      </c>
      <c r="AJ17" s="396">
        <v>9.9824849999889835E-5</v>
      </c>
      <c r="AK17" s="396">
        <v>3.7365542420274406E-5</v>
      </c>
      <c r="AL17" s="396">
        <v>3.7958726151162608E-5</v>
      </c>
      <c r="AM17" s="396">
        <v>5.6087633112622502E-5</v>
      </c>
      <c r="AN17" s="396">
        <v>9.513736777698948E-5</v>
      </c>
      <c r="AO17" s="396">
        <v>5.7305415748483499E-5</v>
      </c>
      <c r="AP17" s="396">
        <v>1.0904444093625204E-4</v>
      </c>
      <c r="AQ17" s="396">
        <v>6.1275458553287996E-4</v>
      </c>
      <c r="AR17" s="397">
        <v>1.1490723460882535</v>
      </c>
      <c r="AS17" s="373">
        <v>0.8731329607411692</v>
      </c>
    </row>
    <row r="18" spans="2:45" ht="15.95" customHeight="1" x14ac:dyDescent="0.15">
      <c r="B18" s="398" t="s">
        <v>206</v>
      </c>
      <c r="C18" s="399" t="s">
        <v>435</v>
      </c>
      <c r="D18" s="400">
        <v>1.7294853914649552E-6</v>
      </c>
      <c r="E18" s="400">
        <v>6.103494522431141E-6</v>
      </c>
      <c r="F18" s="400">
        <v>5.0740160334158373E-6</v>
      </c>
      <c r="G18" s="400">
        <v>1.276196026750099E-5</v>
      </c>
      <c r="H18" s="400">
        <v>2.1968292252032988E-6</v>
      </c>
      <c r="I18" s="400">
        <v>2.4603656404221025E-5</v>
      </c>
      <c r="J18" s="400">
        <v>4.1851964022853098E-5</v>
      </c>
      <c r="K18" s="400">
        <v>1.123260064281574E-6</v>
      </c>
      <c r="L18" s="400">
        <v>2.3656206777463721E-5</v>
      </c>
      <c r="M18" s="400">
        <v>4.1739332907878545E-5</v>
      </c>
      <c r="N18" s="400">
        <v>2.9631484448380173E-4</v>
      </c>
      <c r="O18" s="400">
        <v>1.865456679088791E-5</v>
      </c>
      <c r="P18" s="400">
        <v>1.0047613285595354</v>
      </c>
      <c r="Q18" s="400">
        <v>3.5958918158553388E-4</v>
      </c>
      <c r="R18" s="400">
        <v>2.4337166698721994E-4</v>
      </c>
      <c r="S18" s="400">
        <v>1.7171623732851172E-4</v>
      </c>
      <c r="T18" s="400">
        <v>7.9046291897415081E-4</v>
      </c>
      <c r="U18" s="400">
        <v>4.2543602985610187E-4</v>
      </c>
      <c r="V18" s="400">
        <v>6.7031224239490021E-4</v>
      </c>
      <c r="W18" s="400">
        <v>4.9223021424773194E-4</v>
      </c>
      <c r="X18" s="400">
        <v>1.9158496789617796E-4</v>
      </c>
      <c r="Y18" s="400">
        <v>1.8380817487170258E-4</v>
      </c>
      <c r="Z18" s="400">
        <v>1.5121490128463343E-4</v>
      </c>
      <c r="AA18" s="400">
        <v>8.7748697915929734E-5</v>
      </c>
      <c r="AB18" s="400">
        <v>4.0532488715659065E-6</v>
      </c>
      <c r="AC18" s="400">
        <v>8.6551548418988965E-6</v>
      </c>
      <c r="AD18" s="400">
        <v>2.0792883017245295E-6</v>
      </c>
      <c r="AE18" s="400">
        <v>2.4303654419902467E-6</v>
      </c>
      <c r="AF18" s="400">
        <v>2.0595977265579586E-6</v>
      </c>
      <c r="AG18" s="400">
        <v>1.1875562629073144E-6</v>
      </c>
      <c r="AH18" s="400">
        <v>2.9002682733146029E-6</v>
      </c>
      <c r="AI18" s="400">
        <v>3.6822101528862807E-6</v>
      </c>
      <c r="AJ18" s="400">
        <v>5.2445799979474046E-6</v>
      </c>
      <c r="AK18" s="400">
        <v>2.3425128551898465E-6</v>
      </c>
      <c r="AL18" s="400">
        <v>1.5342615297369787E-5</v>
      </c>
      <c r="AM18" s="400">
        <v>5.1037341586777555E-6</v>
      </c>
      <c r="AN18" s="400">
        <v>9.892762073380535E-6</v>
      </c>
      <c r="AO18" s="400">
        <v>5.4632313838989735E-6</v>
      </c>
      <c r="AP18" s="400">
        <v>2.6105442630416059E-5</v>
      </c>
      <c r="AQ18" s="400">
        <v>3.6050890063302374E-5</v>
      </c>
      <c r="AR18" s="401">
        <v>1.0091372068681022</v>
      </c>
      <c r="AS18" s="402">
        <v>0.76680198616419137</v>
      </c>
    </row>
    <row r="19" spans="2:45" ht="15.95" customHeight="1" x14ac:dyDescent="0.15">
      <c r="B19" s="394" t="s">
        <v>207</v>
      </c>
      <c r="C19" s="395" t="s">
        <v>436</v>
      </c>
      <c r="D19" s="396">
        <v>7.0658667776524176E-4</v>
      </c>
      <c r="E19" s="396">
        <v>1.1899312037168079E-3</v>
      </c>
      <c r="F19" s="396">
        <v>6.5099827393826975E-3</v>
      </c>
      <c r="G19" s="396">
        <v>2.2796863306979672E-3</v>
      </c>
      <c r="H19" s="396">
        <v>1.6045069233581633E-3</v>
      </c>
      <c r="I19" s="396">
        <v>4.849771758127279E-3</v>
      </c>
      <c r="J19" s="396">
        <v>1.8797698962762671E-3</v>
      </c>
      <c r="K19" s="396">
        <v>2.5570679954538597E-4</v>
      </c>
      <c r="L19" s="396">
        <v>1.2265140537940358E-3</v>
      </c>
      <c r="M19" s="396">
        <v>2.4091810650073565E-3</v>
      </c>
      <c r="N19" s="396">
        <v>6.739809407984812E-3</v>
      </c>
      <c r="O19" s="396">
        <v>1.974875078194817E-3</v>
      </c>
      <c r="P19" s="396">
        <v>1.2596537976701527E-3</v>
      </c>
      <c r="Q19" s="396">
        <v>1.0175730002106198</v>
      </c>
      <c r="R19" s="396">
        <v>8.3039409747439393E-3</v>
      </c>
      <c r="S19" s="396">
        <v>1.0161043607889756E-2</v>
      </c>
      <c r="T19" s="396">
        <v>8.1976436483835232E-3</v>
      </c>
      <c r="U19" s="396">
        <v>5.7796219764963234E-3</v>
      </c>
      <c r="V19" s="396">
        <v>9.7143267480383957E-3</v>
      </c>
      <c r="W19" s="396">
        <v>9.1349049145542562E-3</v>
      </c>
      <c r="X19" s="396">
        <v>2.9707569342307025E-3</v>
      </c>
      <c r="Y19" s="396">
        <v>1.6847172942528379E-2</v>
      </c>
      <c r="Z19" s="396">
        <v>6.0276194483491969E-3</v>
      </c>
      <c r="AA19" s="396">
        <v>2.9357103671732009E-2</v>
      </c>
      <c r="AB19" s="396">
        <v>6.8975759916986112E-4</v>
      </c>
      <c r="AC19" s="396">
        <v>1.5121740020816407E-3</v>
      </c>
      <c r="AD19" s="396">
        <v>3.4116826532459751E-4</v>
      </c>
      <c r="AE19" s="396">
        <v>1.2171667818246456E-3</v>
      </c>
      <c r="AF19" s="396">
        <v>2.7171464461137805E-4</v>
      </c>
      <c r="AG19" s="396">
        <v>4.4326822099732935E-4</v>
      </c>
      <c r="AH19" s="396">
        <v>7.4654252513197317E-4</v>
      </c>
      <c r="AI19" s="396">
        <v>5.1150694557465948E-4</v>
      </c>
      <c r="AJ19" s="396">
        <v>1.7168461730005294E-3</v>
      </c>
      <c r="AK19" s="396">
        <v>3.4429872693944266E-4</v>
      </c>
      <c r="AL19" s="396">
        <v>3.68192097674522E-4</v>
      </c>
      <c r="AM19" s="396">
        <v>1.2005263616164817E-3</v>
      </c>
      <c r="AN19" s="396">
        <v>6.7722768831652528E-4</v>
      </c>
      <c r="AO19" s="396">
        <v>1.1418706985597295E-3</v>
      </c>
      <c r="AP19" s="396">
        <v>9.1161812322032966E-4</v>
      </c>
      <c r="AQ19" s="396">
        <v>2.5162233628171775E-3</v>
      </c>
      <c r="AR19" s="397">
        <v>1.1715632130259477</v>
      </c>
      <c r="AS19" s="373">
        <v>0.8902228483411937</v>
      </c>
    </row>
    <row r="20" spans="2:45" ht="15.95" customHeight="1" x14ac:dyDescent="0.15">
      <c r="B20" s="398" t="s">
        <v>208</v>
      </c>
      <c r="C20" s="399" t="s">
        <v>437</v>
      </c>
      <c r="D20" s="400">
        <v>1.0204032842887011E-4</v>
      </c>
      <c r="E20" s="400">
        <v>4.0141579348261053E-4</v>
      </c>
      <c r="F20" s="400">
        <v>1.8531597090444376E-3</v>
      </c>
      <c r="G20" s="400">
        <v>1.645650018264613E-4</v>
      </c>
      <c r="H20" s="400">
        <v>1.3265809104633149E-4</v>
      </c>
      <c r="I20" s="400">
        <v>7.7864325959782314E-4</v>
      </c>
      <c r="J20" s="400">
        <v>2.4104483901230361E-4</v>
      </c>
      <c r="K20" s="400">
        <v>1.1250938512850183E-4</v>
      </c>
      <c r="L20" s="400">
        <v>3.0633865650644032E-4</v>
      </c>
      <c r="M20" s="400">
        <v>2.2925495650887801E-4</v>
      </c>
      <c r="N20" s="400">
        <v>1.9959740194786394E-3</v>
      </c>
      <c r="O20" s="400">
        <v>3.9112340056664388E-4</v>
      </c>
      <c r="P20" s="400">
        <v>1.0778344158944179E-4</v>
      </c>
      <c r="Q20" s="400">
        <v>3.9812147709147747E-4</v>
      </c>
      <c r="R20" s="400">
        <v>1.0704266261113669</v>
      </c>
      <c r="S20" s="400">
        <v>1.4602218073736194E-2</v>
      </c>
      <c r="T20" s="400">
        <v>3.9177937938994958E-3</v>
      </c>
      <c r="U20" s="400">
        <v>9.663156106165322E-4</v>
      </c>
      <c r="V20" s="400">
        <v>7.7471166868176801E-3</v>
      </c>
      <c r="W20" s="400">
        <v>2.0986687199952901E-3</v>
      </c>
      <c r="X20" s="400">
        <v>4.7296397726650716E-3</v>
      </c>
      <c r="Y20" s="400">
        <v>1.3260335395433604E-2</v>
      </c>
      <c r="Z20" s="400">
        <v>2.2995326785697643E-4</v>
      </c>
      <c r="AA20" s="400">
        <v>2.2382733653788316E-3</v>
      </c>
      <c r="AB20" s="400">
        <v>2.1005179716069414E-4</v>
      </c>
      <c r="AC20" s="400">
        <v>5.4426490240849666E-3</v>
      </c>
      <c r="AD20" s="400">
        <v>2.4027838770392828E-4</v>
      </c>
      <c r="AE20" s="400">
        <v>2.4526607123177661E-4</v>
      </c>
      <c r="AF20" s="400">
        <v>2.981302478851283E-4</v>
      </c>
      <c r="AG20" s="400">
        <v>7.4206889053685151E-5</v>
      </c>
      <c r="AH20" s="400">
        <v>4.2529117972432093E-4</v>
      </c>
      <c r="AI20" s="400">
        <v>3.8395846293240888E-4</v>
      </c>
      <c r="AJ20" s="400">
        <v>3.8112563783700967E-4</v>
      </c>
      <c r="AK20" s="400">
        <v>1.8792251931585468E-4</v>
      </c>
      <c r="AL20" s="400">
        <v>1.7645336496143155E-4</v>
      </c>
      <c r="AM20" s="400">
        <v>2.4710425798283952E-4</v>
      </c>
      <c r="AN20" s="400">
        <v>3.1494592162844615E-3</v>
      </c>
      <c r="AO20" s="400">
        <v>1.9467537779506712E-4</v>
      </c>
      <c r="AP20" s="400">
        <v>1.531871189878149E-4</v>
      </c>
      <c r="AQ20" s="400">
        <v>2.4803174720237393E-4</v>
      </c>
      <c r="AR20" s="401">
        <v>1.1394893644572188</v>
      </c>
      <c r="AS20" s="402">
        <v>0.86585124592772189</v>
      </c>
    </row>
    <row r="21" spans="2:45" ht="15.95" customHeight="1" x14ac:dyDescent="0.15">
      <c r="B21" s="394" t="s">
        <v>209</v>
      </c>
      <c r="C21" s="395" t="s">
        <v>438</v>
      </c>
      <c r="D21" s="396">
        <v>1.1074964660802864E-5</v>
      </c>
      <c r="E21" s="396">
        <v>1.2573872711554208E-5</v>
      </c>
      <c r="F21" s="396">
        <v>7.1292039373299808E-5</v>
      </c>
      <c r="G21" s="396">
        <v>1.5313210616003198E-5</v>
      </c>
      <c r="H21" s="396">
        <v>1.484766986683855E-5</v>
      </c>
      <c r="I21" s="396">
        <v>1.6955908398361936E-5</v>
      </c>
      <c r="J21" s="396">
        <v>2.67558468408143E-5</v>
      </c>
      <c r="K21" s="396">
        <v>1.2036129444775079E-5</v>
      </c>
      <c r="L21" s="396">
        <v>1.1718110481052949E-4</v>
      </c>
      <c r="M21" s="396">
        <v>2.8199437276916827E-5</v>
      </c>
      <c r="N21" s="396">
        <v>1.5866449532090006E-4</v>
      </c>
      <c r="O21" s="396">
        <v>3.8820904192213111E-5</v>
      </c>
      <c r="P21" s="396">
        <v>2.4891561826984505E-5</v>
      </c>
      <c r="Q21" s="396">
        <v>2.2808264362019386E-5</v>
      </c>
      <c r="R21" s="396">
        <v>1.2688672091653794E-4</v>
      </c>
      <c r="S21" s="396">
        <v>1.0049241649765432</v>
      </c>
      <c r="T21" s="396">
        <v>1.5755143357094507E-4</v>
      </c>
      <c r="U21" s="396">
        <v>1.595939595559478E-4</v>
      </c>
      <c r="V21" s="396">
        <v>1.3098835247977344E-4</v>
      </c>
      <c r="W21" s="396">
        <v>7.3747058706259252E-5</v>
      </c>
      <c r="X21" s="396">
        <v>8.1297108543159816E-5</v>
      </c>
      <c r="Y21" s="396">
        <v>1.6990350764871162E-4</v>
      </c>
      <c r="Z21" s="396">
        <v>1.959172565589512E-5</v>
      </c>
      <c r="AA21" s="396">
        <v>3.6790175204997515E-5</v>
      </c>
      <c r="AB21" s="396">
        <v>2.1081168260204483E-5</v>
      </c>
      <c r="AC21" s="396">
        <v>6.4364216183788856E-5</v>
      </c>
      <c r="AD21" s="396">
        <v>2.2894758247805301E-5</v>
      </c>
      <c r="AE21" s="396">
        <v>2.8389238948116548E-5</v>
      </c>
      <c r="AF21" s="396">
        <v>3.639478494149302E-5</v>
      </c>
      <c r="AG21" s="396">
        <v>6.8140909616220308E-6</v>
      </c>
      <c r="AH21" s="396">
        <v>4.6240768248272904E-5</v>
      </c>
      <c r="AI21" s="396">
        <v>4.5288590021778455E-5</v>
      </c>
      <c r="AJ21" s="396">
        <v>2.9854473098880762E-5</v>
      </c>
      <c r="AK21" s="396">
        <v>1.6880407694988047E-5</v>
      </c>
      <c r="AL21" s="396">
        <v>1.7186611319212063E-5</v>
      </c>
      <c r="AM21" s="396">
        <v>2.9027970121742868E-5</v>
      </c>
      <c r="AN21" s="396">
        <v>4.0722632715781083E-4</v>
      </c>
      <c r="AO21" s="396">
        <v>1.7398830974332616E-5</v>
      </c>
      <c r="AP21" s="396">
        <v>1.3482551374248988E-5</v>
      </c>
      <c r="AQ21" s="396">
        <v>2.5123315922262915E-5</v>
      </c>
      <c r="AR21" s="397">
        <v>1.0072795785320041</v>
      </c>
      <c r="AS21" s="373">
        <v>0.76539045055933974</v>
      </c>
    </row>
    <row r="22" spans="2:45" ht="15.95" customHeight="1" x14ac:dyDescent="0.15">
      <c r="B22" s="398" t="s">
        <v>210</v>
      </c>
      <c r="C22" s="399" t="s">
        <v>439</v>
      </c>
      <c r="D22" s="400">
        <v>1.6833356677801089E-4</v>
      </c>
      <c r="E22" s="400">
        <v>9.4233459090942308E-5</v>
      </c>
      <c r="F22" s="400">
        <v>1.2229427077239488E-4</v>
      </c>
      <c r="G22" s="400">
        <v>1.142849341676371E-4</v>
      </c>
      <c r="H22" s="400">
        <v>1.0196531754421311E-4</v>
      </c>
      <c r="I22" s="400">
        <v>9.9753157693976128E-5</v>
      </c>
      <c r="J22" s="400">
        <v>2.0821018872058835E-4</v>
      </c>
      <c r="K22" s="400">
        <v>7.0659819060229121E-5</v>
      </c>
      <c r="L22" s="400">
        <v>8.0831215468641572E-5</v>
      </c>
      <c r="M22" s="400">
        <v>1.0569800648613677E-4</v>
      </c>
      <c r="N22" s="400">
        <v>8.8753829864333605E-5</v>
      </c>
      <c r="O22" s="400">
        <v>6.7088099784174554E-5</v>
      </c>
      <c r="P22" s="400">
        <v>6.9961531643072315E-5</v>
      </c>
      <c r="Q22" s="400">
        <v>7.7607818657498837E-5</v>
      </c>
      <c r="R22" s="400">
        <v>4.9445321116878401E-4</v>
      </c>
      <c r="S22" s="400">
        <v>2.0248131587256549E-3</v>
      </c>
      <c r="T22" s="400">
        <v>1.0313640900852539</v>
      </c>
      <c r="U22" s="400">
        <v>1.0058466210072822E-4</v>
      </c>
      <c r="V22" s="400">
        <v>3.0713877935521446E-4</v>
      </c>
      <c r="W22" s="400">
        <v>1.2022251564961176E-3</v>
      </c>
      <c r="X22" s="400">
        <v>1.9288104769090136E-4</v>
      </c>
      <c r="Y22" s="400">
        <v>9.0156427514133061E-4</v>
      </c>
      <c r="Z22" s="400">
        <v>2.1621146247873758E-4</v>
      </c>
      <c r="AA22" s="400">
        <v>2.1510954942112917E-4</v>
      </c>
      <c r="AB22" s="400">
        <v>9.2808012004262774E-5</v>
      </c>
      <c r="AC22" s="400">
        <v>2.7601453481456572E-4</v>
      </c>
      <c r="AD22" s="400">
        <v>1.4181280180836493E-4</v>
      </c>
      <c r="AE22" s="400">
        <v>4.8330785133248588E-4</v>
      </c>
      <c r="AF22" s="400">
        <v>1.8392808886064294E-4</v>
      </c>
      <c r="AG22" s="400">
        <v>3.2118826213985804E-5</v>
      </c>
      <c r="AH22" s="400">
        <v>2.2787508553779248E-4</v>
      </c>
      <c r="AI22" s="400">
        <v>2.5474711850768738E-4</v>
      </c>
      <c r="AJ22" s="400">
        <v>1.0053756517169818E-3</v>
      </c>
      <c r="AK22" s="400">
        <v>9.8591921680778009E-5</v>
      </c>
      <c r="AL22" s="400">
        <v>3.5671816087142227E-3</v>
      </c>
      <c r="AM22" s="400">
        <v>1.8019295869989364E-4</v>
      </c>
      <c r="AN22" s="400">
        <v>1.608467707788059E-3</v>
      </c>
      <c r="AO22" s="400">
        <v>4.2747507192870515E-4</v>
      </c>
      <c r="AP22" s="400">
        <v>7.9470633666943891E-3</v>
      </c>
      <c r="AQ22" s="400">
        <v>3.4007989049284902E-4</v>
      </c>
      <c r="AR22" s="401">
        <v>1.05535578710036</v>
      </c>
      <c r="AS22" s="402">
        <v>0.80192159019680387</v>
      </c>
    </row>
    <row r="23" spans="2:45" ht="15.95" customHeight="1" x14ac:dyDescent="0.15">
      <c r="B23" s="394" t="s">
        <v>211</v>
      </c>
      <c r="C23" s="395" t="s">
        <v>440</v>
      </c>
      <c r="D23" s="396">
        <v>1.9121784737518793E-4</v>
      </c>
      <c r="E23" s="396">
        <v>1.9423406450889388E-4</v>
      </c>
      <c r="F23" s="396">
        <v>3.968547859640267E-4</v>
      </c>
      <c r="G23" s="396">
        <v>2.6341621661777736E-4</v>
      </c>
      <c r="H23" s="396">
        <v>2.6573103841436474E-4</v>
      </c>
      <c r="I23" s="396">
        <v>2.3082456488196092E-4</v>
      </c>
      <c r="J23" s="396">
        <v>4.763289816636354E-4</v>
      </c>
      <c r="K23" s="396">
        <v>1.9920469177092922E-4</v>
      </c>
      <c r="L23" s="396">
        <v>2.3182003584627304E-4</v>
      </c>
      <c r="M23" s="396">
        <v>3.3459609963144583E-4</v>
      </c>
      <c r="N23" s="396">
        <v>2.6226122980153383E-4</v>
      </c>
      <c r="O23" s="396">
        <v>1.760151481988002E-4</v>
      </c>
      <c r="P23" s="396">
        <v>1.925676647378363E-4</v>
      </c>
      <c r="Q23" s="396">
        <v>2.6139478038379781E-4</v>
      </c>
      <c r="R23" s="396">
        <v>1.4391656233998561E-3</v>
      </c>
      <c r="S23" s="396">
        <v>3.9878371683676759E-3</v>
      </c>
      <c r="T23" s="396">
        <v>2.8605518380748204E-2</v>
      </c>
      <c r="U23" s="396">
        <v>1.1178957236557681</v>
      </c>
      <c r="V23" s="396">
        <v>6.3198784614987083E-2</v>
      </c>
      <c r="W23" s="396">
        <v>0.12948449994219888</v>
      </c>
      <c r="X23" s="396">
        <v>4.5742247943145751E-3</v>
      </c>
      <c r="Y23" s="396">
        <v>9.3150041872593103E-4</v>
      </c>
      <c r="Z23" s="396">
        <v>1.054369141244169E-3</v>
      </c>
      <c r="AA23" s="396">
        <v>6.9386678469775308E-4</v>
      </c>
      <c r="AB23" s="396">
        <v>3.3510436577121309E-4</v>
      </c>
      <c r="AC23" s="396">
        <v>8.9136470830607781E-4</v>
      </c>
      <c r="AD23" s="396">
        <v>4.2399093916525567E-4</v>
      </c>
      <c r="AE23" s="396">
        <v>5.1950985098565654E-4</v>
      </c>
      <c r="AF23" s="396">
        <v>6.7729806847397649E-4</v>
      </c>
      <c r="AG23" s="396">
        <v>1.1796823686376212E-4</v>
      </c>
      <c r="AH23" s="396">
        <v>7.4545843068906227E-4</v>
      </c>
      <c r="AI23" s="396">
        <v>1.3323326917905646E-3</v>
      </c>
      <c r="AJ23" s="396">
        <v>1.4496047605927506E-3</v>
      </c>
      <c r="AK23" s="396">
        <v>6.2675418529219617E-4</v>
      </c>
      <c r="AL23" s="396">
        <v>4.1071987303776684E-4</v>
      </c>
      <c r="AM23" s="396">
        <v>5.8467078436944496E-4</v>
      </c>
      <c r="AN23" s="396">
        <v>6.3431489598346847E-3</v>
      </c>
      <c r="AO23" s="396">
        <v>3.2806752437565051E-4</v>
      </c>
      <c r="AP23" s="396">
        <v>1.753455859084864E-2</v>
      </c>
      <c r="AQ23" s="396">
        <v>6.7239506495434431E-4</v>
      </c>
      <c r="AR23" s="397">
        <v>1.3885349047095998</v>
      </c>
      <c r="AS23" s="373">
        <v>1.0550907404297021</v>
      </c>
    </row>
    <row r="24" spans="2:45" ht="15.95" customHeight="1" x14ac:dyDescent="0.15">
      <c r="B24" s="398" t="s">
        <v>212</v>
      </c>
      <c r="C24" s="399" t="s">
        <v>441</v>
      </c>
      <c r="D24" s="400">
        <v>1.5692882915142346E-5</v>
      </c>
      <c r="E24" s="400">
        <v>1.1815956003587921E-4</v>
      </c>
      <c r="F24" s="400">
        <v>3.7571148657591245E-5</v>
      </c>
      <c r="G24" s="400">
        <v>2.7175660120936686E-5</v>
      </c>
      <c r="H24" s="400">
        <v>1.7149472620363877E-5</v>
      </c>
      <c r="I24" s="400">
        <v>2.4733633394618407E-5</v>
      </c>
      <c r="J24" s="400">
        <v>3.7352583296885074E-5</v>
      </c>
      <c r="K24" s="400">
        <v>1.4331074115564918E-5</v>
      </c>
      <c r="L24" s="400">
        <v>1.6385742888487136E-5</v>
      </c>
      <c r="M24" s="400">
        <v>2.4691241283502009E-5</v>
      </c>
      <c r="N24" s="400">
        <v>1.7915783556886503E-5</v>
      </c>
      <c r="O24" s="400">
        <v>1.3296602974130412E-5</v>
      </c>
      <c r="P24" s="400">
        <v>1.3663685462571702E-5</v>
      </c>
      <c r="Q24" s="400">
        <v>2.6818243921982957E-5</v>
      </c>
      <c r="R24" s="400">
        <v>3.4371883992679702E-4</v>
      </c>
      <c r="S24" s="400">
        <v>1.0349337600691095E-3</v>
      </c>
      <c r="T24" s="400">
        <v>6.2016505218361658E-4</v>
      </c>
      <c r="U24" s="400">
        <v>1.0910607639095593E-3</v>
      </c>
      <c r="V24" s="400">
        <v>1.0051396467080542</v>
      </c>
      <c r="W24" s="400">
        <v>1.1171388940198678E-3</v>
      </c>
      <c r="X24" s="400">
        <v>1.0755962878370932E-3</v>
      </c>
      <c r="Y24" s="400">
        <v>1.0815819135847574E-3</v>
      </c>
      <c r="Z24" s="400">
        <v>6.7121071907565375E-5</v>
      </c>
      <c r="AA24" s="400">
        <v>3.63891693681344E-4</v>
      </c>
      <c r="AB24" s="400">
        <v>2.6054863214665439E-5</v>
      </c>
      <c r="AC24" s="400">
        <v>7.7336798086324356E-5</v>
      </c>
      <c r="AD24" s="400">
        <v>2.5845140782336649E-5</v>
      </c>
      <c r="AE24" s="400">
        <v>4.0940929978774677E-5</v>
      </c>
      <c r="AF24" s="400">
        <v>3.7655915482395205E-5</v>
      </c>
      <c r="AG24" s="400">
        <v>1.0381041203564743E-5</v>
      </c>
      <c r="AH24" s="400">
        <v>6.5107791661996644E-5</v>
      </c>
      <c r="AI24" s="400">
        <v>5.8144928195549864E-5</v>
      </c>
      <c r="AJ24" s="400">
        <v>1.127111725076039E-4</v>
      </c>
      <c r="AK24" s="400">
        <v>4.6510800282075892E-5</v>
      </c>
      <c r="AL24" s="400">
        <v>2.4141616722335023E-5</v>
      </c>
      <c r="AM24" s="400">
        <v>3.131671110803923E-5</v>
      </c>
      <c r="AN24" s="400">
        <v>3.8983655244511246E-4</v>
      </c>
      <c r="AO24" s="400">
        <v>3.0099754068704459E-5</v>
      </c>
      <c r="AP24" s="400">
        <v>3.571151307594263E-5</v>
      </c>
      <c r="AQ24" s="400">
        <v>1.0361860312179408E-4</v>
      </c>
      <c r="AR24" s="401">
        <v>1.0134552064323565</v>
      </c>
      <c r="AS24" s="402">
        <v>0.77008305698349289</v>
      </c>
    </row>
    <row r="25" spans="2:45" ht="15.95" customHeight="1" x14ac:dyDescent="0.15">
      <c r="B25" s="394" t="s">
        <v>213</v>
      </c>
      <c r="C25" s="395" t="s">
        <v>442</v>
      </c>
      <c r="D25" s="396">
        <v>6.4352261982522339E-6</v>
      </c>
      <c r="E25" s="396">
        <v>2.0168371137611692E-5</v>
      </c>
      <c r="F25" s="396">
        <v>1.2021225072778349E-5</v>
      </c>
      <c r="G25" s="396">
        <v>1.0182951355160962E-5</v>
      </c>
      <c r="H25" s="396">
        <v>7.6339784020700618E-6</v>
      </c>
      <c r="I25" s="396">
        <v>7.3481530111524542E-6</v>
      </c>
      <c r="J25" s="396">
        <v>1.0802630037220794E-5</v>
      </c>
      <c r="K25" s="396">
        <v>5.9771816900441461E-6</v>
      </c>
      <c r="L25" s="396">
        <v>6.8483187278766766E-6</v>
      </c>
      <c r="M25" s="396">
        <v>9.0962622207977003E-6</v>
      </c>
      <c r="N25" s="396">
        <v>7.1387248185118645E-6</v>
      </c>
      <c r="O25" s="396">
        <v>5.7056194318436219E-6</v>
      </c>
      <c r="P25" s="396">
        <v>5.8483871183363439E-6</v>
      </c>
      <c r="Q25" s="396">
        <v>9.2688844671792245E-6</v>
      </c>
      <c r="R25" s="396">
        <v>1.8555304463898552E-5</v>
      </c>
      <c r="S25" s="396">
        <v>1.9710782252769456E-5</v>
      </c>
      <c r="T25" s="396">
        <v>1.4741164853416098E-5</v>
      </c>
      <c r="U25" s="396">
        <v>1.6432007738973068E-5</v>
      </c>
      <c r="V25" s="396">
        <v>9.2332748574444313E-6</v>
      </c>
      <c r="W25" s="396">
        <v>1.0018233609877092</v>
      </c>
      <c r="X25" s="396">
        <v>1.2002739848230067E-5</v>
      </c>
      <c r="Y25" s="396">
        <v>5.1336860400486256E-4</v>
      </c>
      <c r="Z25" s="396">
        <v>1.1113850589341828E-5</v>
      </c>
      <c r="AA25" s="396">
        <v>1.169864847114514E-4</v>
      </c>
      <c r="AB25" s="396">
        <v>1.0757230851220556E-5</v>
      </c>
      <c r="AC25" s="396">
        <v>2.4732109444318845E-5</v>
      </c>
      <c r="AD25" s="396">
        <v>1.123173045689564E-5</v>
      </c>
      <c r="AE25" s="396">
        <v>3.0885103323488837E-5</v>
      </c>
      <c r="AF25" s="396">
        <v>2.2584457350515972E-5</v>
      </c>
      <c r="AG25" s="396">
        <v>6.046737481326261E-6</v>
      </c>
      <c r="AH25" s="396">
        <v>2.5309298527560163E-5</v>
      </c>
      <c r="AI25" s="396">
        <v>2.8794313885287678E-5</v>
      </c>
      <c r="AJ25" s="396">
        <v>9.9339255027741525E-5</v>
      </c>
      <c r="AK25" s="396">
        <v>1.2061210234782754E-5</v>
      </c>
      <c r="AL25" s="396">
        <v>9.302210205776371E-6</v>
      </c>
      <c r="AM25" s="396">
        <v>1.8040715372203986E-5</v>
      </c>
      <c r="AN25" s="396">
        <v>1.4131663368787548E-4</v>
      </c>
      <c r="AO25" s="396">
        <v>1.943544158792528E-5</v>
      </c>
      <c r="AP25" s="396">
        <v>8.7147740435705554E-6</v>
      </c>
      <c r="AQ25" s="396">
        <v>3.2361115263562689E-5</v>
      </c>
      <c r="AR25" s="397">
        <v>1.0031808934514623</v>
      </c>
      <c r="AS25" s="373">
        <v>0.76227602782372872</v>
      </c>
    </row>
    <row r="26" spans="2:45" ht="15.95" customHeight="1" x14ac:dyDescent="0.15">
      <c r="B26" s="398" t="s">
        <v>214</v>
      </c>
      <c r="C26" s="399" t="s">
        <v>443</v>
      </c>
      <c r="D26" s="400">
        <v>2.5527291239806975E-5</v>
      </c>
      <c r="E26" s="400">
        <v>1.9484676469381188E-5</v>
      </c>
      <c r="F26" s="400">
        <v>7.4506713109403919E-5</v>
      </c>
      <c r="G26" s="400">
        <v>2.9208978914562585E-5</v>
      </c>
      <c r="H26" s="400">
        <v>2.6804490395619643E-5</v>
      </c>
      <c r="I26" s="400">
        <v>2.6511377091669428E-5</v>
      </c>
      <c r="J26" s="400">
        <v>4.384511529049356E-5</v>
      </c>
      <c r="K26" s="400">
        <v>2.4753276094192612E-5</v>
      </c>
      <c r="L26" s="400">
        <v>2.4427963017937867E-5</v>
      </c>
      <c r="M26" s="400">
        <v>4.1528507376200318E-5</v>
      </c>
      <c r="N26" s="400">
        <v>2.7243029698814412E-5</v>
      </c>
      <c r="O26" s="400">
        <v>2.0531024741332518E-5</v>
      </c>
      <c r="P26" s="400">
        <v>2.152244834317731E-5</v>
      </c>
      <c r="Q26" s="400">
        <v>2.3317406624421712E-5</v>
      </c>
      <c r="R26" s="400">
        <v>2.2285930320008114E-5</v>
      </c>
      <c r="S26" s="400">
        <v>2.574085394978622E-5</v>
      </c>
      <c r="T26" s="400">
        <v>2.552281026421147E-5</v>
      </c>
      <c r="U26" s="400">
        <v>3.2192428344452992E-5</v>
      </c>
      <c r="V26" s="400">
        <v>2.7891090315958011E-5</v>
      </c>
      <c r="W26" s="400">
        <v>1.9413059571467912E-5</v>
      </c>
      <c r="X26" s="400">
        <v>1.0056009989709007</v>
      </c>
      <c r="Y26" s="400">
        <v>2.0582097021967043E-5</v>
      </c>
      <c r="Z26" s="400">
        <v>3.9579243307753172E-5</v>
      </c>
      <c r="AA26" s="400">
        <v>5.6276076552511232E-5</v>
      </c>
      <c r="AB26" s="400">
        <v>3.6835356883873713E-5</v>
      </c>
      <c r="AC26" s="400">
        <v>8.4078450750470508E-5</v>
      </c>
      <c r="AD26" s="400">
        <v>4.2969835006167788E-5</v>
      </c>
      <c r="AE26" s="400">
        <v>5.0545237858458025E-5</v>
      </c>
      <c r="AF26" s="400">
        <v>6.0020534052288827E-5</v>
      </c>
      <c r="AG26" s="400">
        <v>1.0897931282908807E-5</v>
      </c>
      <c r="AH26" s="400">
        <v>2.2222973209052037E-4</v>
      </c>
      <c r="AI26" s="400">
        <v>7.2314515695543112E-5</v>
      </c>
      <c r="AJ26" s="400">
        <v>1.0606854555582767E-4</v>
      </c>
      <c r="AK26" s="400">
        <v>2.9023585654484334E-5</v>
      </c>
      <c r="AL26" s="400">
        <v>2.7838088307375999E-5</v>
      </c>
      <c r="AM26" s="400">
        <v>4.9494447581007912E-5</v>
      </c>
      <c r="AN26" s="400">
        <v>6.1680041653333357E-4</v>
      </c>
      <c r="AO26" s="400">
        <v>3.2462881262131312E-5</v>
      </c>
      <c r="AP26" s="400">
        <v>2.2576680222377162E-5</v>
      </c>
      <c r="AQ26" s="400">
        <v>6.4590619817682222E-5</v>
      </c>
      <c r="AR26" s="401">
        <v>1.0078284417175107</v>
      </c>
      <c r="AS26" s="402">
        <v>0.76580750918914198</v>
      </c>
    </row>
    <row r="27" spans="2:45" ht="15.95" customHeight="1" x14ac:dyDescent="0.15">
      <c r="B27" s="394" t="s">
        <v>215</v>
      </c>
      <c r="C27" s="395" t="s">
        <v>444</v>
      </c>
      <c r="D27" s="396">
        <v>1.8453192646660042E-4</v>
      </c>
      <c r="E27" s="396">
        <v>2.6379769030082149E-2</v>
      </c>
      <c r="F27" s="396">
        <v>5.1556757055157287E-4</v>
      </c>
      <c r="G27" s="396">
        <v>2.4431333106624091E-3</v>
      </c>
      <c r="H27" s="396">
        <v>5.8316040972562205E-5</v>
      </c>
      <c r="I27" s="396">
        <v>9.1701196555345264E-5</v>
      </c>
      <c r="J27" s="396">
        <v>5.3433355600826517E-5</v>
      </c>
      <c r="K27" s="396">
        <v>8.5710999399095345E-5</v>
      </c>
      <c r="L27" s="396">
        <v>3.9790614644855497E-5</v>
      </c>
      <c r="M27" s="396">
        <v>1.4837520678363198E-4</v>
      </c>
      <c r="N27" s="396">
        <v>7.3151675323345481E-5</v>
      </c>
      <c r="O27" s="396">
        <v>6.6280556988631929E-5</v>
      </c>
      <c r="P27" s="396">
        <v>5.7277572477604852E-5</v>
      </c>
      <c r="Q27" s="396">
        <v>5.5036135677059099E-5</v>
      </c>
      <c r="R27" s="396">
        <v>4.775969296509713E-5</v>
      </c>
      <c r="S27" s="396">
        <v>3.6951534712565911E-5</v>
      </c>
      <c r="T27" s="396">
        <v>6.2239319041753491E-5</v>
      </c>
      <c r="U27" s="396">
        <v>4.5126103964671373E-5</v>
      </c>
      <c r="V27" s="396">
        <v>4.2532168099724914E-5</v>
      </c>
      <c r="W27" s="396">
        <v>3.1295213807543635E-5</v>
      </c>
      <c r="X27" s="396">
        <v>2.7255071100383145E-5</v>
      </c>
      <c r="Y27" s="396">
        <v>1.0592751464744887</v>
      </c>
      <c r="Z27" s="396">
        <v>1.894360346986857E-4</v>
      </c>
      <c r="AA27" s="396">
        <v>8.819435657020548E-5</v>
      </c>
      <c r="AB27" s="396">
        <v>7.3598335091345536E-5</v>
      </c>
      <c r="AC27" s="396">
        <v>5.8746949474929665E-5</v>
      </c>
      <c r="AD27" s="396">
        <v>1.0977876912217967E-4</v>
      </c>
      <c r="AE27" s="396">
        <v>9.9782272610042356E-5</v>
      </c>
      <c r="AF27" s="396">
        <v>6.4905792137741648E-5</v>
      </c>
      <c r="AG27" s="396">
        <v>8.8221634185428271E-6</v>
      </c>
      <c r="AH27" s="396">
        <v>1.8491971130249138E-3</v>
      </c>
      <c r="AI27" s="396">
        <v>5.8189749696063917E-5</v>
      </c>
      <c r="AJ27" s="396">
        <v>6.0871348551108466E-4</v>
      </c>
      <c r="AK27" s="396">
        <v>8.6778295470000112E-5</v>
      </c>
      <c r="AL27" s="396">
        <v>5.3555960970842917E-5</v>
      </c>
      <c r="AM27" s="396">
        <v>7.553351783946125E-5</v>
      </c>
      <c r="AN27" s="396">
        <v>3.8596456915534726E-5</v>
      </c>
      <c r="AO27" s="396">
        <v>2.382512177820156E-4</v>
      </c>
      <c r="AP27" s="396">
        <v>1.0317105383947866E-4</v>
      </c>
      <c r="AQ27" s="396">
        <v>2.9754699770750736E-4</v>
      </c>
      <c r="AR27" s="397">
        <v>1.0939231792922472</v>
      </c>
      <c r="AS27" s="373">
        <v>0.83122737015679082</v>
      </c>
    </row>
    <row r="28" spans="2:45" ht="15.95" customHeight="1" x14ac:dyDescent="0.15">
      <c r="B28" s="398" t="s">
        <v>216</v>
      </c>
      <c r="C28" s="399" t="s">
        <v>217</v>
      </c>
      <c r="D28" s="400">
        <v>6.6718468913467817E-4</v>
      </c>
      <c r="E28" s="400">
        <v>1.5709213449209005E-3</v>
      </c>
      <c r="F28" s="400">
        <v>1.265574342477506E-3</v>
      </c>
      <c r="G28" s="400">
        <v>1.9137859093988057E-3</v>
      </c>
      <c r="H28" s="400">
        <v>4.5588248512074183E-3</v>
      </c>
      <c r="I28" s="400">
        <v>2.0841131964002028E-3</v>
      </c>
      <c r="J28" s="400">
        <v>1.5291298120800759E-3</v>
      </c>
      <c r="K28" s="400">
        <v>3.638285700192755E-4</v>
      </c>
      <c r="L28" s="400">
        <v>6.2057425558107501E-4</v>
      </c>
      <c r="M28" s="400">
        <v>1.6709281171077221E-3</v>
      </c>
      <c r="N28" s="400">
        <v>3.9401879157748435E-3</v>
      </c>
      <c r="O28" s="400">
        <v>1.1119037541974781E-3</v>
      </c>
      <c r="P28" s="400">
        <v>2.4948873609361888E-3</v>
      </c>
      <c r="Q28" s="400">
        <v>4.9710175824477503E-4</v>
      </c>
      <c r="R28" s="400">
        <v>4.0912079167017512E-4</v>
      </c>
      <c r="S28" s="400">
        <v>6.2499281214903758E-4</v>
      </c>
      <c r="T28" s="400">
        <v>1.3819603587993297E-3</v>
      </c>
      <c r="U28" s="400">
        <v>1.2781245567238602E-3</v>
      </c>
      <c r="V28" s="400">
        <v>7.8260474061733125E-4</v>
      </c>
      <c r="W28" s="400">
        <v>3.5944446297652907E-3</v>
      </c>
      <c r="X28" s="400">
        <v>5.3043626521619646E-4</v>
      </c>
      <c r="Y28" s="400">
        <v>5.7305629329533491E-4</v>
      </c>
      <c r="Z28" s="400">
        <v>1.0067286221213219</v>
      </c>
      <c r="AA28" s="400">
        <v>1.0557447199435615E-3</v>
      </c>
      <c r="AB28" s="400">
        <v>1.2955209498437825E-3</v>
      </c>
      <c r="AC28" s="400">
        <v>1.4159046962855717E-3</v>
      </c>
      <c r="AD28" s="400">
        <v>1.2730764053561147E-3</v>
      </c>
      <c r="AE28" s="400">
        <v>1.4366194087387458E-3</v>
      </c>
      <c r="AF28" s="400">
        <v>3.30435616500936E-3</v>
      </c>
      <c r="AG28" s="400">
        <v>2.5371649558780259E-4</v>
      </c>
      <c r="AH28" s="400">
        <v>8.4577921140345774E-4</v>
      </c>
      <c r="AI28" s="400">
        <v>3.4020705793745836E-3</v>
      </c>
      <c r="AJ28" s="400">
        <v>1.9029262850310006E-3</v>
      </c>
      <c r="AK28" s="400">
        <v>2.3599468094505902E-3</v>
      </c>
      <c r="AL28" s="400">
        <v>1.0240244781211344E-3</v>
      </c>
      <c r="AM28" s="400">
        <v>8.1768796795198117E-3</v>
      </c>
      <c r="AN28" s="400">
        <v>1.8723807977843124E-3</v>
      </c>
      <c r="AO28" s="400">
        <v>1.5978168824754254E-3</v>
      </c>
      <c r="AP28" s="400">
        <v>2.5461641359535766E-2</v>
      </c>
      <c r="AQ28" s="400">
        <v>1.1255553633326698E-3</v>
      </c>
      <c r="AR28" s="401">
        <v>1.0979962687338332</v>
      </c>
      <c r="AS28" s="402">
        <v>0.83432234381584913</v>
      </c>
    </row>
    <row r="29" spans="2:45" ht="15.95" customHeight="1" x14ac:dyDescent="0.15">
      <c r="B29" s="394" t="s">
        <v>218</v>
      </c>
      <c r="C29" s="395" t="s">
        <v>65</v>
      </c>
      <c r="D29" s="396">
        <v>4.0978301686546703E-3</v>
      </c>
      <c r="E29" s="396">
        <v>1.5991675184289646E-3</v>
      </c>
      <c r="F29" s="396">
        <v>6.0907324833495789E-3</v>
      </c>
      <c r="G29" s="396">
        <v>2.0977075591817195E-3</v>
      </c>
      <c r="H29" s="396">
        <v>3.3047576026827698E-3</v>
      </c>
      <c r="I29" s="396">
        <v>3.6489277040712906E-3</v>
      </c>
      <c r="J29" s="396">
        <v>3.9273034242059369E-3</v>
      </c>
      <c r="K29" s="396">
        <v>4.1157042400503333E-3</v>
      </c>
      <c r="L29" s="396">
        <v>4.488948842459861E-3</v>
      </c>
      <c r="M29" s="396">
        <v>5.4356286594652503E-3</v>
      </c>
      <c r="N29" s="396">
        <v>5.455312145579116E-3</v>
      </c>
      <c r="O29" s="396">
        <v>5.0342443886351113E-3</v>
      </c>
      <c r="P29" s="396">
        <v>4.4576098232677721E-3</v>
      </c>
      <c r="Q29" s="396">
        <v>4.1003062827670777E-3</v>
      </c>
      <c r="R29" s="396">
        <v>2.8021092724426818E-3</v>
      </c>
      <c r="S29" s="396">
        <v>2.6190241661988752E-3</v>
      </c>
      <c r="T29" s="396">
        <v>3.0094668398955153E-3</v>
      </c>
      <c r="U29" s="396">
        <v>3.2232794054851757E-3</v>
      </c>
      <c r="V29" s="396">
        <v>2.6914241488700899E-3</v>
      </c>
      <c r="W29" s="396">
        <v>1.2824677075120663E-3</v>
      </c>
      <c r="X29" s="396">
        <v>1.6973580361431021E-3</v>
      </c>
      <c r="Y29" s="396">
        <v>2.007992900890087E-3</v>
      </c>
      <c r="Z29" s="396">
        <v>2.754204505722873E-3</v>
      </c>
      <c r="AA29" s="396">
        <v>1.0017599377521538</v>
      </c>
      <c r="AB29" s="396">
        <v>1.5162997014374105E-2</v>
      </c>
      <c r="AC29" s="396">
        <v>3.4176885072179509E-2</v>
      </c>
      <c r="AD29" s="396">
        <v>4.9638184472910176E-3</v>
      </c>
      <c r="AE29" s="396">
        <v>4.3426588679614068E-3</v>
      </c>
      <c r="AF29" s="396">
        <v>3.6870833290701525E-3</v>
      </c>
      <c r="AG29" s="396">
        <v>1.0241213217861049E-2</v>
      </c>
      <c r="AH29" s="396">
        <v>7.3283111924686544E-3</v>
      </c>
      <c r="AI29" s="396">
        <v>6.524690505667864E-3</v>
      </c>
      <c r="AJ29" s="396">
        <v>9.8859612677382139E-3</v>
      </c>
      <c r="AK29" s="396">
        <v>6.2821242325070891E-3</v>
      </c>
      <c r="AL29" s="396">
        <v>3.3404737838756537E-3</v>
      </c>
      <c r="AM29" s="396">
        <v>3.3575214985558451E-3</v>
      </c>
      <c r="AN29" s="396">
        <v>2.2709771272556929E-3</v>
      </c>
      <c r="AO29" s="396">
        <v>4.15034518497189E-3</v>
      </c>
      <c r="AP29" s="396">
        <v>1.5553900419808763E-3</v>
      </c>
      <c r="AQ29" s="396">
        <v>3.9183878592609443E-3</v>
      </c>
      <c r="AR29" s="397">
        <v>1.202890284221134</v>
      </c>
      <c r="AS29" s="373">
        <v>0.91402700524838776</v>
      </c>
    </row>
    <row r="30" spans="2:45" ht="15.95" customHeight="1" x14ac:dyDescent="0.15">
      <c r="B30" s="398" t="s">
        <v>219</v>
      </c>
      <c r="C30" s="399" t="s">
        <v>445</v>
      </c>
      <c r="D30" s="400">
        <v>1.4422589690176639E-2</v>
      </c>
      <c r="E30" s="400">
        <v>7.7044644469082355E-3</v>
      </c>
      <c r="F30" s="400">
        <v>2.6511160043982712E-2</v>
      </c>
      <c r="G30" s="400">
        <v>1.9981848818004071E-2</v>
      </c>
      <c r="H30" s="400">
        <v>3.0304337078997459E-2</v>
      </c>
      <c r="I30" s="400">
        <v>1.836219837355069E-2</v>
      </c>
      <c r="J30" s="400">
        <v>4.5456689821584018E-2</v>
      </c>
      <c r="K30" s="400">
        <v>2.2296011810985748E-2</v>
      </c>
      <c r="L30" s="400">
        <v>3.7812038258622054E-2</v>
      </c>
      <c r="M30" s="400">
        <v>4.860917852227245E-2</v>
      </c>
      <c r="N30" s="400">
        <v>5.7772672916276434E-2</v>
      </c>
      <c r="O30" s="400">
        <v>7.1551405866778398E-2</v>
      </c>
      <c r="P30" s="400">
        <v>3.2089211536203768E-2</v>
      </c>
      <c r="Q30" s="400">
        <v>2.9200725113161258E-2</v>
      </c>
      <c r="R30" s="400">
        <v>1.3779837561351656E-2</v>
      </c>
      <c r="S30" s="400">
        <v>1.4502061154077921E-2</v>
      </c>
      <c r="T30" s="400">
        <v>8.6980195695820495E-3</v>
      </c>
      <c r="U30" s="400">
        <v>4.1504922392259558E-2</v>
      </c>
      <c r="V30" s="400">
        <v>1.8287978489227426E-2</v>
      </c>
      <c r="W30" s="400">
        <v>1.3437355386656746E-2</v>
      </c>
      <c r="X30" s="400">
        <v>1.9770088800985037E-2</v>
      </c>
      <c r="Y30" s="400">
        <v>2.3448314028555177E-2</v>
      </c>
      <c r="Z30" s="400">
        <v>2.1330954959300007E-2</v>
      </c>
      <c r="AA30" s="400">
        <v>8.0930087618999794E-3</v>
      </c>
      <c r="AB30" s="400">
        <v>1.1092298204215016</v>
      </c>
      <c r="AC30" s="400">
        <v>5.7826179176325918E-2</v>
      </c>
      <c r="AD30" s="400">
        <v>7.9797093232792243E-2</v>
      </c>
      <c r="AE30" s="400">
        <v>2.5848080819200314E-2</v>
      </c>
      <c r="AF30" s="400">
        <v>8.0084533980048864E-3</v>
      </c>
      <c r="AG30" s="400">
        <v>2.6581880112833494E-3</v>
      </c>
      <c r="AH30" s="400">
        <v>9.9858879843681154E-3</v>
      </c>
      <c r="AI30" s="400">
        <v>1.2937929727438751E-2</v>
      </c>
      <c r="AJ30" s="400">
        <v>1.6682421417232134E-2</v>
      </c>
      <c r="AK30" s="400">
        <v>2.6584502628101466E-2</v>
      </c>
      <c r="AL30" s="400">
        <v>1.6576800498477158E-2</v>
      </c>
      <c r="AM30" s="400">
        <v>8.0463157890099356E-3</v>
      </c>
      <c r="AN30" s="400">
        <v>7.6594332943652E-3</v>
      </c>
      <c r="AO30" s="400">
        <v>4.6873327925105714E-2</v>
      </c>
      <c r="AP30" s="400">
        <v>8.334076404620798E-3</v>
      </c>
      <c r="AQ30" s="400">
        <v>1.2264382615855102E-2</v>
      </c>
      <c r="AR30" s="401">
        <v>2.0942399667450826</v>
      </c>
      <c r="AS30" s="402">
        <v>1.5913270812681986</v>
      </c>
    </row>
    <row r="31" spans="2:45" ht="15.95" customHeight="1" x14ac:dyDescent="0.15">
      <c r="B31" s="394" t="s">
        <v>220</v>
      </c>
      <c r="C31" s="395" t="s">
        <v>221</v>
      </c>
      <c r="D31" s="396">
        <v>1.2570801010716971E-3</v>
      </c>
      <c r="E31" s="396">
        <v>7.2584447990941669E-4</v>
      </c>
      <c r="F31" s="396">
        <v>2.8233992843803902E-3</v>
      </c>
      <c r="G31" s="396">
        <v>3.0252680521313225E-3</v>
      </c>
      <c r="H31" s="396">
        <v>2.193334406135403E-3</v>
      </c>
      <c r="I31" s="396">
        <v>1.5932129846930898E-3</v>
      </c>
      <c r="J31" s="396">
        <v>4.9321385540159355E-3</v>
      </c>
      <c r="K31" s="396">
        <v>9.2450157864378078E-4</v>
      </c>
      <c r="L31" s="396">
        <v>2.0409582347718797E-3</v>
      </c>
      <c r="M31" s="396">
        <v>2.6357356640961966E-3</v>
      </c>
      <c r="N31" s="396">
        <v>1.5727836000087598E-3</v>
      </c>
      <c r="O31" s="396">
        <v>1.4265128305136468E-3</v>
      </c>
      <c r="P31" s="396">
        <v>1.7851945298918677E-3</v>
      </c>
      <c r="Q31" s="396">
        <v>1.2656621223851149E-3</v>
      </c>
      <c r="R31" s="396">
        <v>7.8650208869458706E-4</v>
      </c>
      <c r="S31" s="396">
        <v>1.0204214681108501E-3</v>
      </c>
      <c r="T31" s="396">
        <v>3.8772515076608218E-3</v>
      </c>
      <c r="U31" s="396">
        <v>2.2252948280003129E-3</v>
      </c>
      <c r="V31" s="396">
        <v>1.0908181263709982E-3</v>
      </c>
      <c r="W31" s="396">
        <v>6.8422416805793756E-4</v>
      </c>
      <c r="X31" s="396">
        <v>6.4853465860618877E-4</v>
      </c>
      <c r="Y31" s="396">
        <v>1.4032562099498384E-3</v>
      </c>
      <c r="Z31" s="396">
        <v>1.9606635279367447E-3</v>
      </c>
      <c r="AA31" s="396">
        <v>1.4443535862147876E-3</v>
      </c>
      <c r="AB31" s="396">
        <v>9.6511410137315801E-4</v>
      </c>
      <c r="AC31" s="396">
        <v>1.0873170867260138</v>
      </c>
      <c r="AD31" s="396">
        <v>1.1479065772011845E-2</v>
      </c>
      <c r="AE31" s="396">
        <v>2.9952261700919112E-3</v>
      </c>
      <c r="AF31" s="396">
        <v>1.92448145229967E-3</v>
      </c>
      <c r="AG31" s="396">
        <v>3.4070611120708805E-4</v>
      </c>
      <c r="AH31" s="396">
        <v>4.872718021755291E-3</v>
      </c>
      <c r="AI31" s="396">
        <v>4.2966544202762743E-3</v>
      </c>
      <c r="AJ31" s="396">
        <v>5.1474340567769271E-3</v>
      </c>
      <c r="AK31" s="396">
        <v>9.6342323802670812E-3</v>
      </c>
      <c r="AL31" s="396">
        <v>5.9790398037685589E-3</v>
      </c>
      <c r="AM31" s="396">
        <v>3.0670955098774664E-3</v>
      </c>
      <c r="AN31" s="396">
        <v>1.2601188098478394E-3</v>
      </c>
      <c r="AO31" s="396">
        <v>1.0735610923918035E-2</v>
      </c>
      <c r="AP31" s="396">
        <v>1.0373609205788221E-3</v>
      </c>
      <c r="AQ31" s="396">
        <v>3.6207128178905477E-3</v>
      </c>
      <c r="AR31" s="397">
        <v>1.1980156045902057</v>
      </c>
      <c r="AS31" s="373">
        <v>0.91032293607179804</v>
      </c>
    </row>
    <row r="32" spans="2:45" ht="15.95" customHeight="1" x14ac:dyDescent="0.15">
      <c r="B32" s="398" t="s">
        <v>222</v>
      </c>
      <c r="C32" s="399" t="s">
        <v>223</v>
      </c>
      <c r="D32" s="400">
        <v>9.0234478639761599E-4</v>
      </c>
      <c r="E32" s="400">
        <v>5.8455930352677707E-4</v>
      </c>
      <c r="F32" s="400">
        <v>2.7487304224975699E-3</v>
      </c>
      <c r="G32" s="400">
        <v>1.7500893257981988E-3</v>
      </c>
      <c r="H32" s="400">
        <v>8.8254594234738522E-4</v>
      </c>
      <c r="I32" s="400">
        <v>1.1033688338412478E-3</v>
      </c>
      <c r="J32" s="400">
        <v>2.2271905815989491E-3</v>
      </c>
      <c r="K32" s="400">
        <v>5.3503304441840079E-4</v>
      </c>
      <c r="L32" s="400">
        <v>6.1908700282276258E-4</v>
      </c>
      <c r="M32" s="400">
        <v>3.9135002285473272E-3</v>
      </c>
      <c r="N32" s="400">
        <v>1.1710489254846493E-3</v>
      </c>
      <c r="O32" s="400">
        <v>9.8472748206084319E-4</v>
      </c>
      <c r="P32" s="400">
        <v>5.5614616463429425E-4</v>
      </c>
      <c r="Q32" s="400">
        <v>6.3520529197874653E-4</v>
      </c>
      <c r="R32" s="400">
        <v>6.7796678486869261E-4</v>
      </c>
      <c r="S32" s="400">
        <v>5.0863447024380385E-4</v>
      </c>
      <c r="T32" s="400">
        <v>5.0057371933270841E-3</v>
      </c>
      <c r="U32" s="400">
        <v>1.4787598081113928E-3</v>
      </c>
      <c r="V32" s="400">
        <v>5.8046657768425446E-4</v>
      </c>
      <c r="W32" s="400">
        <v>5.0736200460421146E-4</v>
      </c>
      <c r="X32" s="400">
        <v>4.0385949826642146E-4</v>
      </c>
      <c r="Y32" s="400">
        <v>1.8117154379213975E-3</v>
      </c>
      <c r="Z32" s="400">
        <v>1.0119879205580382E-3</v>
      </c>
      <c r="AA32" s="400">
        <v>3.0201419785153504E-3</v>
      </c>
      <c r="AB32" s="400">
        <v>9.0171809185970418E-3</v>
      </c>
      <c r="AC32" s="400">
        <v>2.9874492501910832E-3</v>
      </c>
      <c r="AD32" s="400">
        <v>1.0013577199632264</v>
      </c>
      <c r="AE32" s="400">
        <v>2.014701558818271E-3</v>
      </c>
      <c r="AF32" s="400">
        <v>3.6257001121308709E-3</v>
      </c>
      <c r="AG32" s="400">
        <v>3.173195129232599E-4</v>
      </c>
      <c r="AH32" s="400">
        <v>3.3926485242157293E-3</v>
      </c>
      <c r="AI32" s="400">
        <v>7.348257552125175E-3</v>
      </c>
      <c r="AJ32" s="400">
        <v>2.7713393306779358E-2</v>
      </c>
      <c r="AK32" s="400">
        <v>6.0085409360633576E-3</v>
      </c>
      <c r="AL32" s="400">
        <v>4.0162440491582855E-3</v>
      </c>
      <c r="AM32" s="400">
        <v>8.7255883017325561E-4</v>
      </c>
      <c r="AN32" s="400">
        <v>8.4348475226482414E-4</v>
      </c>
      <c r="AO32" s="400">
        <v>1.8696351990295068E-2</v>
      </c>
      <c r="AP32" s="400">
        <v>7.1979452985997756E-4</v>
      </c>
      <c r="AQ32" s="400">
        <v>2.0736872952486652E-2</v>
      </c>
      <c r="AR32" s="401">
        <v>1.1432884277493642</v>
      </c>
      <c r="AS32" s="402">
        <v>0.86873799835162824</v>
      </c>
    </row>
    <row r="33" spans="2:45" ht="15.95" customHeight="1" x14ac:dyDescent="0.15">
      <c r="B33" s="394" t="s">
        <v>224</v>
      </c>
      <c r="C33" s="395" t="s">
        <v>446</v>
      </c>
      <c r="D33" s="396">
        <v>8.1211246604691617E-2</v>
      </c>
      <c r="E33" s="396">
        <v>6.3344922256251809E-2</v>
      </c>
      <c r="F33" s="396">
        <v>3.4134834949281059E-2</v>
      </c>
      <c r="G33" s="396">
        <v>9.2398483447789934E-2</v>
      </c>
      <c r="H33" s="396">
        <v>8.5135115482230919E-2</v>
      </c>
      <c r="I33" s="396">
        <v>9.7444674479143678E-2</v>
      </c>
      <c r="J33" s="396">
        <v>4.2125379593844825E-2</v>
      </c>
      <c r="K33" s="396">
        <v>4.9673469117194918E-2</v>
      </c>
      <c r="L33" s="396">
        <v>6.0503840372041734E-2</v>
      </c>
      <c r="M33" s="396">
        <v>4.2036089136541145E-2</v>
      </c>
      <c r="N33" s="396">
        <v>4.9946107477410823E-2</v>
      </c>
      <c r="O33" s="396">
        <v>5.5697736433970982E-2</v>
      </c>
      <c r="P33" s="396">
        <v>5.5593272366102654E-2</v>
      </c>
      <c r="Q33" s="396">
        <v>4.7174143353364256E-2</v>
      </c>
      <c r="R33" s="396">
        <v>4.5340645497717116E-2</v>
      </c>
      <c r="S33" s="396">
        <v>4.1877968638592951E-2</v>
      </c>
      <c r="T33" s="396">
        <v>5.2736173839561501E-2</v>
      </c>
      <c r="U33" s="396">
        <v>4.9491125315699498E-2</v>
      </c>
      <c r="V33" s="396">
        <v>5.3827307947710921E-2</v>
      </c>
      <c r="W33" s="396">
        <v>5.157183333278282E-2</v>
      </c>
      <c r="X33" s="396">
        <v>4.4497710449327342E-2</v>
      </c>
      <c r="Y33" s="396">
        <v>6.7645802688175286E-2</v>
      </c>
      <c r="Z33" s="396">
        <v>7.3202414258427023E-2</v>
      </c>
      <c r="AA33" s="396">
        <v>5.9258813648510607E-2</v>
      </c>
      <c r="AB33" s="396">
        <v>2.1506802577255874E-2</v>
      </c>
      <c r="AC33" s="396">
        <v>3.1161046432912908E-2</v>
      </c>
      <c r="AD33" s="396">
        <v>2.2773350454728097E-2</v>
      </c>
      <c r="AE33" s="396">
        <v>1.0164770197189175</v>
      </c>
      <c r="AF33" s="396">
        <v>1.1342257020085547E-2</v>
      </c>
      <c r="AG33" s="396">
        <v>2.8669722095724967E-3</v>
      </c>
      <c r="AH33" s="396">
        <v>4.2581298714169574E-2</v>
      </c>
      <c r="AI33" s="396">
        <v>1.7454734163006386E-2</v>
      </c>
      <c r="AJ33" s="396">
        <v>1.5443531602656482E-2</v>
      </c>
      <c r="AK33" s="396">
        <v>1.7943482411563846E-2</v>
      </c>
      <c r="AL33" s="396">
        <v>5.4544083242024741E-2</v>
      </c>
      <c r="AM33" s="396">
        <v>4.6271440873970129E-2</v>
      </c>
      <c r="AN33" s="396">
        <v>2.7482546828220961E-2</v>
      </c>
      <c r="AO33" s="396">
        <v>8.7125781287873239E-2</v>
      </c>
      <c r="AP33" s="396">
        <v>0.23043640822725397</v>
      </c>
      <c r="AQ33" s="396">
        <v>1.9722232856100325E-2</v>
      </c>
      <c r="AR33" s="397">
        <v>3.0610020993066773</v>
      </c>
      <c r="AS33" s="373">
        <v>2.3259299859586928</v>
      </c>
    </row>
    <row r="34" spans="2:45" ht="15.95" customHeight="1" x14ac:dyDescent="0.15">
      <c r="B34" s="398" t="s">
        <v>225</v>
      </c>
      <c r="C34" s="399" t="s">
        <v>447</v>
      </c>
      <c r="D34" s="400">
        <v>8.6465099478539344E-3</v>
      </c>
      <c r="E34" s="400">
        <v>1.1221064197338104E-2</v>
      </c>
      <c r="F34" s="400">
        <v>4.9760651133745365E-2</v>
      </c>
      <c r="G34" s="400">
        <v>9.2317262931713908E-3</v>
      </c>
      <c r="H34" s="400">
        <v>1.8800337437614376E-2</v>
      </c>
      <c r="I34" s="400">
        <v>1.3248913329042766E-2</v>
      </c>
      <c r="J34" s="400">
        <v>1.1661052595062333E-2</v>
      </c>
      <c r="K34" s="400">
        <v>5.0231301829440607E-3</v>
      </c>
      <c r="L34" s="400">
        <v>6.1320439574727723E-3</v>
      </c>
      <c r="M34" s="400">
        <v>1.3786086180579334E-2</v>
      </c>
      <c r="N34" s="400">
        <v>1.966101519880744E-2</v>
      </c>
      <c r="O34" s="400">
        <v>9.24018185197697E-3</v>
      </c>
      <c r="P34" s="400">
        <v>9.4964695594382687E-3</v>
      </c>
      <c r="Q34" s="400">
        <v>1.1152969233088606E-2</v>
      </c>
      <c r="R34" s="400">
        <v>1.3684434621140027E-2</v>
      </c>
      <c r="S34" s="400">
        <v>7.8808117905036605E-3</v>
      </c>
      <c r="T34" s="400">
        <v>1.6681009672630098E-2</v>
      </c>
      <c r="U34" s="400">
        <v>8.4927830633712825E-3</v>
      </c>
      <c r="V34" s="400">
        <v>7.8622295080641776E-3</v>
      </c>
      <c r="W34" s="400">
        <v>6.5294853114984024E-3</v>
      </c>
      <c r="X34" s="400">
        <v>7.3013106764433667E-3</v>
      </c>
      <c r="Y34" s="400">
        <v>1.5997287685547982E-2</v>
      </c>
      <c r="Z34" s="400">
        <v>2.0669352615670104E-2</v>
      </c>
      <c r="AA34" s="400">
        <v>1.5692272797660962E-2</v>
      </c>
      <c r="AB34" s="400">
        <v>2.0313150774780089E-2</v>
      </c>
      <c r="AC34" s="400">
        <v>3.068153919037836E-2</v>
      </c>
      <c r="AD34" s="400">
        <v>4.2750754437565375E-2</v>
      </c>
      <c r="AE34" s="400">
        <v>1.9508648967315075E-2</v>
      </c>
      <c r="AF34" s="400">
        <v>1.038094829364679</v>
      </c>
      <c r="AG34" s="400">
        <v>6.4898403602798083E-2</v>
      </c>
      <c r="AH34" s="400">
        <v>2.5767882899123681E-2</v>
      </c>
      <c r="AI34" s="400">
        <v>1.1033421482030554E-2</v>
      </c>
      <c r="AJ34" s="400">
        <v>2.1148865589220352E-2</v>
      </c>
      <c r="AK34" s="400">
        <v>1.0627793796200134E-2</v>
      </c>
      <c r="AL34" s="400">
        <v>1.0461486562297385E-2</v>
      </c>
      <c r="AM34" s="400">
        <v>2.4681482796136637E-2</v>
      </c>
      <c r="AN34" s="400">
        <v>1.5127383639736003E-2</v>
      </c>
      <c r="AO34" s="400">
        <v>1.3073631292704885E-2</v>
      </c>
      <c r="AP34" s="400">
        <v>6.6357096231729274E-3</v>
      </c>
      <c r="AQ34" s="400">
        <v>1.3456979253928166E-2</v>
      </c>
      <c r="AR34" s="401">
        <v>1.6861150921127321</v>
      </c>
      <c r="AS34" s="402">
        <v>1.2812097232506958</v>
      </c>
    </row>
    <row r="35" spans="2:45" ht="15.95" customHeight="1" x14ac:dyDescent="0.15">
      <c r="B35" s="394" t="s">
        <v>226</v>
      </c>
      <c r="C35" s="395" t="s">
        <v>88</v>
      </c>
      <c r="D35" s="396">
        <v>5.7112312647282512E-3</v>
      </c>
      <c r="E35" s="396">
        <v>4.1768803094781263E-3</v>
      </c>
      <c r="F35" s="396">
        <v>1.2856394178995199E-2</v>
      </c>
      <c r="G35" s="396">
        <v>6.6527750658796894E-3</v>
      </c>
      <c r="H35" s="396">
        <v>7.7653614043180046E-3</v>
      </c>
      <c r="I35" s="396">
        <v>6.7565206249231317E-3</v>
      </c>
      <c r="J35" s="396">
        <v>8.3166025706039905E-3</v>
      </c>
      <c r="K35" s="396">
        <v>4.1415426532294113E-3</v>
      </c>
      <c r="L35" s="396">
        <v>5.9862059742715685E-3</v>
      </c>
      <c r="M35" s="396">
        <v>7.8927192869408559E-3</v>
      </c>
      <c r="N35" s="396">
        <v>6.025433042858931E-3</v>
      </c>
      <c r="O35" s="396">
        <v>5.1602191840963343E-3</v>
      </c>
      <c r="P35" s="396">
        <v>4.7956403328999666E-3</v>
      </c>
      <c r="Q35" s="396">
        <v>6.6448225678331207E-3</v>
      </c>
      <c r="R35" s="396">
        <v>6.0634593044544879E-3</v>
      </c>
      <c r="S35" s="396">
        <v>4.8374432319551516E-3</v>
      </c>
      <c r="T35" s="396">
        <v>5.4233615389030774E-3</v>
      </c>
      <c r="U35" s="396">
        <v>4.419435955635439E-3</v>
      </c>
      <c r="V35" s="396">
        <v>4.8267811053190213E-3</v>
      </c>
      <c r="W35" s="396">
        <v>6.8131918057674455E-3</v>
      </c>
      <c r="X35" s="396">
        <v>3.8179406401739205E-3</v>
      </c>
      <c r="Y35" s="396">
        <v>5.2791516041444369E-3</v>
      </c>
      <c r="Z35" s="396">
        <v>7.2765467331133748E-3</v>
      </c>
      <c r="AA35" s="396">
        <v>7.6221053857063606E-3</v>
      </c>
      <c r="AB35" s="396">
        <v>7.1234779953363754E-3</v>
      </c>
      <c r="AC35" s="396">
        <v>5.5602795166717874E-3</v>
      </c>
      <c r="AD35" s="396">
        <v>6.1270650834690287E-3</v>
      </c>
      <c r="AE35" s="396">
        <v>2.9357170451870754E-2</v>
      </c>
      <c r="AF35" s="396">
        <v>1.7429300070866821E-2</v>
      </c>
      <c r="AG35" s="396">
        <v>1.023015679503634</v>
      </c>
      <c r="AH35" s="396">
        <v>2.191562358933382E-2</v>
      </c>
      <c r="AI35" s="396">
        <v>1.6953966099762203E-2</v>
      </c>
      <c r="AJ35" s="396">
        <v>3.8401009905371449E-3</v>
      </c>
      <c r="AK35" s="396">
        <v>5.8269094527464557E-3</v>
      </c>
      <c r="AL35" s="396">
        <v>1.758739200911422E-2</v>
      </c>
      <c r="AM35" s="396">
        <v>2.2376919019058424E-2</v>
      </c>
      <c r="AN35" s="396">
        <v>9.72813357079386E-3</v>
      </c>
      <c r="AO35" s="396">
        <v>1.7437262821819448E-2</v>
      </c>
      <c r="AP35" s="396">
        <v>7.8713444129023032E-3</v>
      </c>
      <c r="AQ35" s="396">
        <v>3.4121366228713479E-2</v>
      </c>
      <c r="AR35" s="397">
        <v>1.3955337565828596</v>
      </c>
      <c r="AS35" s="373">
        <v>1.0604088809964745</v>
      </c>
    </row>
    <row r="36" spans="2:45" ht="15.95" customHeight="1" x14ac:dyDescent="0.15">
      <c r="B36" s="398" t="s">
        <v>227</v>
      </c>
      <c r="C36" s="399" t="s">
        <v>448</v>
      </c>
      <c r="D36" s="400">
        <v>6.8730244554280645E-2</v>
      </c>
      <c r="E36" s="400">
        <v>4.9204746399112487E-2</v>
      </c>
      <c r="F36" s="400">
        <v>0.28547413129623123</v>
      </c>
      <c r="G36" s="400">
        <v>5.1620761383148445E-2</v>
      </c>
      <c r="H36" s="400">
        <v>3.4198369156585313E-2</v>
      </c>
      <c r="I36" s="400">
        <v>5.2514752202806873E-2</v>
      </c>
      <c r="J36" s="400">
        <v>3.0139823738679086E-2</v>
      </c>
      <c r="K36" s="400">
        <v>5.0943785679962772E-2</v>
      </c>
      <c r="L36" s="400">
        <v>2.3620412379981612E-2</v>
      </c>
      <c r="M36" s="400">
        <v>8.812607926432367E-2</v>
      </c>
      <c r="N36" s="400">
        <v>4.3211695953532102E-2</v>
      </c>
      <c r="O36" s="400">
        <v>3.9058141641595497E-2</v>
      </c>
      <c r="P36" s="400">
        <v>3.4076379029342303E-2</v>
      </c>
      <c r="Q36" s="400">
        <v>3.2662732805269053E-2</v>
      </c>
      <c r="R36" s="400">
        <v>2.7941803809872077E-2</v>
      </c>
      <c r="S36" s="400">
        <v>2.1638981282055717E-2</v>
      </c>
      <c r="T36" s="400">
        <v>3.7051322654667797E-2</v>
      </c>
      <c r="U36" s="400">
        <v>2.6838811800580443E-2</v>
      </c>
      <c r="V36" s="400">
        <v>2.518589501738068E-2</v>
      </c>
      <c r="W36" s="400">
        <v>1.8458680142395149E-2</v>
      </c>
      <c r="X36" s="400">
        <v>1.6011691406195409E-2</v>
      </c>
      <c r="Y36" s="400">
        <v>2.7773926270959304E-2</v>
      </c>
      <c r="Z36" s="400">
        <v>9.7447068017333341E-2</v>
      </c>
      <c r="AA36" s="400">
        <v>5.1788506525878901E-2</v>
      </c>
      <c r="AB36" s="400">
        <v>4.3545335576585381E-2</v>
      </c>
      <c r="AC36" s="400">
        <v>3.418370044547013E-2</v>
      </c>
      <c r="AD36" s="400">
        <v>6.459890433626439E-2</v>
      </c>
      <c r="AE36" s="400">
        <v>5.9096529023289185E-2</v>
      </c>
      <c r="AF36" s="400">
        <v>3.8315463244115618E-2</v>
      </c>
      <c r="AG36" s="400">
        <v>5.1497258820106979E-3</v>
      </c>
      <c r="AH36" s="400">
        <v>1.1092105977059488</v>
      </c>
      <c r="AI36" s="400">
        <v>3.3287751476410908E-2</v>
      </c>
      <c r="AJ36" s="400">
        <v>3.7730733166870124E-2</v>
      </c>
      <c r="AK36" s="400">
        <v>2.7871947745581251E-2</v>
      </c>
      <c r="AL36" s="400">
        <v>2.0841451498803582E-2</v>
      </c>
      <c r="AM36" s="400">
        <v>4.390629059337519E-2</v>
      </c>
      <c r="AN36" s="400">
        <v>2.1825739069657991E-2</v>
      </c>
      <c r="AO36" s="400">
        <v>5.0728485436654494E-2</v>
      </c>
      <c r="AP36" s="400">
        <v>6.1176975349831034E-2</v>
      </c>
      <c r="AQ36" s="400">
        <v>9.6332997507561233E-2</v>
      </c>
      <c r="AR36" s="401">
        <v>2.9815213704706007</v>
      </c>
      <c r="AS36" s="402">
        <v>2.2655358390394356</v>
      </c>
    </row>
    <row r="37" spans="2:45" ht="15.95" customHeight="1" x14ac:dyDescent="0.15">
      <c r="B37" s="394" t="s">
        <v>228</v>
      </c>
      <c r="C37" s="395" t="s">
        <v>449</v>
      </c>
      <c r="D37" s="396">
        <v>6.8189206367446293E-3</v>
      </c>
      <c r="E37" s="396">
        <v>7.8741067952906411E-3</v>
      </c>
      <c r="F37" s="396">
        <v>1.0375888357165557E-2</v>
      </c>
      <c r="G37" s="396">
        <v>8.734148107501798E-3</v>
      </c>
      <c r="H37" s="396">
        <v>8.8197457898005621E-3</v>
      </c>
      <c r="I37" s="396">
        <v>8.989633268049255E-3</v>
      </c>
      <c r="J37" s="396">
        <v>9.7796066430621397E-3</v>
      </c>
      <c r="K37" s="396">
        <v>5.0906598556608078E-3</v>
      </c>
      <c r="L37" s="396">
        <v>7.4540173800336697E-3</v>
      </c>
      <c r="M37" s="396">
        <v>8.0113394014494285E-3</v>
      </c>
      <c r="N37" s="396">
        <v>1.2376343181631708E-2</v>
      </c>
      <c r="O37" s="396">
        <v>7.0888458936282537E-3</v>
      </c>
      <c r="P37" s="396">
        <v>7.1474989622068051E-3</v>
      </c>
      <c r="Q37" s="396">
        <v>8.8077079503005567E-3</v>
      </c>
      <c r="R37" s="396">
        <v>7.0617793511621963E-3</v>
      </c>
      <c r="S37" s="396">
        <v>1.1766923117093675E-2</v>
      </c>
      <c r="T37" s="396">
        <v>1.3258441423710554E-2</v>
      </c>
      <c r="U37" s="396">
        <v>1.072988654931082E-2</v>
      </c>
      <c r="V37" s="396">
        <v>1.2856907307308473E-2</v>
      </c>
      <c r="W37" s="396">
        <v>1.0708143531009493E-2</v>
      </c>
      <c r="X37" s="396">
        <v>5.745383429290641E-3</v>
      </c>
      <c r="Y37" s="396">
        <v>8.0031105042358882E-3</v>
      </c>
      <c r="Z37" s="396">
        <v>1.0182380313583152E-2</v>
      </c>
      <c r="AA37" s="396">
        <v>1.2457508220952809E-2</v>
      </c>
      <c r="AB37" s="396">
        <v>1.138011545209581E-2</v>
      </c>
      <c r="AC37" s="396">
        <v>4.1113760752187478E-2</v>
      </c>
      <c r="AD37" s="396">
        <v>1.28459277805983E-2</v>
      </c>
      <c r="AE37" s="396">
        <v>2.9693415069058635E-2</v>
      </c>
      <c r="AF37" s="396">
        <v>4.495419301691838E-2</v>
      </c>
      <c r="AG37" s="396">
        <v>4.6643660562355627E-3</v>
      </c>
      <c r="AH37" s="396">
        <v>1.3942639123531539E-2</v>
      </c>
      <c r="AI37" s="396">
        <v>1.1459554838313082</v>
      </c>
      <c r="AJ37" s="396">
        <v>2.4516432791981024E-2</v>
      </c>
      <c r="AK37" s="396">
        <v>1.430678173431304E-2</v>
      </c>
      <c r="AL37" s="396">
        <v>1.2377251261054455E-2</v>
      </c>
      <c r="AM37" s="396">
        <v>5.5104883610658621E-2</v>
      </c>
      <c r="AN37" s="396">
        <v>3.4110218153749275E-2</v>
      </c>
      <c r="AO37" s="396">
        <v>1.9211193879135009E-2</v>
      </c>
      <c r="AP37" s="396">
        <v>7.9749015316200652E-3</v>
      </c>
      <c r="AQ37" s="396">
        <v>6.0185998485121087E-2</v>
      </c>
      <c r="AR37" s="397">
        <v>1.7524764884997504</v>
      </c>
      <c r="AS37" s="373">
        <v>1.3316350273697677</v>
      </c>
    </row>
    <row r="38" spans="2:45" ht="15.95" customHeight="1" x14ac:dyDescent="0.15">
      <c r="B38" s="398" t="s">
        <v>229</v>
      </c>
      <c r="C38" s="399" t="s">
        <v>450</v>
      </c>
      <c r="D38" s="400">
        <v>1.033185009028431E-3</v>
      </c>
      <c r="E38" s="400">
        <v>1.9669928652782504E-3</v>
      </c>
      <c r="F38" s="400">
        <v>2.3523409892368024E-3</v>
      </c>
      <c r="G38" s="400">
        <v>2.322646980538762E-3</v>
      </c>
      <c r="H38" s="400">
        <v>8.3511488283916991E-4</v>
      </c>
      <c r="I38" s="400">
        <v>8.9618022190305886E-4</v>
      </c>
      <c r="J38" s="400">
        <v>5.0614793091790361E-4</v>
      </c>
      <c r="K38" s="400">
        <v>1.0563769718154683E-3</v>
      </c>
      <c r="L38" s="400">
        <v>5.1847134439551076E-4</v>
      </c>
      <c r="M38" s="400">
        <v>2.0486079987066083E-3</v>
      </c>
      <c r="N38" s="400">
        <v>5.5344077926611788E-4</v>
      </c>
      <c r="O38" s="400">
        <v>1.936265954494205E-3</v>
      </c>
      <c r="P38" s="400">
        <v>5.6333307021718825E-4</v>
      </c>
      <c r="Q38" s="400">
        <v>8.8133422470203021E-4</v>
      </c>
      <c r="R38" s="400">
        <v>1.9724161347548495E-3</v>
      </c>
      <c r="S38" s="400">
        <v>1.3852289701303117E-3</v>
      </c>
      <c r="T38" s="400">
        <v>6.1828161186597307E-4</v>
      </c>
      <c r="U38" s="400">
        <v>3.1816402742158178E-4</v>
      </c>
      <c r="V38" s="400">
        <v>7.2289284512129048E-4</v>
      </c>
      <c r="W38" s="400">
        <v>5.6900493403340261E-4</v>
      </c>
      <c r="X38" s="400">
        <v>8.4412252110437449E-4</v>
      </c>
      <c r="Y38" s="400">
        <v>3.9711519001183835E-3</v>
      </c>
      <c r="Z38" s="400">
        <v>7.0917789478396368E-4</v>
      </c>
      <c r="AA38" s="400">
        <v>2.8425140285871001E-3</v>
      </c>
      <c r="AB38" s="400">
        <v>9.0012437383006356E-4</v>
      </c>
      <c r="AC38" s="400">
        <v>2.4976931960363673E-3</v>
      </c>
      <c r="AD38" s="400">
        <v>3.5474977574683404E-3</v>
      </c>
      <c r="AE38" s="400">
        <v>1.6379133447367437E-3</v>
      </c>
      <c r="AF38" s="400">
        <v>1.2951154901365398E-3</v>
      </c>
      <c r="AG38" s="400">
        <v>2.553431047222092E-4</v>
      </c>
      <c r="AH38" s="400">
        <v>2.1095870931221532E-3</v>
      </c>
      <c r="AI38" s="400">
        <v>1.040510455858979E-3</v>
      </c>
      <c r="AJ38" s="400">
        <v>1.0004996288375501</v>
      </c>
      <c r="AK38" s="400">
        <v>2.2572521355389238E-3</v>
      </c>
      <c r="AL38" s="400">
        <v>1.0110269366585022E-3</v>
      </c>
      <c r="AM38" s="400">
        <v>1.419604860688277E-3</v>
      </c>
      <c r="AN38" s="400">
        <v>8.6269019431465101E-4</v>
      </c>
      <c r="AO38" s="400">
        <v>1.0701381720317623E-3</v>
      </c>
      <c r="AP38" s="400">
        <v>6.0980932552461725E-4</v>
      </c>
      <c r="AQ38" s="400">
        <v>0.24703646756331329</v>
      </c>
      <c r="AR38" s="401">
        <v>1.2994737969327923</v>
      </c>
      <c r="AS38" s="402">
        <v>0.98741685637464194</v>
      </c>
    </row>
    <row r="39" spans="2:45" ht="15.95" customHeight="1" x14ac:dyDescent="0.15">
      <c r="B39" s="394" t="s">
        <v>230</v>
      </c>
      <c r="C39" s="395" t="s">
        <v>451</v>
      </c>
      <c r="D39" s="396">
        <v>1.3777426360452242E-4</v>
      </c>
      <c r="E39" s="396">
        <v>1.0208052032799221E-4</v>
      </c>
      <c r="F39" s="396">
        <v>2.8907575940275159E-4</v>
      </c>
      <c r="G39" s="396">
        <v>4.8205638594221853E-4</v>
      </c>
      <c r="H39" s="396">
        <v>1.6104407650602024E-4</v>
      </c>
      <c r="I39" s="396">
        <v>2.1689157047816634E-4</v>
      </c>
      <c r="J39" s="396">
        <v>2.0308991532665377E-4</v>
      </c>
      <c r="K39" s="396">
        <v>7.6290114601393469E-5</v>
      </c>
      <c r="L39" s="396">
        <v>2.207012628019316E-4</v>
      </c>
      <c r="M39" s="396">
        <v>1.8653414058630274E-4</v>
      </c>
      <c r="N39" s="396">
        <v>1.4672848514745013E-3</v>
      </c>
      <c r="O39" s="396">
        <v>2.8775982163531112E-4</v>
      </c>
      <c r="P39" s="396">
        <v>8.23054315266432E-5</v>
      </c>
      <c r="Q39" s="396">
        <v>5.1802910994074643E-4</v>
      </c>
      <c r="R39" s="396">
        <v>4.6543923880380431E-4</v>
      </c>
      <c r="S39" s="396">
        <v>4.6361242324228802E-4</v>
      </c>
      <c r="T39" s="396">
        <v>7.1132209096386374E-4</v>
      </c>
      <c r="U39" s="396">
        <v>1.1792212012360873E-3</v>
      </c>
      <c r="V39" s="396">
        <v>9.5237229363708388E-4</v>
      </c>
      <c r="W39" s="396">
        <v>6.1452541248717136E-4</v>
      </c>
      <c r="X39" s="396">
        <v>2.2311285416665012E-4</v>
      </c>
      <c r="Y39" s="396">
        <v>5.3484648526749194E-4</v>
      </c>
      <c r="Z39" s="396">
        <v>1.7009869299319577E-4</v>
      </c>
      <c r="AA39" s="396">
        <v>2.8117886439281209E-4</v>
      </c>
      <c r="AB39" s="396">
        <v>5.1311850515893141E-4</v>
      </c>
      <c r="AC39" s="396">
        <v>3.7048639162647539E-4</v>
      </c>
      <c r="AD39" s="396">
        <v>2.7606067681370036E-4</v>
      </c>
      <c r="AE39" s="396">
        <v>3.8648127992063261E-4</v>
      </c>
      <c r="AF39" s="396">
        <v>4.544078432495766E-4</v>
      </c>
      <c r="AG39" s="396">
        <v>4.5091177824959801E-5</v>
      </c>
      <c r="AH39" s="396">
        <v>6.0474452918536886E-4</v>
      </c>
      <c r="AI39" s="396">
        <v>4.616269222612217E-3</v>
      </c>
      <c r="AJ39" s="396">
        <v>2.6415266314652985E-4</v>
      </c>
      <c r="AK39" s="396">
        <v>1.0001095835467884</v>
      </c>
      <c r="AL39" s="396">
        <v>1.8791340715341309E-4</v>
      </c>
      <c r="AM39" s="396">
        <v>2.908524493260007E-4</v>
      </c>
      <c r="AN39" s="396">
        <v>6.1482041852409307E-4</v>
      </c>
      <c r="AO39" s="396">
        <v>5.5972324938563555E-4</v>
      </c>
      <c r="AP39" s="396">
        <v>1.4582843759562849E-4</v>
      </c>
      <c r="AQ39" s="396">
        <v>4.9568055883213191E-4</v>
      </c>
      <c r="AR39" s="397">
        <v>1.0199618611384893</v>
      </c>
      <c r="AS39" s="373">
        <v>0.77502719710437074</v>
      </c>
    </row>
    <row r="40" spans="2:45" ht="15.95" customHeight="1" x14ac:dyDescent="0.15">
      <c r="B40" s="398" t="s">
        <v>231</v>
      </c>
      <c r="C40" s="399" t="s">
        <v>452</v>
      </c>
      <c r="D40" s="400">
        <v>4.1978857002966408E-4</v>
      </c>
      <c r="E40" s="400">
        <v>7.1266234865106223E-5</v>
      </c>
      <c r="F40" s="400">
        <v>2.6898212990102952E-4</v>
      </c>
      <c r="G40" s="400">
        <v>1.1447672774676174E-4</v>
      </c>
      <c r="H40" s="400">
        <v>5.2439356329219688E-5</v>
      </c>
      <c r="I40" s="400">
        <v>7.9298430242212786E-5</v>
      </c>
      <c r="J40" s="400">
        <v>4.4909148082346515E-5</v>
      </c>
      <c r="K40" s="400">
        <v>5.8814814896907585E-5</v>
      </c>
      <c r="L40" s="400">
        <v>3.5295170012576913E-5</v>
      </c>
      <c r="M40" s="400">
        <v>1.0314801311047458E-4</v>
      </c>
      <c r="N40" s="400">
        <v>5.7559895258493921E-5</v>
      </c>
      <c r="O40" s="400">
        <v>6.1273289025308794E-5</v>
      </c>
      <c r="P40" s="400">
        <v>4.365783506161982E-5</v>
      </c>
      <c r="Q40" s="400">
        <v>4.7340979227779691E-5</v>
      </c>
      <c r="R40" s="400">
        <v>5.3152390670703478E-5</v>
      </c>
      <c r="S40" s="400">
        <v>4.5699235073198013E-5</v>
      </c>
      <c r="T40" s="400">
        <v>5.39950077551555E-5</v>
      </c>
      <c r="U40" s="400">
        <v>3.9409871394085932E-5</v>
      </c>
      <c r="V40" s="400">
        <v>4.3526536509882883E-5</v>
      </c>
      <c r="W40" s="400">
        <v>3.3869314552069847E-5</v>
      </c>
      <c r="X40" s="400">
        <v>3.0455904769964521E-5</v>
      </c>
      <c r="Y40" s="400">
        <v>7.5073526699686609E-5</v>
      </c>
      <c r="Z40" s="400">
        <v>1.0116327832910693E-4</v>
      </c>
      <c r="AA40" s="400">
        <v>8.8522303184883317E-5</v>
      </c>
      <c r="AB40" s="400">
        <v>6.4661777501139761E-5</v>
      </c>
      <c r="AC40" s="400">
        <v>3.7800986002729922E-4</v>
      </c>
      <c r="AD40" s="400">
        <v>1.1117082534116487E-4</v>
      </c>
      <c r="AE40" s="400">
        <v>1.2436928590648662E-4</v>
      </c>
      <c r="AF40" s="400">
        <v>2.595788491357913E-4</v>
      </c>
      <c r="AG40" s="400">
        <v>2.7154153551003053E-5</v>
      </c>
      <c r="AH40" s="400">
        <v>9.1376428216030496E-4</v>
      </c>
      <c r="AI40" s="400">
        <v>1.1071707804801581E-3</v>
      </c>
      <c r="AJ40" s="400">
        <v>9.0113987364200121E-5</v>
      </c>
      <c r="AK40" s="400">
        <v>8.9716196170717968E-5</v>
      </c>
      <c r="AL40" s="400">
        <v>1.0154092344084589</v>
      </c>
      <c r="AM40" s="400">
        <v>1.272956371065265E-4</v>
      </c>
      <c r="AN40" s="400">
        <v>9.6763588696473278E-5</v>
      </c>
      <c r="AO40" s="400">
        <v>1.6045261313427466E-4</v>
      </c>
      <c r="AP40" s="400">
        <v>7.0495481980351418E-5</v>
      </c>
      <c r="AQ40" s="400">
        <v>2.6215647265703927E-3</v>
      </c>
      <c r="AR40" s="401">
        <v>1.0236746344163132</v>
      </c>
      <c r="AS40" s="402">
        <v>0.77784838128451639</v>
      </c>
    </row>
    <row r="41" spans="2:45" ht="15.95" customHeight="1" x14ac:dyDescent="0.15">
      <c r="B41" s="394" t="s">
        <v>232</v>
      </c>
      <c r="C41" s="532" t="s">
        <v>453</v>
      </c>
      <c r="D41" s="396">
        <v>4.2938168802428582E-4</v>
      </c>
      <c r="E41" s="396">
        <v>8.7494786906836611E-3</v>
      </c>
      <c r="F41" s="396">
        <v>2.8745663846050065E-3</v>
      </c>
      <c r="G41" s="396">
        <v>1.921308983157522E-3</v>
      </c>
      <c r="H41" s="396">
        <v>1.3866592716426673E-3</v>
      </c>
      <c r="I41" s="396">
        <v>1.5790053645723147E-3</v>
      </c>
      <c r="J41" s="396">
        <v>2.0559634011161564E-3</v>
      </c>
      <c r="K41" s="396">
        <v>1.1598591913498193E-3</v>
      </c>
      <c r="L41" s="396">
        <v>7.5029058655503569E-4</v>
      </c>
      <c r="M41" s="396">
        <v>1.8087834031510167E-3</v>
      </c>
      <c r="N41" s="396">
        <v>1.0275523695517698E-3</v>
      </c>
      <c r="O41" s="396">
        <v>1.1437723081577835E-3</v>
      </c>
      <c r="P41" s="396">
        <v>6.8113618837451438E-4</v>
      </c>
      <c r="Q41" s="396">
        <v>1.0906176225070241E-3</v>
      </c>
      <c r="R41" s="396">
        <v>1.9247804308475363E-3</v>
      </c>
      <c r="S41" s="396">
        <v>2.0140803219734819E-3</v>
      </c>
      <c r="T41" s="396">
        <v>1.5023382424779455E-3</v>
      </c>
      <c r="U41" s="396">
        <v>1.1880705873719079E-3</v>
      </c>
      <c r="V41" s="396">
        <v>1.2847968957825149E-3</v>
      </c>
      <c r="W41" s="396">
        <v>4.2548215013762892E-4</v>
      </c>
      <c r="X41" s="396">
        <v>9.5698808201741844E-4</v>
      </c>
      <c r="Y41" s="396">
        <v>1.0462124725703554E-3</v>
      </c>
      <c r="Z41" s="396">
        <v>1.3835442258168986E-3</v>
      </c>
      <c r="AA41" s="396">
        <v>1.6618720657603245E-3</v>
      </c>
      <c r="AB41" s="396">
        <v>1.5556320720919502E-3</v>
      </c>
      <c r="AC41" s="396">
        <v>9.3920827676588475E-3</v>
      </c>
      <c r="AD41" s="396">
        <v>2.6107174390993058E-3</v>
      </c>
      <c r="AE41" s="396">
        <v>1.0116507937284617E-3</v>
      </c>
      <c r="AF41" s="396">
        <v>3.7491312404912321E-3</v>
      </c>
      <c r="AG41" s="396">
        <v>4.7411707425800852E-4</v>
      </c>
      <c r="AH41" s="396">
        <v>1.8260075121949465E-3</v>
      </c>
      <c r="AI41" s="396">
        <v>2.1473472598711615E-3</v>
      </c>
      <c r="AJ41" s="396">
        <v>4.5681726674518501E-4</v>
      </c>
      <c r="AK41" s="396">
        <v>1.6444131104577935E-3</v>
      </c>
      <c r="AL41" s="396">
        <v>1.2937995247425528E-3</v>
      </c>
      <c r="AM41" s="396">
        <v>1.0004854243990837</v>
      </c>
      <c r="AN41" s="396">
        <v>2.2768241000014557E-3</v>
      </c>
      <c r="AO41" s="396">
        <v>3.3599629848221233E-3</v>
      </c>
      <c r="AP41" s="396">
        <v>4.2941527028280064E-4</v>
      </c>
      <c r="AQ41" s="396">
        <v>5.3298068786097434E-3</v>
      </c>
      <c r="AR41" s="397">
        <v>1.0780896906223441</v>
      </c>
      <c r="AS41" s="373">
        <v>0.81919615133207768</v>
      </c>
    </row>
    <row r="42" spans="2:45" ht="15.95" customHeight="1" x14ac:dyDescent="0.15">
      <c r="B42" s="398" t="s">
        <v>233</v>
      </c>
      <c r="C42" s="399" t="s">
        <v>454</v>
      </c>
      <c r="D42" s="400">
        <v>2.889105478594969E-2</v>
      </c>
      <c r="E42" s="400">
        <v>2.276686584521654E-2</v>
      </c>
      <c r="F42" s="400">
        <v>6.2543120220891035E-2</v>
      </c>
      <c r="G42" s="400">
        <v>3.9895440707079344E-2</v>
      </c>
      <c r="H42" s="400">
        <v>4.0138547951144452E-2</v>
      </c>
      <c r="I42" s="400">
        <v>3.4880290653604838E-2</v>
      </c>
      <c r="J42" s="400">
        <v>7.238844872351835E-2</v>
      </c>
      <c r="K42" s="400">
        <v>3.2052096671108969E-2</v>
      </c>
      <c r="L42" s="400">
        <v>3.8547199678051286E-2</v>
      </c>
      <c r="M42" s="400">
        <v>5.3060424095005089E-2</v>
      </c>
      <c r="N42" s="400">
        <v>3.8648576759264378E-2</v>
      </c>
      <c r="O42" s="400">
        <v>2.7296391755222763E-2</v>
      </c>
      <c r="P42" s="400">
        <v>3.0536464454414759E-2</v>
      </c>
      <c r="Q42" s="400">
        <v>3.4150441252515019E-2</v>
      </c>
      <c r="R42" s="400">
        <v>3.336401049041552E-2</v>
      </c>
      <c r="S42" s="400">
        <v>3.3677472653109622E-2</v>
      </c>
      <c r="T42" s="400">
        <v>3.7081210336247263E-2</v>
      </c>
      <c r="U42" s="400">
        <v>5.1942013159707472E-2</v>
      </c>
      <c r="V42" s="400">
        <v>4.4457393651477897E-2</v>
      </c>
      <c r="W42" s="400">
        <v>3.0697854616440947E-2</v>
      </c>
      <c r="X42" s="400">
        <v>4.4046426225593495E-2</v>
      </c>
      <c r="Y42" s="400">
        <v>3.0080817352821008E-2</v>
      </c>
      <c r="Z42" s="400">
        <v>4.723540874508899E-2</v>
      </c>
      <c r="AA42" s="400">
        <v>8.9308890764862869E-2</v>
      </c>
      <c r="AB42" s="400">
        <v>5.607377074053551E-2</v>
      </c>
      <c r="AC42" s="400">
        <v>0.1447334835039682</v>
      </c>
      <c r="AD42" s="400">
        <v>6.1597195388104292E-2</v>
      </c>
      <c r="AE42" s="400">
        <v>7.7070611617286053E-2</v>
      </c>
      <c r="AF42" s="400">
        <v>9.9789088553106128E-2</v>
      </c>
      <c r="AG42" s="400">
        <v>1.858180756572397E-2</v>
      </c>
      <c r="AH42" s="400">
        <v>0.12070608569622188</v>
      </c>
      <c r="AI42" s="400">
        <v>0.12359592371899736</v>
      </c>
      <c r="AJ42" s="400">
        <v>7.9493212453110196E-2</v>
      </c>
      <c r="AK42" s="400">
        <v>4.5676874033481592E-2</v>
      </c>
      <c r="AL42" s="400">
        <v>4.5446939654824041E-2</v>
      </c>
      <c r="AM42" s="400">
        <v>7.9081808308758092E-2</v>
      </c>
      <c r="AN42" s="400">
        <v>1.1225415575733209</v>
      </c>
      <c r="AO42" s="400">
        <v>4.59758075791388E-2</v>
      </c>
      <c r="AP42" s="400">
        <v>2.5482763661849303E-2</v>
      </c>
      <c r="AQ42" s="400">
        <v>6.7467174565207635E-2</v>
      </c>
      <c r="AR42" s="401">
        <v>3.211000966162386</v>
      </c>
      <c r="AS42" s="402">
        <v>2.4399079745260779</v>
      </c>
    </row>
    <row r="43" spans="2:45" ht="15.95" customHeight="1" x14ac:dyDescent="0.15">
      <c r="B43" s="394" t="s">
        <v>234</v>
      </c>
      <c r="C43" s="395" t="s">
        <v>455</v>
      </c>
      <c r="D43" s="396">
        <v>2.758084489719455E-4</v>
      </c>
      <c r="E43" s="396">
        <v>1.0673038545820342E-3</v>
      </c>
      <c r="F43" s="396">
        <v>4.6034166753392588E-4</v>
      </c>
      <c r="G43" s="396">
        <v>4.881109431570976E-4</v>
      </c>
      <c r="H43" s="396">
        <v>3.9895216830609822E-4</v>
      </c>
      <c r="I43" s="396">
        <v>2.3585420272184468E-4</v>
      </c>
      <c r="J43" s="396">
        <v>1.1918782756162036E-3</v>
      </c>
      <c r="K43" s="396">
        <v>1.527527231344645E-4</v>
      </c>
      <c r="L43" s="396">
        <v>2.6887894545125126E-4</v>
      </c>
      <c r="M43" s="396">
        <v>2.8291854922316592E-4</v>
      </c>
      <c r="N43" s="396">
        <v>3.7988408011872333E-4</v>
      </c>
      <c r="O43" s="396">
        <v>2.509416189509265E-4</v>
      </c>
      <c r="P43" s="396">
        <v>1.6666904449279209E-4</v>
      </c>
      <c r="Q43" s="396">
        <v>2.8934317649437501E-4</v>
      </c>
      <c r="R43" s="396">
        <v>2.6647293648218446E-4</v>
      </c>
      <c r="S43" s="396">
        <v>3.2760449609734002E-4</v>
      </c>
      <c r="T43" s="396">
        <v>3.4008199339593311E-4</v>
      </c>
      <c r="U43" s="396">
        <v>4.5207446344836406E-4</v>
      </c>
      <c r="V43" s="396">
        <v>3.0544063862840605E-4</v>
      </c>
      <c r="W43" s="396">
        <v>3.9729819446975099E-4</v>
      </c>
      <c r="X43" s="396">
        <v>1.5397174025643214E-4</v>
      </c>
      <c r="Y43" s="396">
        <v>4.1773265124360611E-4</v>
      </c>
      <c r="Z43" s="396">
        <v>3.9175478487577696E-4</v>
      </c>
      <c r="AA43" s="396">
        <v>5.587327876745155E-4</v>
      </c>
      <c r="AB43" s="396">
        <v>2.8358993142794161E-4</v>
      </c>
      <c r="AC43" s="396">
        <v>9.3689156037307696E-4</v>
      </c>
      <c r="AD43" s="396">
        <v>3.2747203031872158E-4</v>
      </c>
      <c r="AE43" s="396">
        <v>1.1765298520318385E-3</v>
      </c>
      <c r="AF43" s="396">
        <v>7.7548996694995357E-4</v>
      </c>
      <c r="AG43" s="396">
        <v>4.4147006085452608E-4</v>
      </c>
      <c r="AH43" s="396">
        <v>7.2206501859957341E-4</v>
      </c>
      <c r="AI43" s="396">
        <v>1.1287181208365825E-2</v>
      </c>
      <c r="AJ43" s="396">
        <v>7.6936985064617719E-4</v>
      </c>
      <c r="AK43" s="396">
        <v>3.2207143459316995E-3</v>
      </c>
      <c r="AL43" s="396">
        <v>1.2070819830950928E-2</v>
      </c>
      <c r="AM43" s="396">
        <v>3.0058750850417287E-3</v>
      </c>
      <c r="AN43" s="396">
        <v>1.4928873715717059E-3</v>
      </c>
      <c r="AO43" s="396">
        <v>1.0125544209190411</v>
      </c>
      <c r="AP43" s="396">
        <v>3.1650359764791135E-4</v>
      </c>
      <c r="AQ43" s="396">
        <v>2.3541449016116441E-3</v>
      </c>
      <c r="AR43" s="397">
        <v>1.0612562279166915</v>
      </c>
      <c r="AS43" s="373">
        <v>0.80640509323921883</v>
      </c>
    </row>
    <row r="44" spans="2:45" ht="15.95" customHeight="1" x14ac:dyDescent="0.15">
      <c r="B44" s="398" t="s">
        <v>235</v>
      </c>
      <c r="C44" s="399" t="s">
        <v>456</v>
      </c>
      <c r="D44" s="400">
        <v>1.0547254345306557E-3</v>
      </c>
      <c r="E44" s="400">
        <v>1.6460982610494771E-3</v>
      </c>
      <c r="F44" s="400">
        <v>1.7246773051812078E-3</v>
      </c>
      <c r="G44" s="400">
        <v>1.3845664208038491E-3</v>
      </c>
      <c r="H44" s="400">
        <v>1.653952511326608E-3</v>
      </c>
      <c r="I44" s="400">
        <v>1.3265845245502689E-3</v>
      </c>
      <c r="J44" s="400">
        <v>3.4244480073823344E-3</v>
      </c>
      <c r="K44" s="400">
        <v>7.672532867971884E-4</v>
      </c>
      <c r="L44" s="400">
        <v>4.4998562085935299E-4</v>
      </c>
      <c r="M44" s="400">
        <v>1.5395554432944827E-3</v>
      </c>
      <c r="N44" s="400">
        <v>1.7054371723383543E-3</v>
      </c>
      <c r="O44" s="400">
        <v>7.7216534445439633E-4</v>
      </c>
      <c r="P44" s="400">
        <v>7.3333237049959732E-4</v>
      </c>
      <c r="Q44" s="400">
        <v>7.2701592972937456E-4</v>
      </c>
      <c r="R44" s="400">
        <v>8.5988654564494961E-4</v>
      </c>
      <c r="S44" s="400">
        <v>1.2902927423229058E-3</v>
      </c>
      <c r="T44" s="400">
        <v>7.3986026034772738E-4</v>
      </c>
      <c r="U44" s="400">
        <v>9.9244752723563669E-4</v>
      </c>
      <c r="V44" s="400">
        <v>1.113210788170723E-3</v>
      </c>
      <c r="W44" s="400">
        <v>6.6922305190536405E-4</v>
      </c>
      <c r="X44" s="400">
        <v>1.2229887278041435E-3</v>
      </c>
      <c r="Y44" s="400">
        <v>1.0523982229316542E-3</v>
      </c>
      <c r="Z44" s="400">
        <v>1.515269563184356E-3</v>
      </c>
      <c r="AA44" s="400">
        <v>1.7212592752745091E-3</v>
      </c>
      <c r="AB44" s="400">
        <v>4.0971451074646047E-4</v>
      </c>
      <c r="AC44" s="400">
        <v>1.8505274440887753E-3</v>
      </c>
      <c r="AD44" s="400">
        <v>3.7151883967060022E-3</v>
      </c>
      <c r="AE44" s="400">
        <v>2.4928537383161649E-3</v>
      </c>
      <c r="AF44" s="400">
        <v>4.0433431029299315E-3</v>
      </c>
      <c r="AG44" s="400">
        <v>4.5139617725936123E-4</v>
      </c>
      <c r="AH44" s="400">
        <v>2.731288081495498E-3</v>
      </c>
      <c r="AI44" s="400">
        <v>3.0977727177513375E-3</v>
      </c>
      <c r="AJ44" s="400">
        <v>3.4362494982164184E-3</v>
      </c>
      <c r="AK44" s="400">
        <v>2.9083991203070138E-3</v>
      </c>
      <c r="AL44" s="400">
        <v>2.751128240162902E-3</v>
      </c>
      <c r="AM44" s="400">
        <v>5.9264639613277872E-3</v>
      </c>
      <c r="AN44" s="400">
        <v>1.8799724975447404E-3</v>
      </c>
      <c r="AO44" s="400">
        <v>2.3667391629726285E-3</v>
      </c>
      <c r="AP44" s="400">
        <v>1.0007685348528128</v>
      </c>
      <c r="AQ44" s="400">
        <v>1.5976398422409344E-3</v>
      </c>
      <c r="AR44" s="401">
        <v>1.0705138456824981</v>
      </c>
      <c r="AS44" s="402">
        <v>0.81343957739227135</v>
      </c>
    </row>
    <row r="45" spans="2:45" ht="15.95" customHeight="1" x14ac:dyDescent="0.15">
      <c r="B45" s="403" t="s">
        <v>236</v>
      </c>
      <c r="C45" s="404" t="s">
        <v>457</v>
      </c>
      <c r="D45" s="405">
        <v>4.1899344057345E-3</v>
      </c>
      <c r="E45" s="405">
        <v>7.9768589459245989E-3</v>
      </c>
      <c r="F45" s="405">
        <v>9.539583287306086E-3</v>
      </c>
      <c r="G45" s="405">
        <v>9.4191634712993706E-3</v>
      </c>
      <c r="H45" s="405">
        <v>3.3866892664646537E-3</v>
      </c>
      <c r="I45" s="405">
        <v>3.6343310372083395E-3</v>
      </c>
      <c r="J45" s="405">
        <v>2.0526107247128044E-3</v>
      </c>
      <c r="K45" s="405">
        <v>4.2839861021574856E-3</v>
      </c>
      <c r="L45" s="405">
        <v>2.1025865699628951E-3</v>
      </c>
      <c r="M45" s="405">
        <v>8.3078374759960501E-3</v>
      </c>
      <c r="N45" s="405">
        <v>2.2444001241986753E-3</v>
      </c>
      <c r="O45" s="405">
        <v>7.8522503428661086E-3</v>
      </c>
      <c r="P45" s="405">
        <v>2.2845168988762351E-3</v>
      </c>
      <c r="Q45" s="405">
        <v>3.5741252135499781E-3</v>
      </c>
      <c r="R45" s="405">
        <v>7.9988522415812401E-3</v>
      </c>
      <c r="S45" s="405">
        <v>5.6175984659582361E-3</v>
      </c>
      <c r="T45" s="405">
        <v>2.5073528703501912E-3</v>
      </c>
      <c r="U45" s="405">
        <v>1.2902688226325754E-3</v>
      </c>
      <c r="V45" s="405">
        <v>2.9315888025526395E-3</v>
      </c>
      <c r="W45" s="405">
        <v>2.3075183334117055E-3</v>
      </c>
      <c r="X45" s="405">
        <v>3.4232184583828391E-3</v>
      </c>
      <c r="Y45" s="405">
        <v>1.610443999023033E-2</v>
      </c>
      <c r="Z45" s="405">
        <v>2.8759697780902701E-3</v>
      </c>
      <c r="AA45" s="405">
        <v>1.1527410118309541E-2</v>
      </c>
      <c r="AB45" s="405">
        <v>3.6503259826595334E-3</v>
      </c>
      <c r="AC45" s="405">
        <v>1.0129038425444055E-2</v>
      </c>
      <c r="AD45" s="405">
        <v>1.4386371054938103E-2</v>
      </c>
      <c r="AE45" s="405">
        <v>6.6423238981928616E-3</v>
      </c>
      <c r="AF45" s="405">
        <v>5.2521561037994734E-3</v>
      </c>
      <c r="AG45" s="405">
        <v>1.0355075329138959E-3</v>
      </c>
      <c r="AH45" s="405">
        <v>8.555129493872389E-3</v>
      </c>
      <c r="AI45" s="405">
        <v>4.2196417102777148E-3</v>
      </c>
      <c r="AJ45" s="405">
        <v>2.0261734716000668E-3</v>
      </c>
      <c r="AK45" s="405">
        <v>9.1539640068973895E-3</v>
      </c>
      <c r="AL45" s="405">
        <v>4.1000755043990814E-3</v>
      </c>
      <c r="AM45" s="405">
        <v>5.7570049859115464E-3</v>
      </c>
      <c r="AN45" s="405">
        <v>3.4985170081472516E-3</v>
      </c>
      <c r="AO45" s="405">
        <v>4.3397926864058101E-3</v>
      </c>
      <c r="AP45" s="405">
        <v>2.4729947217836893E-3</v>
      </c>
      <c r="AQ45" s="405">
        <v>1.0018211509746735</v>
      </c>
      <c r="AR45" s="406">
        <v>1.2144732593096736</v>
      </c>
      <c r="AS45" s="408">
        <v>0.92282843308509166</v>
      </c>
    </row>
    <row r="46" spans="2:45" ht="15.95" customHeight="1" x14ac:dyDescent="0.15">
      <c r="B46" s="386"/>
      <c r="C46" s="387" t="s">
        <v>138</v>
      </c>
      <c r="D46" s="201">
        <v>1.3486178219513887</v>
      </c>
      <c r="E46" s="201">
        <v>1.2778520290425472</v>
      </c>
      <c r="F46" s="201">
        <v>1.5254978695700809</v>
      </c>
      <c r="G46" s="201">
        <v>1.5150486692195253</v>
      </c>
      <c r="H46" s="201">
        <v>1.2815644916053288</v>
      </c>
      <c r="I46" s="201">
        <v>1.3322819164605595</v>
      </c>
      <c r="J46" s="201">
        <v>1.2612860577247735</v>
      </c>
      <c r="K46" s="201">
        <v>1.1967535076563145</v>
      </c>
      <c r="L46" s="201">
        <v>1.2301071266334374</v>
      </c>
      <c r="M46" s="201">
        <v>1.3515447754031311</v>
      </c>
      <c r="N46" s="201">
        <v>1.2804685530911142</v>
      </c>
      <c r="O46" s="201">
        <v>1.2902483070271877</v>
      </c>
      <c r="P46" s="201">
        <v>1.1998254195820488</v>
      </c>
      <c r="Q46" s="201">
        <v>1.2331800825705086</v>
      </c>
      <c r="R46" s="201">
        <v>1.2610416798535056</v>
      </c>
      <c r="S46" s="201">
        <v>1.2031161768852603</v>
      </c>
      <c r="T46" s="201">
        <v>1.2746967643801104</v>
      </c>
      <c r="U46" s="201">
        <v>1.350582702236266</v>
      </c>
      <c r="V46" s="201">
        <v>1.283066553256961</v>
      </c>
      <c r="W46" s="201">
        <v>1.3060211869614959</v>
      </c>
      <c r="X46" s="201">
        <v>1.1836654049814868</v>
      </c>
      <c r="Y46" s="201">
        <v>1.3285731330257851</v>
      </c>
      <c r="Z46" s="201">
        <v>1.329838368600752</v>
      </c>
      <c r="AA46" s="201">
        <v>1.336208156924954</v>
      </c>
      <c r="AB46" s="201">
        <v>1.316137155963395</v>
      </c>
      <c r="AC46" s="201">
        <v>1.5161973807175428</v>
      </c>
      <c r="AD46" s="201">
        <v>1.3407377449713707</v>
      </c>
      <c r="AE46" s="201">
        <v>1.2872472119929437</v>
      </c>
      <c r="AF46" s="201">
        <v>1.2900088095646061</v>
      </c>
      <c r="AG46" s="201">
        <v>1.1371326516124363</v>
      </c>
      <c r="AH46" s="201">
        <v>1.3867164528692251</v>
      </c>
      <c r="AI46" s="201">
        <v>1.4166418837621653</v>
      </c>
      <c r="AJ46" s="201">
        <v>1.2589725498641777</v>
      </c>
      <c r="AK46" s="201">
        <v>1.2004116532968565</v>
      </c>
      <c r="AL46" s="201">
        <v>1.2441166678884645</v>
      </c>
      <c r="AM46" s="201">
        <v>1.3236482747265004</v>
      </c>
      <c r="AN46" s="201">
        <v>1.2723563654913042</v>
      </c>
      <c r="AO46" s="201">
        <v>1.4033521765693127</v>
      </c>
      <c r="AP46" s="201">
        <v>1.4621234028906474</v>
      </c>
      <c r="AQ46" s="201">
        <v>1.6044583513966004</v>
      </c>
      <c r="AR46" s="200"/>
      <c r="AS46" s="202"/>
    </row>
    <row r="47" spans="2:45" ht="15.95" customHeight="1" x14ac:dyDescent="0.15">
      <c r="B47" s="388"/>
      <c r="C47" s="387" t="s">
        <v>139</v>
      </c>
      <c r="D47" s="201">
        <v>1.0247593859493025</v>
      </c>
      <c r="E47" s="201">
        <v>0.97098736150537979</v>
      </c>
      <c r="F47" s="201">
        <v>1.1591632815778952</v>
      </c>
      <c r="G47" s="201">
        <v>1.1512233626767769</v>
      </c>
      <c r="H47" s="201">
        <v>0.97380830958590492</v>
      </c>
      <c r="I47" s="201">
        <v>1.0123464011828063</v>
      </c>
      <c r="J47" s="201">
        <v>0.95839955915030495</v>
      </c>
      <c r="K47" s="201">
        <v>0.90936392036109703</v>
      </c>
      <c r="L47" s="201">
        <v>0.93470796783388455</v>
      </c>
      <c r="M47" s="201">
        <v>1.0269834578643315</v>
      </c>
      <c r="N47" s="201">
        <v>0.97297555084537479</v>
      </c>
      <c r="O47" s="201">
        <v>0.98040678486522836</v>
      </c>
      <c r="P47" s="201">
        <v>0.91169814027682583</v>
      </c>
      <c r="Q47" s="201">
        <v>0.93704298105102113</v>
      </c>
      <c r="R47" s="201">
        <v>0.95821386642607731</v>
      </c>
      <c r="S47" s="201">
        <v>0.91419865182165161</v>
      </c>
      <c r="T47" s="201">
        <v>0.96858980526271665</v>
      </c>
      <c r="U47" s="201">
        <v>1.0262524179124135</v>
      </c>
      <c r="V47" s="201">
        <v>0.97494966464641963</v>
      </c>
      <c r="W47" s="201">
        <v>0.99239194959688382</v>
      </c>
      <c r="X47" s="201">
        <v>0.89941880778584482</v>
      </c>
      <c r="Y47" s="201">
        <v>1.0095282487207995</v>
      </c>
      <c r="Z47" s="201">
        <v>1.0104896493561613</v>
      </c>
      <c r="AA47" s="201">
        <v>1.0153297903252991</v>
      </c>
      <c r="AB47" s="201">
        <v>1.0000786596595377</v>
      </c>
      <c r="AC47" s="201">
        <v>1.152096221443865</v>
      </c>
      <c r="AD47" s="201">
        <v>1.0187716385565</v>
      </c>
      <c r="AE47" s="201">
        <v>0.97812637580166029</v>
      </c>
      <c r="AF47" s="201">
        <v>0.98022480056345151</v>
      </c>
      <c r="AG47" s="201">
        <v>0.86406047646852568</v>
      </c>
      <c r="AH47" s="201">
        <v>1.0537089734376091</v>
      </c>
      <c r="AI47" s="201">
        <v>1.0764480813501418</v>
      </c>
      <c r="AJ47" s="201">
        <v>0.95664161938707193</v>
      </c>
      <c r="AK47" s="201">
        <v>0.91214359523955202</v>
      </c>
      <c r="AL47" s="201">
        <v>0.94535324380477459</v>
      </c>
      <c r="AM47" s="201">
        <v>1.0057860508315859</v>
      </c>
      <c r="AN47" s="201">
        <v>0.96681143210975085</v>
      </c>
      <c r="AO47" s="201">
        <v>1.0663497777679691</v>
      </c>
      <c r="AP47" s="201">
        <v>1.1110076228714794</v>
      </c>
      <c r="AQ47" s="201">
        <v>1.2191621141261142</v>
      </c>
      <c r="AR47" s="203"/>
      <c r="AS47" s="204"/>
    </row>
  </sheetData>
  <sheetProtection sheet="1" objects="1" scenarios="1"/>
  <mergeCells count="3">
    <mergeCell ref="AR4:AR5"/>
    <mergeCell ref="AS4:AS5"/>
    <mergeCell ref="B4:C5"/>
  </mergeCells>
  <phoneticPr fontId="2"/>
  <pageMargins left="0.78740157480314965" right="0.59055118110236227" top="0.78740157480314965" bottom="0.59055118110236227" header="0.51181102362204722" footer="0.51181102362204722"/>
  <pageSetup paperSize="9" scale="71" orientation="landscape" horizontalDpi="300" verticalDpi="300" r:id="rId1"/>
  <headerFooter alignWithMargins="0"/>
  <ignoredErrors>
    <ignoredError sqref="D4:L4 B6:B45"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9F2BB-A505-4B99-8E8B-206495935C0F}">
  <sheetPr>
    <tabColor rgb="FFFFFFCC"/>
  </sheetPr>
  <dimension ref="A1:M146"/>
  <sheetViews>
    <sheetView zoomScaleNormal="100" zoomScaleSheetLayoutView="115" workbookViewId="0"/>
  </sheetViews>
  <sheetFormatPr defaultColWidth="9" defaultRowHeight="13.5" x14ac:dyDescent="0.15"/>
  <cols>
    <col min="1" max="16384" width="9" style="629"/>
  </cols>
  <sheetData>
    <row r="1" spans="1:13" ht="30" customHeight="1" x14ac:dyDescent="0.15">
      <c r="A1" s="636" t="s">
        <v>160</v>
      </c>
      <c r="B1" s="630"/>
      <c r="C1" s="630"/>
      <c r="D1" s="630"/>
      <c r="E1" s="630"/>
      <c r="F1" s="630"/>
      <c r="G1" s="630"/>
      <c r="H1" s="630"/>
      <c r="I1" s="630"/>
      <c r="J1" s="630"/>
      <c r="K1" s="630"/>
      <c r="L1" s="630"/>
      <c r="M1" s="631"/>
    </row>
    <row r="2" spans="1:13" ht="18" x14ac:dyDescent="0.15">
      <c r="A2" s="632" t="s">
        <v>551</v>
      </c>
    </row>
    <row r="5" spans="1:13" ht="17.25" x14ac:dyDescent="0.15">
      <c r="A5" s="635" t="s">
        <v>552</v>
      </c>
    </row>
    <row r="7" spans="1:13" x14ac:dyDescent="0.15">
      <c r="A7" s="629" t="s">
        <v>572</v>
      </c>
    </row>
    <row r="8" spans="1:13" x14ac:dyDescent="0.15">
      <c r="A8" s="629" t="s">
        <v>571</v>
      </c>
    </row>
    <row r="20" spans="1:1" ht="17.25" x14ac:dyDescent="0.15">
      <c r="A20" s="635" t="s">
        <v>362</v>
      </c>
    </row>
    <row r="22" spans="1:1" x14ac:dyDescent="0.15">
      <c r="A22" s="629" t="s">
        <v>553</v>
      </c>
    </row>
    <row r="23" spans="1:1" x14ac:dyDescent="0.15">
      <c r="A23" s="629" t="s">
        <v>554</v>
      </c>
    </row>
    <row r="24" spans="1:1" x14ac:dyDescent="0.15">
      <c r="A24" s="629" t="s">
        <v>555</v>
      </c>
    </row>
    <row r="25" spans="1:1" x14ac:dyDescent="0.15">
      <c r="A25" s="629" t="s">
        <v>556</v>
      </c>
    </row>
    <row r="26" spans="1:1" x14ac:dyDescent="0.15">
      <c r="A26" s="629" t="s">
        <v>557</v>
      </c>
    </row>
    <row r="117" spans="1:4" ht="17.25" x14ac:dyDescent="0.15">
      <c r="A117" s="635" t="s">
        <v>149</v>
      </c>
      <c r="B117" s="639"/>
      <c r="C117" s="639"/>
      <c r="D117" s="639"/>
    </row>
    <row r="119" spans="1:4" x14ac:dyDescent="0.15">
      <c r="A119" s="629" t="s">
        <v>583</v>
      </c>
    </row>
    <row r="120" spans="1:4" x14ac:dyDescent="0.15">
      <c r="A120" s="629" t="s">
        <v>575</v>
      </c>
    </row>
    <row r="121" spans="1:4" x14ac:dyDescent="0.15">
      <c r="A121" s="629" t="s">
        <v>559</v>
      </c>
    </row>
    <row r="123" spans="1:4" x14ac:dyDescent="0.15">
      <c r="A123" s="629" t="s">
        <v>573</v>
      </c>
    </row>
    <row r="124" spans="1:4" x14ac:dyDescent="0.15">
      <c r="A124" s="633" t="s">
        <v>576</v>
      </c>
    </row>
    <row r="126" spans="1:4" x14ac:dyDescent="0.15">
      <c r="A126" s="629" t="s">
        <v>558</v>
      </c>
    </row>
    <row r="143" spans="1:1" ht="17.25" x14ac:dyDescent="0.15">
      <c r="A143" s="635" t="s">
        <v>150</v>
      </c>
    </row>
    <row r="145" spans="1:1" x14ac:dyDescent="0.15">
      <c r="A145" s="629" t="s">
        <v>574</v>
      </c>
    </row>
    <row r="146" spans="1:1" x14ac:dyDescent="0.15">
      <c r="A146" s="629" t="s">
        <v>559</v>
      </c>
    </row>
  </sheetData>
  <sheetProtection sheet="1" objects="1" scenarios="1"/>
  <phoneticPr fontId="2"/>
  <printOptions horizontalCentered="1"/>
  <pageMargins left="0.51181102362204722" right="0.39370078740157483" top="0.74803149606299213" bottom="0.35433070866141736" header="0.31496062992125984" footer="0.31496062992125984"/>
  <pageSetup paperSize="9" scale="72" fitToHeight="0" orientation="portrait" r:id="rId1"/>
  <rowBreaks count="1" manualBreakCount="1">
    <brk id="74" max="12"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B1:Z64"/>
  <sheetViews>
    <sheetView zoomScaleNormal="100" zoomScaleSheetLayoutView="80" workbookViewId="0"/>
  </sheetViews>
  <sheetFormatPr defaultColWidth="9" defaultRowHeight="13.5" x14ac:dyDescent="0.15"/>
  <cols>
    <col min="1" max="1" width="2.625" style="208" customWidth="1"/>
    <col min="2" max="8" width="2.125" style="208" customWidth="1"/>
    <col min="9" max="9" width="15.25" style="208" customWidth="1"/>
    <col min="10" max="10" width="11.625" style="208" customWidth="1"/>
    <col min="11" max="17" width="2.125" style="208" customWidth="1"/>
    <col min="18" max="18" width="3.5" style="208" customWidth="1"/>
    <col min="19" max="19" width="21.5" style="208" customWidth="1"/>
    <col min="20" max="20" width="11.625" style="208" customWidth="1"/>
    <col min="21" max="21" width="9" style="208"/>
    <col min="22" max="22" width="4" style="208" customWidth="1"/>
    <col min="23" max="23" width="2.75" style="208" customWidth="1"/>
    <col min="24" max="24" width="4" style="208" customWidth="1"/>
    <col min="25" max="25" width="17.5" style="208" customWidth="1"/>
    <col min="26" max="26" width="70.625" style="208" customWidth="1"/>
    <col min="27" max="16384" width="9" style="208"/>
  </cols>
  <sheetData>
    <row r="1" spans="2:26" ht="14.25" thickBot="1" x14ac:dyDescent="0.2"/>
    <row r="2" spans="2:26" ht="22.5" customHeight="1" thickTop="1" thickBot="1" x14ac:dyDescent="0.2">
      <c r="B2" s="667" t="s">
        <v>0</v>
      </c>
      <c r="C2" s="668"/>
      <c r="D2" s="668"/>
      <c r="E2" s="668"/>
      <c r="F2" s="668"/>
      <c r="G2" s="668"/>
      <c r="H2" s="669"/>
      <c r="I2" s="677"/>
      <c r="J2" s="678"/>
      <c r="K2" s="678"/>
      <c r="L2" s="678"/>
      <c r="M2" s="678"/>
      <c r="N2" s="678"/>
      <c r="O2" s="678"/>
      <c r="P2" s="678"/>
      <c r="Q2" s="678"/>
      <c r="R2" s="678"/>
      <c r="S2" s="678"/>
      <c r="T2" s="679"/>
      <c r="V2" s="208" t="s">
        <v>401</v>
      </c>
    </row>
    <row r="3" spans="2:26" ht="14.25" thickTop="1" x14ac:dyDescent="0.15">
      <c r="V3" s="728" t="s">
        <v>271</v>
      </c>
      <c r="W3" s="729"/>
      <c r="X3" s="729"/>
      <c r="Y3" s="730"/>
      <c r="Z3" s="433" t="s">
        <v>272</v>
      </c>
    </row>
    <row r="4" spans="2:26" ht="13.5" customHeight="1" x14ac:dyDescent="0.15">
      <c r="B4" s="208" t="s">
        <v>366</v>
      </c>
      <c r="V4" s="731" t="s">
        <v>67</v>
      </c>
      <c r="W4" s="434" t="s">
        <v>52</v>
      </c>
      <c r="X4" s="435" t="s">
        <v>273</v>
      </c>
      <c r="Y4" s="436"/>
      <c r="Z4" s="437" t="s">
        <v>274</v>
      </c>
    </row>
    <row r="5" spans="2:26" x14ac:dyDescent="0.15">
      <c r="B5" s="628" t="s">
        <v>550</v>
      </c>
      <c r="V5" s="732"/>
      <c r="W5" s="438"/>
      <c r="X5" s="439" t="s">
        <v>53</v>
      </c>
      <c r="Y5" s="436" t="s">
        <v>275</v>
      </c>
      <c r="Z5" s="437" t="s">
        <v>276</v>
      </c>
    </row>
    <row r="6" spans="2:26" ht="13.5" customHeight="1" x14ac:dyDescent="0.15">
      <c r="B6" s="627"/>
      <c r="I6" s="6"/>
      <c r="S6" s="6"/>
      <c r="T6" s="6" t="str">
        <f>"（単位："&amp;③入力!I60&amp;"）"</f>
        <v>（単位：千円）</v>
      </c>
      <c r="V6" s="732"/>
      <c r="W6" s="440"/>
      <c r="X6" s="439" t="s">
        <v>54</v>
      </c>
      <c r="Y6" s="436" t="s">
        <v>277</v>
      </c>
      <c r="Z6" s="437" t="s">
        <v>278</v>
      </c>
    </row>
    <row r="7" spans="2:26" x14ac:dyDescent="0.15">
      <c r="B7" s="680" t="s">
        <v>140</v>
      </c>
      <c r="C7" s="681"/>
      <c r="D7" s="681"/>
      <c r="E7" s="681"/>
      <c r="F7" s="681"/>
      <c r="G7" s="681"/>
      <c r="H7" s="681"/>
      <c r="I7" s="681"/>
      <c r="J7" s="687" t="s">
        <v>14</v>
      </c>
      <c r="K7" s="689" t="s">
        <v>140</v>
      </c>
      <c r="L7" s="681"/>
      <c r="M7" s="681"/>
      <c r="N7" s="681"/>
      <c r="O7" s="681"/>
      <c r="P7" s="681"/>
      <c r="Q7" s="681"/>
      <c r="R7" s="681"/>
      <c r="S7" s="690"/>
      <c r="T7" s="687" t="s">
        <v>14</v>
      </c>
      <c r="V7" s="732"/>
      <c r="W7" s="434" t="s">
        <v>55</v>
      </c>
      <c r="X7" s="441" t="s">
        <v>279</v>
      </c>
      <c r="Y7" s="442"/>
      <c r="Z7" s="437" t="s">
        <v>280</v>
      </c>
    </row>
    <row r="8" spans="2:26" x14ac:dyDescent="0.15">
      <c r="B8" s="682"/>
      <c r="C8" s="683"/>
      <c r="D8" s="684"/>
      <c r="E8" s="684"/>
      <c r="F8" s="684"/>
      <c r="G8" s="684"/>
      <c r="H8" s="684"/>
      <c r="I8" s="683"/>
      <c r="J8" s="688"/>
      <c r="K8" s="683"/>
      <c r="L8" s="683"/>
      <c r="M8" s="684"/>
      <c r="N8" s="684"/>
      <c r="O8" s="684"/>
      <c r="P8" s="684"/>
      <c r="Q8" s="684"/>
      <c r="R8" s="684"/>
      <c r="S8" s="691"/>
      <c r="T8" s="688"/>
      <c r="V8" s="732"/>
      <c r="W8" s="443"/>
      <c r="X8" s="439" t="s">
        <v>56</v>
      </c>
      <c r="Y8" s="436" t="s">
        <v>79</v>
      </c>
      <c r="Z8" s="437" t="s">
        <v>281</v>
      </c>
    </row>
    <row r="9" spans="2:26" ht="14.25" thickBot="1" x14ac:dyDescent="0.2">
      <c r="B9" s="685"/>
      <c r="C9" s="686"/>
      <c r="D9" s="686"/>
      <c r="E9" s="686"/>
      <c r="F9" s="686"/>
      <c r="G9" s="686"/>
      <c r="H9" s="686"/>
      <c r="I9" s="686"/>
      <c r="J9" s="688"/>
      <c r="K9" s="686"/>
      <c r="L9" s="686"/>
      <c r="M9" s="686"/>
      <c r="N9" s="686"/>
      <c r="O9" s="686"/>
      <c r="P9" s="686"/>
      <c r="Q9" s="686"/>
      <c r="R9" s="686"/>
      <c r="S9" s="692"/>
      <c r="T9" s="688"/>
      <c r="V9" s="732"/>
      <c r="W9" s="443"/>
      <c r="X9" s="434" t="s">
        <v>57</v>
      </c>
      <c r="Y9" s="442" t="s">
        <v>282</v>
      </c>
      <c r="Z9" s="437" t="s">
        <v>283</v>
      </c>
    </row>
    <row r="10" spans="2:26" ht="14.25" thickTop="1" x14ac:dyDescent="0.15">
      <c r="B10" s="696" t="s">
        <v>469</v>
      </c>
      <c r="C10" s="697"/>
      <c r="D10" s="697"/>
      <c r="E10" s="697"/>
      <c r="F10" s="697"/>
      <c r="G10" s="697"/>
      <c r="H10" s="697"/>
      <c r="I10" s="697"/>
      <c r="J10" s="209">
        <f>J11+J38+J39</f>
        <v>0</v>
      </c>
      <c r="K10" s="210"/>
      <c r="L10" s="549"/>
      <c r="M10" s="211"/>
      <c r="N10" s="212"/>
      <c r="O10" s="213"/>
      <c r="P10" s="214"/>
      <c r="Q10" s="640" t="s">
        <v>505</v>
      </c>
      <c r="R10" s="641"/>
      <c r="S10" s="641"/>
      <c r="T10" s="268"/>
      <c r="V10" s="732"/>
      <c r="W10" s="443"/>
      <c r="X10" s="443"/>
      <c r="Y10" s="444" t="s">
        <v>284</v>
      </c>
      <c r="Z10" s="437" t="s">
        <v>285</v>
      </c>
    </row>
    <row r="11" spans="2:26" x14ac:dyDescent="0.15">
      <c r="B11" s="215"/>
      <c r="C11" s="698" t="s">
        <v>470</v>
      </c>
      <c r="D11" s="699"/>
      <c r="E11" s="699"/>
      <c r="F11" s="699"/>
      <c r="G11" s="699"/>
      <c r="H11" s="699"/>
      <c r="I11" s="699"/>
      <c r="J11" s="216">
        <f>J12+J25</f>
        <v>0</v>
      </c>
      <c r="K11" s="217"/>
      <c r="L11" s="550"/>
      <c r="M11" s="219"/>
      <c r="N11" s="220"/>
      <c r="O11" s="221"/>
      <c r="P11" s="222"/>
      <c r="Q11" s="663" t="s">
        <v>506</v>
      </c>
      <c r="R11" s="664"/>
      <c r="S11" s="664"/>
      <c r="T11" s="273"/>
      <c r="V11" s="732"/>
      <c r="W11" s="443"/>
      <c r="X11" s="445"/>
      <c r="Y11" s="444" t="s">
        <v>286</v>
      </c>
      <c r="Z11" s="437" t="s">
        <v>287</v>
      </c>
    </row>
    <row r="12" spans="2:26" x14ac:dyDescent="0.15">
      <c r="B12" s="215"/>
      <c r="C12" s="223"/>
      <c r="D12" s="675" t="s">
        <v>471</v>
      </c>
      <c r="E12" s="695"/>
      <c r="F12" s="695"/>
      <c r="G12" s="695"/>
      <c r="H12" s="695"/>
      <c r="I12" s="695"/>
      <c r="J12" s="224">
        <f>J13+J16</f>
        <v>0</v>
      </c>
      <c r="K12" s="217"/>
      <c r="L12" s="550"/>
      <c r="M12" s="219"/>
      <c r="N12" s="220"/>
      <c r="O12" s="221"/>
      <c r="P12" s="222"/>
      <c r="Q12" s="663" t="s">
        <v>507</v>
      </c>
      <c r="R12" s="664"/>
      <c r="S12" s="664"/>
      <c r="T12" s="273"/>
      <c r="V12" s="732"/>
      <c r="W12" s="446"/>
      <c r="X12" s="447">
        <v>12</v>
      </c>
      <c r="Y12" s="442" t="s">
        <v>288</v>
      </c>
      <c r="Z12" s="437" t="s">
        <v>289</v>
      </c>
    </row>
    <row r="13" spans="2:26" ht="14.25" thickBot="1" x14ac:dyDescent="0.2">
      <c r="B13" s="215"/>
      <c r="C13" s="223"/>
      <c r="D13" s="225"/>
      <c r="E13" s="693" t="s">
        <v>472</v>
      </c>
      <c r="F13" s="694"/>
      <c r="G13" s="694"/>
      <c r="H13" s="694"/>
      <c r="I13" s="694"/>
      <c r="J13" s="226">
        <f>SUM(J14:J15)</f>
        <v>0</v>
      </c>
      <c r="K13" s="217"/>
      <c r="L13" s="550"/>
      <c r="M13" s="219"/>
      <c r="N13" s="220"/>
      <c r="O13" s="221"/>
      <c r="P13" s="222"/>
      <c r="Q13" s="663" t="s">
        <v>508</v>
      </c>
      <c r="R13" s="664"/>
      <c r="S13" s="664"/>
      <c r="T13" s="273"/>
      <c r="V13" s="732"/>
      <c r="W13" s="446"/>
      <c r="X13" s="446"/>
      <c r="Y13" s="444" t="s">
        <v>290</v>
      </c>
      <c r="Z13" s="437" t="s">
        <v>291</v>
      </c>
    </row>
    <row r="14" spans="2:26" ht="15" thickTop="1" thickBot="1" x14ac:dyDescent="0.2">
      <c r="B14" s="215"/>
      <c r="C14" s="223"/>
      <c r="D14" s="225"/>
      <c r="E14" s="227"/>
      <c r="F14" s="640" t="s">
        <v>473</v>
      </c>
      <c r="G14" s="641"/>
      <c r="H14" s="641"/>
      <c r="I14" s="641"/>
      <c r="J14" s="268"/>
      <c r="K14" s="217"/>
      <c r="L14" s="550"/>
      <c r="M14" s="219"/>
      <c r="N14" s="220"/>
      <c r="O14" s="221"/>
      <c r="P14" s="228"/>
      <c r="Q14" s="661" t="s">
        <v>509</v>
      </c>
      <c r="R14" s="662"/>
      <c r="S14" s="662"/>
      <c r="T14" s="269"/>
      <c r="V14" s="732"/>
      <c r="W14" s="446"/>
      <c r="X14" s="448"/>
      <c r="Y14" s="444" t="s">
        <v>292</v>
      </c>
      <c r="Z14" s="437" t="s">
        <v>287</v>
      </c>
    </row>
    <row r="15" spans="2:26" ht="15" thickTop="1" thickBot="1" x14ac:dyDescent="0.2">
      <c r="B15" s="229"/>
      <c r="C15" s="218"/>
      <c r="D15" s="219"/>
      <c r="E15" s="230"/>
      <c r="F15" s="661" t="s">
        <v>474</v>
      </c>
      <c r="G15" s="662"/>
      <c r="H15" s="662"/>
      <c r="I15" s="662"/>
      <c r="J15" s="269"/>
      <c r="K15" s="217"/>
      <c r="L15" s="550"/>
      <c r="M15" s="219"/>
      <c r="N15" s="220"/>
      <c r="O15" s="221"/>
      <c r="P15" s="739" t="s">
        <v>510</v>
      </c>
      <c r="Q15" s="676"/>
      <c r="R15" s="676"/>
      <c r="S15" s="676"/>
      <c r="T15" s="231">
        <f>T16+T21</f>
        <v>0</v>
      </c>
      <c r="V15" s="733"/>
      <c r="W15" s="448"/>
      <c r="X15" s="444">
        <v>15</v>
      </c>
      <c r="Y15" s="436" t="s">
        <v>83</v>
      </c>
      <c r="Z15" s="437" t="s">
        <v>293</v>
      </c>
    </row>
    <row r="16" spans="2:26" ht="15" thickTop="1" thickBot="1" x14ac:dyDescent="0.2">
      <c r="B16" s="229"/>
      <c r="C16" s="218"/>
      <c r="D16" s="219"/>
      <c r="E16" s="693" t="s">
        <v>475</v>
      </c>
      <c r="F16" s="676"/>
      <c r="G16" s="676"/>
      <c r="H16" s="676"/>
      <c r="I16" s="676"/>
      <c r="J16" s="232">
        <f>J17+J18+J21+J24</f>
        <v>0</v>
      </c>
      <c r="K16" s="217"/>
      <c r="L16" s="550"/>
      <c r="M16" s="219"/>
      <c r="N16" s="220"/>
      <c r="O16" s="221"/>
      <c r="P16" s="222"/>
      <c r="Q16" s="737" t="s">
        <v>511</v>
      </c>
      <c r="R16" s="738"/>
      <c r="S16" s="738"/>
      <c r="T16" s="233">
        <f>SUM(T17:T20)</f>
        <v>0</v>
      </c>
      <c r="V16" s="734" t="s">
        <v>116</v>
      </c>
      <c r="W16" s="447">
        <v>17</v>
      </c>
      <c r="X16" s="442" t="s">
        <v>294</v>
      </c>
      <c r="Y16" s="442"/>
      <c r="Z16" s="437" t="s">
        <v>295</v>
      </c>
    </row>
    <row r="17" spans="2:26" ht="37.5" thickTop="1" thickBot="1" x14ac:dyDescent="0.2">
      <c r="B17" s="215"/>
      <c r="C17" s="223"/>
      <c r="D17" s="225"/>
      <c r="E17" s="227"/>
      <c r="F17" s="665" t="s">
        <v>476</v>
      </c>
      <c r="G17" s="671"/>
      <c r="H17" s="671"/>
      <c r="I17" s="671"/>
      <c r="J17" s="270"/>
      <c r="K17" s="217"/>
      <c r="L17" s="550"/>
      <c r="M17" s="219"/>
      <c r="N17" s="220"/>
      <c r="O17" s="221"/>
      <c r="P17" s="222"/>
      <c r="Q17" s="234"/>
      <c r="R17" s="235">
        <v>43</v>
      </c>
      <c r="S17" s="236" t="s">
        <v>9</v>
      </c>
      <c r="T17" s="268"/>
      <c r="V17" s="735"/>
      <c r="W17" s="446"/>
      <c r="X17" s="444">
        <v>18</v>
      </c>
      <c r="Y17" s="436" t="s">
        <v>296</v>
      </c>
      <c r="Z17" s="437" t="s">
        <v>297</v>
      </c>
    </row>
    <row r="18" spans="2:26" ht="15" thickTop="1" thickBot="1" x14ac:dyDescent="0.2">
      <c r="B18" s="237"/>
      <c r="C18" s="223"/>
      <c r="D18" s="225"/>
      <c r="E18" s="227"/>
      <c r="F18" s="700" t="s">
        <v>477</v>
      </c>
      <c r="G18" s="701"/>
      <c r="H18" s="701"/>
      <c r="I18" s="702"/>
      <c r="J18" s="238">
        <f>SUM(J19:J20)</f>
        <v>0</v>
      </c>
      <c r="K18" s="217"/>
      <c r="L18" s="550"/>
      <c r="M18" s="219"/>
      <c r="N18" s="220"/>
      <c r="O18" s="221"/>
      <c r="P18" s="222"/>
      <c r="Q18" s="234"/>
      <c r="R18" s="239">
        <v>44</v>
      </c>
      <c r="S18" s="240" t="s">
        <v>10</v>
      </c>
      <c r="T18" s="273"/>
      <c r="V18" s="735"/>
      <c r="W18" s="448"/>
      <c r="X18" s="444">
        <v>19</v>
      </c>
      <c r="Y18" s="436" t="s">
        <v>84</v>
      </c>
      <c r="Z18" s="437" t="s">
        <v>298</v>
      </c>
    </row>
    <row r="19" spans="2:26" ht="14.25" thickTop="1" x14ac:dyDescent="0.15">
      <c r="B19" s="215"/>
      <c r="C19" s="223"/>
      <c r="D19" s="225"/>
      <c r="E19" s="227"/>
      <c r="F19" s="221"/>
      <c r="G19" s="640" t="s">
        <v>478</v>
      </c>
      <c r="H19" s="641"/>
      <c r="I19" s="641"/>
      <c r="J19" s="268"/>
      <c r="K19" s="217"/>
      <c r="L19" s="550"/>
      <c r="M19" s="219"/>
      <c r="N19" s="220"/>
      <c r="O19" s="221"/>
      <c r="P19" s="222"/>
      <c r="Q19" s="234"/>
      <c r="R19" s="239">
        <v>45</v>
      </c>
      <c r="S19" s="240" t="s">
        <v>11</v>
      </c>
      <c r="T19" s="273"/>
      <c r="V19" s="735"/>
      <c r="W19" s="447">
        <v>20</v>
      </c>
      <c r="X19" s="442" t="s">
        <v>299</v>
      </c>
      <c r="Y19" s="442"/>
      <c r="Z19" s="437" t="s">
        <v>300</v>
      </c>
    </row>
    <row r="20" spans="2:26" ht="14.25" thickBot="1" x14ac:dyDescent="0.2">
      <c r="B20" s="215"/>
      <c r="C20" s="223"/>
      <c r="D20" s="225"/>
      <c r="E20" s="227"/>
      <c r="F20" s="241"/>
      <c r="G20" s="661" t="s">
        <v>479</v>
      </c>
      <c r="H20" s="662"/>
      <c r="I20" s="662"/>
      <c r="J20" s="269"/>
      <c r="K20" s="217"/>
      <c r="L20" s="550"/>
      <c r="M20" s="219"/>
      <c r="N20" s="220"/>
      <c r="O20" s="221"/>
      <c r="P20" s="222"/>
      <c r="Q20" s="242"/>
      <c r="R20" s="243">
        <v>46</v>
      </c>
      <c r="S20" s="431" t="s">
        <v>12</v>
      </c>
      <c r="T20" s="269"/>
      <c r="V20" s="735"/>
      <c r="W20" s="446"/>
      <c r="X20" s="444">
        <v>21</v>
      </c>
      <c r="Y20" s="436" t="s">
        <v>85</v>
      </c>
      <c r="Z20" s="437" t="s">
        <v>301</v>
      </c>
    </row>
    <row r="21" spans="2:26" ht="15" thickTop="1" thickBot="1" x14ac:dyDescent="0.2">
      <c r="B21" s="215"/>
      <c r="C21" s="223"/>
      <c r="D21" s="225"/>
      <c r="E21" s="227"/>
      <c r="F21" s="670" t="s">
        <v>480</v>
      </c>
      <c r="G21" s="676"/>
      <c r="H21" s="676"/>
      <c r="I21" s="676"/>
      <c r="J21" s="238">
        <f>SUM(J22:J23)</f>
        <v>0</v>
      </c>
      <c r="K21" s="217"/>
      <c r="L21" s="550"/>
      <c r="M21" s="219"/>
      <c r="N21" s="220"/>
      <c r="O21" s="221"/>
      <c r="P21" s="222"/>
      <c r="Q21" s="737" t="s">
        <v>512</v>
      </c>
      <c r="R21" s="676"/>
      <c r="S21" s="676"/>
      <c r="T21" s="244">
        <f>SUM(T22:T23)</f>
        <v>0</v>
      </c>
      <c r="V21" s="735"/>
      <c r="W21" s="446"/>
      <c r="X21" s="444">
        <v>22</v>
      </c>
      <c r="Y21" s="436" t="s">
        <v>302</v>
      </c>
      <c r="Z21" s="437" t="s">
        <v>303</v>
      </c>
    </row>
    <row r="22" spans="2:26" ht="36.75" thickTop="1" x14ac:dyDescent="0.15">
      <c r="B22" s="215"/>
      <c r="C22" s="223"/>
      <c r="D22" s="225"/>
      <c r="E22" s="227"/>
      <c r="F22" s="245"/>
      <c r="G22" s="640" t="s">
        <v>481</v>
      </c>
      <c r="H22" s="641"/>
      <c r="I22" s="641"/>
      <c r="J22" s="268"/>
      <c r="K22" s="217"/>
      <c r="L22" s="550"/>
      <c r="M22" s="219"/>
      <c r="N22" s="220"/>
      <c r="O22" s="221"/>
      <c r="P22" s="222"/>
      <c r="Q22" s="234"/>
      <c r="R22" s="235">
        <v>48</v>
      </c>
      <c r="S22" s="236" t="s">
        <v>9</v>
      </c>
      <c r="T22" s="268"/>
      <c r="V22" s="735"/>
      <c r="W22" s="446"/>
      <c r="X22" s="444">
        <v>23</v>
      </c>
      <c r="Y22" s="436" t="s">
        <v>86</v>
      </c>
      <c r="Z22" s="437" t="s">
        <v>304</v>
      </c>
    </row>
    <row r="23" spans="2:26" x14ac:dyDescent="0.15">
      <c r="B23" s="215"/>
      <c r="C23" s="223"/>
      <c r="D23" s="225"/>
      <c r="E23" s="227"/>
      <c r="F23" s="241"/>
      <c r="G23" s="661" t="s">
        <v>482</v>
      </c>
      <c r="H23" s="662"/>
      <c r="I23" s="662"/>
      <c r="J23" s="271"/>
      <c r="K23" s="217"/>
      <c r="L23" s="550"/>
      <c r="M23" s="219"/>
      <c r="N23" s="220"/>
      <c r="O23" s="246"/>
      <c r="P23" s="228"/>
      <c r="Q23" s="242"/>
      <c r="R23" s="243">
        <v>49</v>
      </c>
      <c r="S23" s="247" t="s">
        <v>15</v>
      </c>
      <c r="T23" s="271"/>
      <c r="V23" s="735"/>
      <c r="W23" s="446"/>
      <c r="X23" s="444">
        <v>24</v>
      </c>
      <c r="Y23" s="436" t="s">
        <v>305</v>
      </c>
      <c r="Z23" s="437" t="s">
        <v>306</v>
      </c>
    </row>
    <row r="24" spans="2:26" ht="14.25" thickBot="1" x14ac:dyDescent="0.2">
      <c r="B24" s="215"/>
      <c r="C24" s="218"/>
      <c r="D24" s="248"/>
      <c r="E24" s="249"/>
      <c r="F24" s="665" t="s">
        <v>483</v>
      </c>
      <c r="G24" s="671"/>
      <c r="H24" s="671"/>
      <c r="I24" s="671"/>
      <c r="J24" s="272"/>
      <c r="K24" s="217"/>
      <c r="L24" s="550"/>
      <c r="M24" s="219"/>
      <c r="N24" s="230"/>
      <c r="O24" s="665" t="s">
        <v>513</v>
      </c>
      <c r="P24" s="666"/>
      <c r="Q24" s="666"/>
      <c r="R24" s="666"/>
      <c r="S24" s="666"/>
      <c r="T24" s="272"/>
      <c r="V24" s="735"/>
      <c r="W24" s="446"/>
      <c r="X24" s="444">
        <v>25</v>
      </c>
      <c r="Y24" s="436" t="s">
        <v>87</v>
      </c>
      <c r="Z24" s="437" t="s">
        <v>307</v>
      </c>
    </row>
    <row r="25" spans="2:26" ht="14.25" thickTop="1" x14ac:dyDescent="0.15">
      <c r="B25" s="215"/>
      <c r="C25" s="223"/>
      <c r="D25" s="675" t="s">
        <v>484</v>
      </c>
      <c r="E25" s="676"/>
      <c r="F25" s="676"/>
      <c r="G25" s="676"/>
      <c r="H25" s="676"/>
      <c r="I25" s="676"/>
      <c r="J25" s="250">
        <f>J26+J29</f>
        <v>0</v>
      </c>
      <c r="K25" s="217"/>
      <c r="L25" s="550"/>
      <c r="M25" s="219"/>
      <c r="N25" s="693" t="s">
        <v>514</v>
      </c>
      <c r="O25" s="676"/>
      <c r="P25" s="676"/>
      <c r="Q25" s="676"/>
      <c r="R25" s="676"/>
      <c r="S25" s="676"/>
      <c r="T25" s="251">
        <f>T26+SUM(T31:T36)</f>
        <v>0</v>
      </c>
      <c r="V25" s="735"/>
      <c r="W25" s="446"/>
      <c r="X25" s="444">
        <v>26</v>
      </c>
      <c r="Y25" s="436" t="s">
        <v>308</v>
      </c>
      <c r="Z25" s="437" t="s">
        <v>309</v>
      </c>
    </row>
    <row r="26" spans="2:26" ht="24.75" thickBot="1" x14ac:dyDescent="0.2">
      <c r="B26" s="215"/>
      <c r="C26" s="223"/>
      <c r="D26" s="225"/>
      <c r="E26" s="693" t="s">
        <v>485</v>
      </c>
      <c r="F26" s="676"/>
      <c r="G26" s="676"/>
      <c r="H26" s="676"/>
      <c r="I26" s="676"/>
      <c r="J26" s="226">
        <f>SUM(J27:J28)</f>
        <v>0</v>
      </c>
      <c r="K26" s="217"/>
      <c r="L26" s="550"/>
      <c r="M26" s="219"/>
      <c r="N26" s="220"/>
      <c r="O26" s="670" t="s">
        <v>515</v>
      </c>
      <c r="P26" s="671"/>
      <c r="Q26" s="671"/>
      <c r="R26" s="671"/>
      <c r="S26" s="671"/>
      <c r="T26" s="252">
        <f>SUM(T27:T30)</f>
        <v>0</v>
      </c>
      <c r="V26" s="735"/>
      <c r="W26" s="446"/>
      <c r="X26" s="444">
        <v>27</v>
      </c>
      <c r="Y26" s="436" t="s">
        <v>89</v>
      </c>
      <c r="Z26" s="437" t="s">
        <v>310</v>
      </c>
    </row>
    <row r="27" spans="2:26" ht="14.25" thickTop="1" x14ac:dyDescent="0.15">
      <c r="B27" s="215"/>
      <c r="C27" s="547"/>
      <c r="D27" s="225"/>
      <c r="E27" s="227"/>
      <c r="F27" s="640" t="s">
        <v>486</v>
      </c>
      <c r="G27" s="641"/>
      <c r="H27" s="641"/>
      <c r="I27" s="641"/>
      <c r="J27" s="268"/>
      <c r="K27" s="217"/>
      <c r="L27" s="550"/>
      <c r="M27" s="219"/>
      <c r="N27" s="220"/>
      <c r="O27" s="221"/>
      <c r="P27" s="740" t="s">
        <v>516</v>
      </c>
      <c r="Q27" s="741"/>
      <c r="R27" s="741"/>
      <c r="S27" s="741"/>
      <c r="T27" s="268"/>
      <c r="V27" s="736"/>
      <c r="W27" s="448"/>
      <c r="X27" s="444">
        <v>28</v>
      </c>
      <c r="Y27" s="436" t="s">
        <v>90</v>
      </c>
      <c r="Z27" s="437" t="s">
        <v>293</v>
      </c>
    </row>
    <row r="28" spans="2:26" ht="15" customHeight="1" thickBot="1" x14ac:dyDescent="0.2">
      <c r="B28" s="215"/>
      <c r="C28" s="547"/>
      <c r="D28" s="225"/>
      <c r="E28" s="249"/>
      <c r="F28" s="661" t="s">
        <v>487</v>
      </c>
      <c r="G28" s="662"/>
      <c r="H28" s="662"/>
      <c r="I28" s="662"/>
      <c r="J28" s="269"/>
      <c r="K28" s="217"/>
      <c r="L28" s="550"/>
      <c r="M28" s="219"/>
      <c r="N28" s="220"/>
      <c r="O28" s="221"/>
      <c r="P28" s="663" t="s">
        <v>517</v>
      </c>
      <c r="Q28" s="664"/>
      <c r="R28" s="664"/>
      <c r="S28" s="664"/>
      <c r="T28" s="273"/>
      <c r="V28" s="567"/>
      <c r="W28" s="449"/>
      <c r="X28" s="436">
        <v>71</v>
      </c>
      <c r="Y28" s="436" t="s">
        <v>463</v>
      </c>
      <c r="Z28" s="437" t="s">
        <v>464</v>
      </c>
    </row>
    <row r="29" spans="2:26" ht="14.25" customHeight="1" thickTop="1" thickBot="1" x14ac:dyDescent="0.2">
      <c r="B29" s="215"/>
      <c r="C29" s="547"/>
      <c r="D29" s="225"/>
      <c r="E29" s="693" t="s">
        <v>488</v>
      </c>
      <c r="F29" s="676"/>
      <c r="G29" s="676"/>
      <c r="H29" s="676"/>
      <c r="I29" s="676"/>
      <c r="J29" s="253">
        <f>SUM(J30:J37)</f>
        <v>0</v>
      </c>
      <c r="K29" s="217"/>
      <c r="L29" s="550"/>
      <c r="M29" s="219"/>
      <c r="N29" s="220"/>
      <c r="O29" s="221"/>
      <c r="P29" s="663" t="s">
        <v>518</v>
      </c>
      <c r="Q29" s="664"/>
      <c r="R29" s="664"/>
      <c r="S29" s="664"/>
      <c r="T29" s="273"/>
      <c r="V29" s="642" t="s">
        <v>462</v>
      </c>
      <c r="W29" s="442">
        <v>32</v>
      </c>
      <c r="X29" s="436" t="s">
        <v>311</v>
      </c>
      <c r="Y29" s="436"/>
      <c r="Z29" s="437"/>
    </row>
    <row r="30" spans="2:26" ht="14.25" thickTop="1" x14ac:dyDescent="0.15">
      <c r="B30" s="215"/>
      <c r="C30" s="547"/>
      <c r="D30" s="225"/>
      <c r="E30" s="227"/>
      <c r="F30" s="640" t="s">
        <v>489</v>
      </c>
      <c r="G30" s="641"/>
      <c r="H30" s="641"/>
      <c r="I30" s="641"/>
      <c r="J30" s="268"/>
      <c r="K30" s="217"/>
      <c r="L30" s="550"/>
      <c r="M30" s="219"/>
      <c r="N30" s="220"/>
      <c r="O30" s="246"/>
      <c r="P30" s="661" t="s">
        <v>519</v>
      </c>
      <c r="Q30" s="662"/>
      <c r="R30" s="662"/>
      <c r="S30" s="662"/>
      <c r="T30" s="271"/>
      <c r="V30" s="642"/>
      <c r="W30" s="449"/>
      <c r="X30" s="447">
        <v>33</v>
      </c>
      <c r="Y30" s="442" t="s">
        <v>312</v>
      </c>
      <c r="Z30" s="437"/>
    </row>
    <row r="31" spans="2:26" x14ac:dyDescent="0.15">
      <c r="B31" s="215"/>
      <c r="C31" s="547"/>
      <c r="D31" s="225"/>
      <c r="E31" s="227"/>
      <c r="F31" s="663" t="s">
        <v>490</v>
      </c>
      <c r="G31" s="664"/>
      <c r="H31" s="664"/>
      <c r="I31" s="664"/>
      <c r="J31" s="273"/>
      <c r="K31" s="217"/>
      <c r="L31" s="550"/>
      <c r="M31" s="219"/>
      <c r="N31" s="220"/>
      <c r="O31" s="640" t="s">
        <v>520</v>
      </c>
      <c r="P31" s="641"/>
      <c r="Q31" s="641"/>
      <c r="R31" s="641"/>
      <c r="S31" s="641"/>
      <c r="T31" s="276"/>
      <c r="V31" s="642"/>
      <c r="W31" s="449"/>
      <c r="X31" s="446"/>
      <c r="Y31" s="444" t="s">
        <v>313</v>
      </c>
      <c r="Z31" s="437" t="s">
        <v>314</v>
      </c>
    </row>
    <row r="32" spans="2:26" x14ac:dyDescent="0.15">
      <c r="B32" s="215"/>
      <c r="C32" s="547"/>
      <c r="D32" s="225"/>
      <c r="E32" s="227"/>
      <c r="F32" s="663" t="s">
        <v>491</v>
      </c>
      <c r="G32" s="664"/>
      <c r="H32" s="664"/>
      <c r="I32" s="664"/>
      <c r="J32" s="273"/>
      <c r="K32" s="217"/>
      <c r="L32" s="550"/>
      <c r="M32" s="219"/>
      <c r="N32" s="220"/>
      <c r="O32" s="663" t="s">
        <v>521</v>
      </c>
      <c r="P32" s="664"/>
      <c r="Q32" s="664"/>
      <c r="R32" s="664"/>
      <c r="S32" s="664"/>
      <c r="T32" s="273"/>
      <c r="V32" s="642"/>
      <c r="W32" s="449"/>
      <c r="X32" s="446"/>
      <c r="Y32" s="444" t="s">
        <v>315</v>
      </c>
      <c r="Z32" s="437" t="s">
        <v>316</v>
      </c>
    </row>
    <row r="33" spans="2:26" x14ac:dyDescent="0.15">
      <c r="B33" s="215"/>
      <c r="C33" s="547"/>
      <c r="D33" s="225"/>
      <c r="E33" s="227"/>
      <c r="F33" s="663" t="s">
        <v>492</v>
      </c>
      <c r="G33" s="664"/>
      <c r="H33" s="664"/>
      <c r="I33" s="664"/>
      <c r="J33" s="273"/>
      <c r="K33" s="217"/>
      <c r="L33" s="550"/>
      <c r="M33" s="219"/>
      <c r="N33" s="220"/>
      <c r="O33" s="663" t="s">
        <v>522</v>
      </c>
      <c r="P33" s="664"/>
      <c r="Q33" s="664"/>
      <c r="R33" s="664"/>
      <c r="S33" s="664"/>
      <c r="T33" s="273"/>
      <c r="V33" s="642"/>
      <c r="W33" s="449"/>
      <c r="X33" s="446"/>
      <c r="Y33" s="444" t="s">
        <v>317</v>
      </c>
      <c r="Z33" s="437" t="s">
        <v>318</v>
      </c>
    </row>
    <row r="34" spans="2:26" x14ac:dyDescent="0.15">
      <c r="B34" s="215"/>
      <c r="C34" s="547"/>
      <c r="D34" s="225"/>
      <c r="E34" s="220"/>
      <c r="F34" s="663" t="s">
        <v>493</v>
      </c>
      <c r="G34" s="664"/>
      <c r="H34" s="664"/>
      <c r="I34" s="664"/>
      <c r="J34" s="273"/>
      <c r="K34" s="217"/>
      <c r="L34" s="550"/>
      <c r="M34" s="219"/>
      <c r="N34" s="220"/>
      <c r="O34" s="663" t="s">
        <v>523</v>
      </c>
      <c r="P34" s="664"/>
      <c r="Q34" s="664"/>
      <c r="R34" s="664"/>
      <c r="S34" s="664"/>
      <c r="T34" s="273"/>
      <c r="V34" s="642"/>
      <c r="W34" s="449"/>
      <c r="X34" s="446"/>
      <c r="Y34" s="444" t="s">
        <v>319</v>
      </c>
      <c r="Z34" s="437" t="s">
        <v>320</v>
      </c>
    </row>
    <row r="35" spans="2:26" x14ac:dyDescent="0.15">
      <c r="B35" s="215"/>
      <c r="C35" s="547"/>
      <c r="D35" s="225"/>
      <c r="E35" s="227"/>
      <c r="F35" s="663" t="s">
        <v>494</v>
      </c>
      <c r="G35" s="664"/>
      <c r="H35" s="664"/>
      <c r="I35" s="664"/>
      <c r="J35" s="273"/>
      <c r="K35" s="217"/>
      <c r="L35" s="550"/>
      <c r="M35" s="219"/>
      <c r="N35" s="220"/>
      <c r="O35" s="663" t="s">
        <v>524</v>
      </c>
      <c r="P35" s="664"/>
      <c r="Q35" s="664"/>
      <c r="R35" s="664"/>
      <c r="S35" s="664"/>
      <c r="T35" s="273"/>
      <c r="V35" s="642"/>
      <c r="W35" s="449"/>
      <c r="X35" s="446"/>
      <c r="Y35" s="444" t="s">
        <v>321</v>
      </c>
      <c r="Z35" s="437" t="s">
        <v>322</v>
      </c>
    </row>
    <row r="36" spans="2:26" x14ac:dyDescent="0.15">
      <c r="B36" s="215"/>
      <c r="C36" s="547"/>
      <c r="D36" s="225"/>
      <c r="E36" s="227"/>
      <c r="F36" s="663" t="s">
        <v>495</v>
      </c>
      <c r="G36" s="664"/>
      <c r="H36" s="664"/>
      <c r="I36" s="664"/>
      <c r="J36" s="273"/>
      <c r="K36" s="217"/>
      <c r="L36" s="550"/>
      <c r="M36" s="254"/>
      <c r="N36" s="230"/>
      <c r="O36" s="661" t="s">
        <v>525</v>
      </c>
      <c r="P36" s="662"/>
      <c r="Q36" s="662"/>
      <c r="R36" s="662"/>
      <c r="S36" s="662"/>
      <c r="T36" s="271"/>
      <c r="V36" s="642"/>
      <c r="W36" s="449"/>
      <c r="X36" s="446"/>
      <c r="Y36" s="444" t="s">
        <v>323</v>
      </c>
      <c r="Z36" s="437" t="s">
        <v>324</v>
      </c>
    </row>
    <row r="37" spans="2:26" ht="14.25" thickBot="1" x14ac:dyDescent="0.2">
      <c r="B37" s="215"/>
      <c r="C37" s="548"/>
      <c r="D37" s="248"/>
      <c r="E37" s="249"/>
      <c r="F37" s="661" t="s">
        <v>496</v>
      </c>
      <c r="G37" s="662"/>
      <c r="H37" s="662"/>
      <c r="I37" s="662"/>
      <c r="J37" s="269"/>
      <c r="K37" s="217"/>
      <c r="L37" s="550"/>
      <c r="M37" s="665" t="s">
        <v>526</v>
      </c>
      <c r="N37" s="666"/>
      <c r="O37" s="666"/>
      <c r="P37" s="666"/>
      <c r="Q37" s="666"/>
      <c r="R37" s="666"/>
      <c r="S37" s="666"/>
      <c r="T37" s="272"/>
      <c r="V37" s="642"/>
      <c r="W37" s="449"/>
      <c r="X37" s="446"/>
      <c r="Y37" s="447" t="s">
        <v>325</v>
      </c>
      <c r="Z37" s="437" t="s">
        <v>326</v>
      </c>
    </row>
    <row r="38" spans="2:26" ht="15" thickTop="1" thickBot="1" x14ac:dyDescent="0.2">
      <c r="B38" s="215"/>
      <c r="C38" s="722"/>
      <c r="D38" s="723"/>
      <c r="E38" s="724"/>
      <c r="F38" s="546" t="s">
        <v>497</v>
      </c>
      <c r="G38" s="536"/>
      <c r="H38" s="536"/>
      <c r="I38" s="536"/>
      <c r="J38" s="554"/>
      <c r="K38" s="217"/>
      <c r="L38" s="550"/>
      <c r="M38" s="725" t="s">
        <v>527</v>
      </c>
      <c r="N38" s="726"/>
      <c r="O38" s="726"/>
      <c r="P38" s="726"/>
      <c r="Q38" s="726"/>
      <c r="R38" s="726"/>
      <c r="S38" s="727"/>
      <c r="T38" s="255">
        <f>SUM(T39:T44)</f>
        <v>0</v>
      </c>
      <c r="V38" s="642"/>
      <c r="W38" s="449"/>
      <c r="X38" s="447">
        <v>41</v>
      </c>
      <c r="Y38" s="436" t="s">
        <v>327</v>
      </c>
      <c r="Z38" s="437"/>
    </row>
    <row r="39" spans="2:26" ht="14.25" thickTop="1" x14ac:dyDescent="0.15">
      <c r="B39" s="215"/>
      <c r="C39" s="658" t="s">
        <v>498</v>
      </c>
      <c r="D39" s="659"/>
      <c r="E39" s="659"/>
      <c r="F39" s="659"/>
      <c r="G39" s="659"/>
      <c r="H39" s="659"/>
      <c r="I39" s="660"/>
      <c r="J39" s="551">
        <f>J40+T37+T38</f>
        <v>0</v>
      </c>
      <c r="K39" s="217"/>
      <c r="L39" s="550"/>
      <c r="M39" s="219"/>
      <c r="N39" s="640" t="s">
        <v>528</v>
      </c>
      <c r="O39" s="641"/>
      <c r="P39" s="641"/>
      <c r="Q39" s="641"/>
      <c r="R39" s="641"/>
      <c r="S39" s="641"/>
      <c r="T39" s="268"/>
      <c r="V39" s="642"/>
      <c r="W39" s="449"/>
      <c r="X39" s="450"/>
      <c r="Y39" s="447" t="s">
        <v>328</v>
      </c>
      <c r="Z39" s="437" t="s">
        <v>535</v>
      </c>
    </row>
    <row r="40" spans="2:26" x14ac:dyDescent="0.15">
      <c r="B40" s="215"/>
      <c r="C40" s="552"/>
      <c r="D40" s="675" t="s">
        <v>499</v>
      </c>
      <c r="E40" s="676"/>
      <c r="F40" s="676"/>
      <c r="G40" s="676"/>
      <c r="H40" s="676"/>
      <c r="I40" s="676"/>
      <c r="J40" s="224">
        <f>J41+T25</f>
        <v>0</v>
      </c>
      <c r="K40" s="217"/>
      <c r="L40" s="550"/>
      <c r="M40" s="219"/>
      <c r="N40" s="663" t="s">
        <v>529</v>
      </c>
      <c r="O40" s="664"/>
      <c r="P40" s="664"/>
      <c r="Q40" s="664"/>
      <c r="R40" s="664"/>
      <c r="S40" s="664"/>
      <c r="T40" s="273"/>
      <c r="V40" s="642"/>
      <c r="W40" s="449"/>
      <c r="X40" s="448"/>
      <c r="Y40" s="571" t="s">
        <v>534</v>
      </c>
      <c r="Z40" s="437" t="s">
        <v>540</v>
      </c>
    </row>
    <row r="41" spans="2:26" x14ac:dyDescent="0.15">
      <c r="B41" s="215"/>
      <c r="C41" s="552"/>
      <c r="D41" s="225"/>
      <c r="E41" s="693" t="s">
        <v>500</v>
      </c>
      <c r="F41" s="676"/>
      <c r="G41" s="676"/>
      <c r="H41" s="676"/>
      <c r="I41" s="676"/>
      <c r="J41" s="256">
        <f>J42+T24</f>
        <v>0</v>
      </c>
      <c r="K41" s="217"/>
      <c r="L41" s="550"/>
      <c r="M41" s="219"/>
      <c r="N41" s="663" t="s">
        <v>530</v>
      </c>
      <c r="O41" s="664"/>
      <c r="P41" s="664"/>
      <c r="Q41" s="664"/>
      <c r="R41" s="664"/>
      <c r="S41" s="664"/>
      <c r="T41" s="273"/>
      <c r="V41" s="642"/>
      <c r="W41" s="436">
        <v>50</v>
      </c>
      <c r="X41" s="436" t="s">
        <v>329</v>
      </c>
      <c r="Y41" s="436"/>
      <c r="Z41" s="437" t="s">
        <v>330</v>
      </c>
    </row>
    <row r="42" spans="2:26" x14ac:dyDescent="0.15">
      <c r="B42" s="215"/>
      <c r="C42" s="552"/>
      <c r="D42" s="225"/>
      <c r="E42" s="227"/>
      <c r="F42" s="670" t="s">
        <v>501</v>
      </c>
      <c r="G42" s="671"/>
      <c r="H42" s="671"/>
      <c r="I42" s="671"/>
      <c r="J42" s="257">
        <f>J43+T15</f>
        <v>0</v>
      </c>
      <c r="K42" s="217"/>
      <c r="L42" s="550"/>
      <c r="M42" s="219"/>
      <c r="N42" s="663" t="s">
        <v>531</v>
      </c>
      <c r="O42" s="664"/>
      <c r="P42" s="664"/>
      <c r="Q42" s="664"/>
      <c r="R42" s="664"/>
      <c r="S42" s="664"/>
      <c r="T42" s="273"/>
      <c r="V42" s="642"/>
      <c r="W42" s="442">
        <v>52</v>
      </c>
      <c r="X42" s="436" t="s">
        <v>71</v>
      </c>
      <c r="Y42" s="436"/>
      <c r="Z42" s="437"/>
    </row>
    <row r="43" spans="2:26" ht="14.25" thickBot="1" x14ac:dyDescent="0.2">
      <c r="B43" s="215"/>
      <c r="C43" s="552"/>
      <c r="D43" s="225"/>
      <c r="E43" s="227"/>
      <c r="F43" s="221"/>
      <c r="G43" s="672" t="s">
        <v>502</v>
      </c>
      <c r="H43" s="673"/>
      <c r="I43" s="674"/>
      <c r="J43" s="258">
        <f>SUM(J44:J45)+SUM(T10:T14)</f>
        <v>0</v>
      </c>
      <c r="K43" s="217"/>
      <c r="L43" s="550"/>
      <c r="M43" s="219"/>
      <c r="N43" s="663" t="s">
        <v>532</v>
      </c>
      <c r="O43" s="664"/>
      <c r="P43" s="664"/>
      <c r="Q43" s="664"/>
      <c r="R43" s="664"/>
      <c r="S43" s="664"/>
      <c r="T43" s="273"/>
      <c r="V43" s="642"/>
      <c r="W43" s="449"/>
      <c r="X43" s="444">
        <v>53</v>
      </c>
      <c r="Y43" s="436" t="s">
        <v>94</v>
      </c>
      <c r="Z43" s="437" t="s">
        <v>331</v>
      </c>
    </row>
    <row r="44" spans="2:26" ht="15" thickTop="1" thickBot="1" x14ac:dyDescent="0.2">
      <c r="B44" s="215"/>
      <c r="C44" s="552"/>
      <c r="D44" s="225"/>
      <c r="E44" s="227"/>
      <c r="F44" s="245"/>
      <c r="G44" s="259"/>
      <c r="H44" s="640" t="s">
        <v>503</v>
      </c>
      <c r="I44" s="641"/>
      <c r="J44" s="268"/>
      <c r="K44" s="217"/>
      <c r="L44" s="550"/>
      <c r="M44" s="219"/>
      <c r="N44" s="717" t="s">
        <v>533</v>
      </c>
      <c r="O44" s="718"/>
      <c r="P44" s="718"/>
      <c r="Q44" s="718"/>
      <c r="R44" s="718"/>
      <c r="S44" s="718"/>
      <c r="T44" s="269"/>
      <c r="V44" s="642"/>
      <c r="W44" s="449"/>
      <c r="X44" s="444">
        <v>54</v>
      </c>
      <c r="Y44" s="436" t="s">
        <v>536</v>
      </c>
      <c r="Z44" s="437" t="s">
        <v>332</v>
      </c>
    </row>
    <row r="45" spans="2:26" ht="15" thickTop="1" thickBot="1" x14ac:dyDescent="0.2">
      <c r="B45" s="260"/>
      <c r="C45" s="553"/>
      <c r="D45" s="248"/>
      <c r="E45" s="249"/>
      <c r="F45" s="241"/>
      <c r="G45" s="261"/>
      <c r="H45" s="661" t="s">
        <v>504</v>
      </c>
      <c r="I45" s="662"/>
      <c r="J45" s="269"/>
      <c r="K45" s="715" t="s">
        <v>13</v>
      </c>
      <c r="L45" s="716"/>
      <c r="M45" s="716"/>
      <c r="N45" s="716"/>
      <c r="O45" s="716"/>
      <c r="P45" s="716"/>
      <c r="Q45" s="716"/>
      <c r="R45" s="716"/>
      <c r="S45" s="716"/>
      <c r="T45" s="262">
        <f>J10</f>
        <v>0</v>
      </c>
      <c r="V45" s="642"/>
      <c r="W45" s="449"/>
      <c r="X45" s="444">
        <v>55</v>
      </c>
      <c r="Y45" s="436" t="s">
        <v>333</v>
      </c>
      <c r="Z45" s="437" t="s">
        <v>334</v>
      </c>
    </row>
    <row r="46" spans="2:26" ht="14.25" thickTop="1" x14ac:dyDescent="0.15">
      <c r="V46" s="642"/>
      <c r="W46" s="449"/>
      <c r="X46" s="444">
        <v>56</v>
      </c>
      <c r="Y46" s="436" t="s">
        <v>335</v>
      </c>
      <c r="Z46" s="437" t="s">
        <v>336</v>
      </c>
    </row>
    <row r="47" spans="2:26" ht="14.25" customHeight="1" x14ac:dyDescent="0.15">
      <c r="J47" s="263"/>
      <c r="V47" s="642"/>
      <c r="W47" s="436">
        <v>57</v>
      </c>
      <c r="X47" s="436" t="s">
        <v>74</v>
      </c>
      <c r="Y47" s="436"/>
      <c r="Z47" s="437" t="s">
        <v>337</v>
      </c>
    </row>
    <row r="48" spans="2:26" ht="14.25" thickBot="1" x14ac:dyDescent="0.2">
      <c r="B48" s="208" t="s">
        <v>1</v>
      </c>
      <c r="V48" s="642"/>
      <c r="W48" s="436">
        <v>58</v>
      </c>
      <c r="X48" s="436" t="s">
        <v>119</v>
      </c>
      <c r="Y48" s="436"/>
      <c r="Z48" s="437" t="s">
        <v>338</v>
      </c>
    </row>
    <row r="49" spans="2:26" ht="15" customHeight="1" thickTop="1" thickBot="1" x14ac:dyDescent="0.2">
      <c r="B49" s="264"/>
      <c r="C49" s="667" t="s">
        <v>2</v>
      </c>
      <c r="D49" s="668"/>
      <c r="E49" s="668"/>
      <c r="F49" s="668"/>
      <c r="G49" s="668"/>
      <c r="H49" s="668"/>
      <c r="I49" s="669"/>
      <c r="J49" s="274">
        <v>0.54797855114977168</v>
      </c>
      <c r="V49" s="642"/>
      <c r="W49" s="436">
        <v>59</v>
      </c>
      <c r="X49" s="436" t="s">
        <v>352</v>
      </c>
      <c r="Y49" s="436"/>
      <c r="Z49" s="437" t="s">
        <v>353</v>
      </c>
    </row>
    <row r="50" spans="2:26" ht="13.5" customHeight="1" thickTop="1" x14ac:dyDescent="0.15">
      <c r="L50" s="265"/>
      <c r="M50" s="265"/>
      <c r="N50" s="265"/>
      <c r="O50" s="265"/>
      <c r="P50" s="265"/>
      <c r="Q50" s="265"/>
      <c r="R50" s="265"/>
      <c r="V50" s="642"/>
      <c r="W50" s="436">
        <v>60</v>
      </c>
      <c r="X50" s="436" t="s">
        <v>537</v>
      </c>
      <c r="Y50" s="436"/>
      <c r="Z50" s="437" t="s">
        <v>351</v>
      </c>
    </row>
    <row r="51" spans="2:26" ht="13.5" customHeight="1" x14ac:dyDescent="0.15">
      <c r="L51" s="265"/>
      <c r="M51" s="265"/>
      <c r="N51" s="265"/>
      <c r="O51" s="265"/>
      <c r="P51" s="265"/>
      <c r="Q51" s="265"/>
      <c r="R51" s="265"/>
      <c r="V51" s="642"/>
      <c r="W51" s="436">
        <v>61</v>
      </c>
      <c r="X51" s="436" t="s">
        <v>76</v>
      </c>
      <c r="Y51" s="436"/>
      <c r="Z51" s="437" t="s">
        <v>339</v>
      </c>
    </row>
    <row r="52" spans="2:26" ht="13.5" customHeight="1" x14ac:dyDescent="0.15">
      <c r="C52" s="649" t="s">
        <v>16</v>
      </c>
      <c r="D52" s="650"/>
      <c r="E52" s="650"/>
      <c r="F52" s="650"/>
      <c r="G52" s="650"/>
      <c r="H52" s="651"/>
      <c r="I52" s="637" t="s">
        <v>577</v>
      </c>
      <c r="J52" s="277">
        <v>0.53201428754154634</v>
      </c>
      <c r="L52" s="265"/>
      <c r="M52" s="265"/>
      <c r="N52" s="265"/>
      <c r="O52" s="265"/>
      <c r="P52" s="265"/>
      <c r="Q52" s="265"/>
      <c r="R52" s="265"/>
      <c r="V52" s="642"/>
      <c r="W52" s="436">
        <v>62</v>
      </c>
      <c r="X52" s="436" t="s">
        <v>340</v>
      </c>
      <c r="Y52" s="436"/>
      <c r="Z52" s="437" t="s">
        <v>538</v>
      </c>
    </row>
    <row r="53" spans="2:26" x14ac:dyDescent="0.15">
      <c r="C53" s="652"/>
      <c r="D53" s="653"/>
      <c r="E53" s="653"/>
      <c r="F53" s="653"/>
      <c r="G53" s="653"/>
      <c r="H53" s="654"/>
      <c r="I53" s="637" t="s">
        <v>578</v>
      </c>
      <c r="J53" s="277">
        <v>0.56345974883775385</v>
      </c>
      <c r="L53" s="265"/>
      <c r="M53" s="265"/>
      <c r="N53" s="265"/>
      <c r="O53" s="265"/>
      <c r="P53" s="265"/>
      <c r="Q53" s="265"/>
      <c r="R53" s="265"/>
      <c r="V53" s="432">
        <v>63</v>
      </c>
      <c r="W53" s="436" t="s">
        <v>341</v>
      </c>
      <c r="X53" s="436"/>
      <c r="Y53" s="451"/>
      <c r="Z53" s="452" t="s">
        <v>342</v>
      </c>
    </row>
    <row r="54" spans="2:26" x14ac:dyDescent="0.15">
      <c r="C54" s="652"/>
      <c r="D54" s="653"/>
      <c r="E54" s="653"/>
      <c r="F54" s="653"/>
      <c r="G54" s="653"/>
      <c r="H54" s="654"/>
      <c r="I54" s="637" t="s">
        <v>579</v>
      </c>
      <c r="J54" s="277">
        <v>0.55749884195710142</v>
      </c>
      <c r="L54" s="265"/>
      <c r="M54" s="265"/>
      <c r="N54" s="265"/>
      <c r="O54" s="265"/>
      <c r="P54" s="265"/>
      <c r="Q54" s="265"/>
      <c r="R54" s="265"/>
      <c r="V54" s="719" t="s">
        <v>343</v>
      </c>
      <c r="W54" s="444">
        <v>65</v>
      </c>
      <c r="X54" s="436" t="s">
        <v>96</v>
      </c>
      <c r="Y54" s="451"/>
      <c r="Z54" s="437" t="s">
        <v>344</v>
      </c>
    </row>
    <row r="55" spans="2:26" x14ac:dyDescent="0.15">
      <c r="C55" s="652"/>
      <c r="D55" s="653"/>
      <c r="E55" s="653"/>
      <c r="F55" s="653"/>
      <c r="G55" s="653"/>
      <c r="H55" s="654"/>
      <c r="I55" s="637" t="s">
        <v>580</v>
      </c>
      <c r="J55" s="277">
        <v>0.53405753997164662</v>
      </c>
      <c r="L55" s="265"/>
      <c r="M55" s="265"/>
      <c r="N55" s="265"/>
      <c r="O55" s="265"/>
      <c r="P55" s="265"/>
      <c r="Q55" s="265"/>
      <c r="R55" s="265"/>
      <c r="V55" s="720"/>
      <c r="W55" s="444">
        <v>66</v>
      </c>
      <c r="X55" s="436" t="s">
        <v>345</v>
      </c>
      <c r="Y55" s="451"/>
      <c r="Z55" s="437" t="s">
        <v>346</v>
      </c>
    </row>
    <row r="56" spans="2:26" x14ac:dyDescent="0.15">
      <c r="C56" s="652"/>
      <c r="D56" s="653"/>
      <c r="E56" s="653"/>
      <c r="F56" s="653"/>
      <c r="G56" s="653"/>
      <c r="H56" s="654"/>
      <c r="I56" s="637" t="s">
        <v>581</v>
      </c>
      <c r="J56" s="277">
        <v>0.55386691633560226</v>
      </c>
      <c r="V56" s="720"/>
      <c r="W56" s="444">
        <v>67</v>
      </c>
      <c r="X56" s="436" t="s">
        <v>97</v>
      </c>
      <c r="Y56" s="451"/>
      <c r="Z56" s="437" t="s">
        <v>347</v>
      </c>
    </row>
    <row r="57" spans="2:26" ht="24.75" customHeight="1" x14ac:dyDescent="0.15">
      <c r="C57" s="655"/>
      <c r="D57" s="656"/>
      <c r="E57" s="656"/>
      <c r="F57" s="656"/>
      <c r="G57" s="656"/>
      <c r="H57" s="657"/>
      <c r="I57" s="638" t="s">
        <v>582</v>
      </c>
      <c r="J57" s="277">
        <v>0.54797855114977168</v>
      </c>
      <c r="V57" s="720"/>
      <c r="W57" s="444">
        <v>68</v>
      </c>
      <c r="X57" s="436" t="s">
        <v>348</v>
      </c>
      <c r="Y57" s="451"/>
      <c r="Z57" s="437" t="s">
        <v>349</v>
      </c>
    </row>
    <row r="58" spans="2:26" ht="14.25" customHeight="1" x14ac:dyDescent="0.15">
      <c r="V58" s="720"/>
      <c r="W58" s="444">
        <v>69</v>
      </c>
      <c r="X58" s="436" t="s">
        <v>98</v>
      </c>
      <c r="Y58" s="451"/>
      <c r="Z58" s="437" t="s">
        <v>350</v>
      </c>
    </row>
    <row r="59" spans="2:26" ht="14.25" thickBot="1" x14ac:dyDescent="0.2">
      <c r="B59" s="208" t="s">
        <v>3</v>
      </c>
      <c r="V59" s="720"/>
      <c r="W59" s="712">
        <v>70</v>
      </c>
      <c r="X59" s="706" t="s">
        <v>77</v>
      </c>
      <c r="Y59" s="707"/>
      <c r="Z59" s="703" t="s">
        <v>465</v>
      </c>
    </row>
    <row r="60" spans="2:26" ht="15" customHeight="1" thickTop="1" thickBot="1" x14ac:dyDescent="0.2">
      <c r="C60" s="667" t="s">
        <v>4</v>
      </c>
      <c r="D60" s="668"/>
      <c r="E60" s="668"/>
      <c r="F60" s="668"/>
      <c r="G60" s="668"/>
      <c r="H60" s="669"/>
      <c r="I60" s="275" t="s">
        <v>6</v>
      </c>
      <c r="L60" s="265"/>
      <c r="M60" s="265"/>
      <c r="N60" s="265"/>
      <c r="O60" s="265"/>
      <c r="P60" s="265"/>
      <c r="Q60" s="265"/>
      <c r="R60" s="265"/>
      <c r="V60" s="720"/>
      <c r="W60" s="713"/>
      <c r="X60" s="708"/>
      <c r="Y60" s="709"/>
      <c r="Z60" s="704"/>
    </row>
    <row r="61" spans="2:26" ht="13.5" customHeight="1" thickTop="1" x14ac:dyDescent="0.15">
      <c r="L61" s="265"/>
      <c r="M61" s="265"/>
      <c r="N61" s="265"/>
      <c r="O61" s="265"/>
      <c r="P61" s="265"/>
      <c r="Q61" s="265"/>
      <c r="R61" s="265"/>
      <c r="V61" s="720"/>
      <c r="W61" s="713"/>
      <c r="X61" s="708"/>
      <c r="Y61" s="709"/>
      <c r="Z61" s="704"/>
    </row>
    <row r="62" spans="2:26" x14ac:dyDescent="0.15">
      <c r="I62" s="266" t="s">
        <v>8</v>
      </c>
      <c r="J62" s="267">
        <v>100</v>
      </c>
      <c r="L62" s="265"/>
      <c r="M62" s="265"/>
      <c r="N62" s="265"/>
      <c r="O62" s="265"/>
      <c r="P62" s="265"/>
      <c r="Q62" s="265"/>
      <c r="R62" s="265"/>
      <c r="V62" s="721"/>
      <c r="W62" s="714"/>
      <c r="X62" s="710"/>
      <c r="Y62" s="711"/>
      <c r="Z62" s="705"/>
    </row>
    <row r="63" spans="2:26" ht="13.5" customHeight="1" x14ac:dyDescent="0.15">
      <c r="C63" s="646" t="s">
        <v>7</v>
      </c>
      <c r="D63" s="647"/>
      <c r="E63" s="647"/>
      <c r="F63" s="647"/>
      <c r="G63" s="647"/>
      <c r="H63" s="648"/>
      <c r="I63" s="266" t="s">
        <v>5</v>
      </c>
      <c r="J63" s="267">
        <v>1</v>
      </c>
    </row>
    <row r="64" spans="2:26" x14ac:dyDescent="0.15">
      <c r="C64" s="643">
        <f>VLOOKUP(I60,I62:J64,2,FALSE)</f>
        <v>1E-3</v>
      </c>
      <c r="D64" s="644"/>
      <c r="E64" s="644"/>
      <c r="F64" s="644"/>
      <c r="G64" s="644"/>
      <c r="H64" s="645"/>
      <c r="I64" s="266" t="s">
        <v>6</v>
      </c>
      <c r="J64" s="267">
        <v>1E-3</v>
      </c>
    </row>
  </sheetData>
  <sheetProtection sheet="1" objects="1" scenarios="1"/>
  <mergeCells count="85">
    <mergeCell ref="V3:Y3"/>
    <mergeCell ref="V4:V15"/>
    <mergeCell ref="V16:V27"/>
    <mergeCell ref="P30:S30"/>
    <mergeCell ref="Q16:S16"/>
    <mergeCell ref="Q14:S14"/>
    <mergeCell ref="Q12:S12"/>
    <mergeCell ref="N25:S25"/>
    <mergeCell ref="P15:S15"/>
    <mergeCell ref="P27:S27"/>
    <mergeCell ref="P28:S28"/>
    <mergeCell ref="Q21:S21"/>
    <mergeCell ref="O24:S24"/>
    <mergeCell ref="O34:S34"/>
    <mergeCell ref="F31:I31"/>
    <mergeCell ref="T7:T9"/>
    <mergeCell ref="O26:S26"/>
    <mergeCell ref="E41:I41"/>
    <mergeCell ref="M38:S38"/>
    <mergeCell ref="F17:I17"/>
    <mergeCell ref="G22:I22"/>
    <mergeCell ref="G20:I20"/>
    <mergeCell ref="O32:S32"/>
    <mergeCell ref="F32:I32"/>
    <mergeCell ref="E29:I29"/>
    <mergeCell ref="O31:S31"/>
    <mergeCell ref="O33:S33"/>
    <mergeCell ref="E16:I16"/>
    <mergeCell ref="G19:I19"/>
    <mergeCell ref="Z59:Z62"/>
    <mergeCell ref="X59:Y62"/>
    <mergeCell ref="W59:W62"/>
    <mergeCell ref="N40:S40"/>
    <mergeCell ref="F35:I35"/>
    <mergeCell ref="C60:H60"/>
    <mergeCell ref="H44:I44"/>
    <mergeCell ref="H45:I45"/>
    <mergeCell ref="O35:S35"/>
    <mergeCell ref="K45:S45"/>
    <mergeCell ref="N41:S41"/>
    <mergeCell ref="N42:S42"/>
    <mergeCell ref="N43:S43"/>
    <mergeCell ref="N44:S44"/>
    <mergeCell ref="V54:V62"/>
    <mergeCell ref="C38:E38"/>
    <mergeCell ref="E26:I26"/>
    <mergeCell ref="F27:I27"/>
    <mergeCell ref="F28:I28"/>
    <mergeCell ref="F18:I18"/>
    <mergeCell ref="G23:I23"/>
    <mergeCell ref="F24:I24"/>
    <mergeCell ref="D25:I25"/>
    <mergeCell ref="F21:I21"/>
    <mergeCell ref="B2:H2"/>
    <mergeCell ref="I2:T2"/>
    <mergeCell ref="N39:S39"/>
    <mergeCell ref="F37:I37"/>
    <mergeCell ref="B7:I9"/>
    <mergeCell ref="J7:J9"/>
    <mergeCell ref="K7:S9"/>
    <mergeCell ref="E13:I13"/>
    <mergeCell ref="D12:I12"/>
    <mergeCell ref="Q10:S10"/>
    <mergeCell ref="Q11:S11"/>
    <mergeCell ref="B10:I10"/>
    <mergeCell ref="C11:I11"/>
    <mergeCell ref="F14:I14"/>
    <mergeCell ref="Q13:S13"/>
    <mergeCell ref="F15:I15"/>
    <mergeCell ref="F30:I30"/>
    <mergeCell ref="V29:V52"/>
    <mergeCell ref="C64:H64"/>
    <mergeCell ref="C63:H63"/>
    <mergeCell ref="C52:H57"/>
    <mergeCell ref="C39:I39"/>
    <mergeCell ref="O36:S36"/>
    <mergeCell ref="P29:S29"/>
    <mergeCell ref="M37:S37"/>
    <mergeCell ref="C49:I49"/>
    <mergeCell ref="F42:I42"/>
    <mergeCell ref="G43:I43"/>
    <mergeCell ref="F36:I36"/>
    <mergeCell ref="D40:I40"/>
    <mergeCell ref="F33:I33"/>
    <mergeCell ref="F34:I34"/>
  </mergeCells>
  <phoneticPr fontId="2"/>
  <dataValidations count="4">
    <dataValidation type="list" allowBlank="1" showInputMessage="1" showErrorMessage="1" sqref="J49" xr:uid="{00000000-0002-0000-0100-000000000000}">
      <formula1>$J$52:$J$57</formula1>
    </dataValidation>
    <dataValidation type="list" allowBlank="1" showInputMessage="1" showErrorMessage="1" sqref="I60" xr:uid="{00000000-0002-0000-0100-000001000000}">
      <formula1>$I$62:$I$64</formula1>
    </dataValidation>
    <dataValidation imeMode="hiragana" allowBlank="1" showInputMessage="1" showErrorMessage="1" sqref="I2:T2" xr:uid="{00000000-0002-0000-0100-000002000000}"/>
    <dataValidation imeMode="halfAlpha" allowBlank="1" showInputMessage="1" showErrorMessage="1" sqref="T10:T45 J10:J45" xr:uid="{00000000-0002-0000-0100-000003000000}"/>
  </dataValidations>
  <pageMargins left="0.59055118110236227" right="0" top="0.22" bottom="0.19685039370078741" header="0.23" footer="0.51181102362204722"/>
  <pageSetup paperSize="9" scale="92" orientation="portrait" cellComments="asDisplayed" r:id="rId1"/>
  <headerFooter alignWithMargins="0"/>
  <cellWatches>
    <cellWatch r="I60"/>
  </cellWatches>
  <ignoredErrors>
    <ignoredError sqref="W4:X9"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66FF"/>
  </sheetPr>
  <dimension ref="B1:O48"/>
  <sheetViews>
    <sheetView zoomScale="130" zoomScaleNormal="130" workbookViewId="0"/>
  </sheetViews>
  <sheetFormatPr defaultColWidth="9" defaultRowHeight="13.5" x14ac:dyDescent="0.15"/>
  <cols>
    <col min="1" max="1" width="2.625" style="5" customWidth="1"/>
    <col min="2" max="4" width="1.625" style="5" customWidth="1"/>
    <col min="5" max="5" width="10" style="5" customWidth="1"/>
    <col min="6" max="6" width="3" style="5" customWidth="1"/>
    <col min="7" max="10" width="14.625" style="5" customWidth="1"/>
    <col min="11" max="16384" width="9" style="5"/>
  </cols>
  <sheetData>
    <row r="1" spans="2:10" ht="15" customHeight="1" x14ac:dyDescent="0.15"/>
    <row r="2" spans="2:10" ht="15" customHeight="1" x14ac:dyDescent="0.15">
      <c r="B2" s="7" t="s">
        <v>17</v>
      </c>
    </row>
    <row r="3" spans="2:10" ht="15" customHeight="1" x14ac:dyDescent="0.15"/>
    <row r="4" spans="2:10" ht="22.5" customHeight="1" x14ac:dyDescent="0.15">
      <c r="B4" s="745" t="s">
        <v>0</v>
      </c>
      <c r="C4" s="746"/>
      <c r="D4" s="747"/>
      <c r="E4" s="747"/>
      <c r="F4" s="748"/>
      <c r="G4" s="742" t="str">
        <f>IF(③入力!I2="","",③入力!I2)</f>
        <v/>
      </c>
      <c r="H4" s="743"/>
      <c r="I4" s="743"/>
      <c r="J4" s="744"/>
    </row>
    <row r="5" spans="2:10" ht="15" customHeight="1" x14ac:dyDescent="0.15">
      <c r="J5" s="6" t="str">
        <f>"（単位："&amp;③入力!I60&amp;"、人）"</f>
        <v>（単位：千円、人）</v>
      </c>
    </row>
    <row r="6" spans="2:10" ht="15" customHeight="1" x14ac:dyDescent="0.15">
      <c r="B6" s="763"/>
      <c r="C6" s="763"/>
      <c r="D6" s="763"/>
      <c r="E6" s="763"/>
      <c r="F6" s="763"/>
      <c r="G6" s="749" t="s">
        <v>18</v>
      </c>
      <c r="H6" s="767" t="s">
        <v>141</v>
      </c>
      <c r="I6" s="769" t="s">
        <v>142</v>
      </c>
      <c r="J6" s="767" t="s">
        <v>19</v>
      </c>
    </row>
    <row r="7" spans="2:10" ht="15" customHeight="1" x14ac:dyDescent="0.15">
      <c r="B7" s="763"/>
      <c r="C7" s="763"/>
      <c r="D7" s="763"/>
      <c r="E7" s="763"/>
      <c r="F7" s="763"/>
      <c r="G7" s="749"/>
      <c r="H7" s="767"/>
      <c r="I7" s="770"/>
      <c r="J7" s="749"/>
    </row>
    <row r="8" spans="2:10" ht="15" customHeight="1" x14ac:dyDescent="0.15">
      <c r="B8" s="8"/>
      <c r="C8" s="9"/>
      <c r="D8" s="9"/>
      <c r="E8" s="750" t="s">
        <v>20</v>
      </c>
      <c r="F8" s="10"/>
      <c r="G8" s="764">
        <f>⑧計算域Ⅱ!D49</f>
        <v>0</v>
      </c>
      <c r="H8" s="764">
        <f>⑧計算域Ⅱ!I49</f>
        <v>0</v>
      </c>
      <c r="I8" s="764">
        <f>⑧計算域Ⅱ!P49</f>
        <v>0</v>
      </c>
      <c r="J8" s="764">
        <f>⑧計算域Ⅱ!S49</f>
        <v>0</v>
      </c>
    </row>
    <row r="9" spans="2:10" ht="15" customHeight="1" x14ac:dyDescent="0.15">
      <c r="B9" s="11"/>
      <c r="C9" s="12"/>
      <c r="D9" s="12"/>
      <c r="E9" s="751"/>
      <c r="F9" s="13" t="s">
        <v>28</v>
      </c>
      <c r="G9" s="765"/>
      <c r="H9" s="765"/>
      <c r="I9" s="765"/>
      <c r="J9" s="765"/>
    </row>
    <row r="10" spans="2:10" ht="15" customHeight="1" x14ac:dyDescent="0.15">
      <c r="B10" s="11"/>
      <c r="C10" s="8"/>
      <c r="D10" s="9"/>
      <c r="E10" s="750" t="s">
        <v>21</v>
      </c>
      <c r="F10" s="10"/>
      <c r="G10" s="764">
        <f>⑧計算域Ⅱ!E49</f>
        <v>0</v>
      </c>
      <c r="H10" s="764">
        <f>⑧計算域Ⅱ!J49</f>
        <v>0</v>
      </c>
      <c r="I10" s="764">
        <f>⑧計算域Ⅱ!Q49</f>
        <v>0</v>
      </c>
      <c r="J10" s="764">
        <f>⑧計算域Ⅱ!T49</f>
        <v>0</v>
      </c>
    </row>
    <row r="11" spans="2:10" ht="15" customHeight="1" x14ac:dyDescent="0.15">
      <c r="B11" s="11"/>
      <c r="C11" s="11"/>
      <c r="D11" s="12"/>
      <c r="E11" s="751"/>
      <c r="F11" s="13" t="s">
        <v>29</v>
      </c>
      <c r="G11" s="765"/>
      <c r="H11" s="765"/>
      <c r="I11" s="765"/>
      <c r="J11" s="765"/>
    </row>
    <row r="12" spans="2:10" ht="15" customHeight="1" x14ac:dyDescent="0.15">
      <c r="B12" s="11"/>
      <c r="C12" s="11"/>
      <c r="D12" s="8"/>
      <c r="E12" s="750" t="s">
        <v>22</v>
      </c>
      <c r="F12" s="10"/>
      <c r="G12" s="764">
        <f>⑧計算域Ⅱ!F49</f>
        <v>0</v>
      </c>
      <c r="H12" s="764">
        <f>⑧計算域Ⅱ!K49</f>
        <v>0</v>
      </c>
      <c r="I12" s="764">
        <f>⑧計算域Ⅱ!R49</f>
        <v>0</v>
      </c>
      <c r="J12" s="764">
        <f>⑧計算域Ⅱ!U49</f>
        <v>0</v>
      </c>
    </row>
    <row r="13" spans="2:10" ht="15" customHeight="1" x14ac:dyDescent="0.15">
      <c r="B13" s="11"/>
      <c r="C13" s="11"/>
      <c r="D13" s="11"/>
      <c r="E13" s="751"/>
      <c r="F13" s="13" t="s">
        <v>30</v>
      </c>
      <c r="G13" s="765"/>
      <c r="H13" s="765"/>
      <c r="I13" s="765"/>
      <c r="J13" s="765"/>
    </row>
    <row r="14" spans="2:10" ht="15" customHeight="1" x14ac:dyDescent="0.15">
      <c r="B14" s="8"/>
      <c r="C14" s="9"/>
      <c r="D14" s="9"/>
      <c r="E14" s="750" t="s">
        <v>23</v>
      </c>
      <c r="F14" s="10"/>
      <c r="G14" s="764">
        <f>⑧計算域Ⅱ!D97</f>
        <v>0</v>
      </c>
      <c r="H14" s="764">
        <f>⑧計算域Ⅱ!F97</f>
        <v>0</v>
      </c>
      <c r="I14" s="764">
        <f>⑧計算域Ⅱ!H97</f>
        <v>0</v>
      </c>
      <c r="J14" s="764">
        <f>⑧計算域Ⅱ!J97</f>
        <v>0</v>
      </c>
    </row>
    <row r="15" spans="2:10" ht="15" customHeight="1" x14ac:dyDescent="0.15">
      <c r="B15" s="11"/>
      <c r="C15" s="12"/>
      <c r="D15" s="12"/>
      <c r="E15" s="751"/>
      <c r="F15" s="13" t="s">
        <v>31</v>
      </c>
      <c r="G15" s="765"/>
      <c r="H15" s="765"/>
      <c r="I15" s="765"/>
      <c r="J15" s="765"/>
    </row>
    <row r="16" spans="2:10" ht="15" customHeight="1" x14ac:dyDescent="0.15">
      <c r="B16" s="11"/>
      <c r="C16" s="8"/>
      <c r="D16" s="9"/>
      <c r="E16" s="750" t="s">
        <v>24</v>
      </c>
      <c r="F16" s="10"/>
      <c r="G16" s="764">
        <f>⑧計算域Ⅱ!E97</f>
        <v>0</v>
      </c>
      <c r="H16" s="764">
        <f>⑧計算域Ⅱ!G97</f>
        <v>0</v>
      </c>
      <c r="I16" s="764">
        <f>⑧計算域Ⅱ!I97</f>
        <v>0</v>
      </c>
      <c r="J16" s="764">
        <f>⑧計算域Ⅱ!K97</f>
        <v>0</v>
      </c>
    </row>
    <row r="17" spans="2:15" ht="15" customHeight="1" x14ac:dyDescent="0.15">
      <c r="B17" s="14"/>
      <c r="C17" s="14"/>
      <c r="D17" s="15"/>
      <c r="E17" s="766"/>
      <c r="F17" s="16" t="s">
        <v>32</v>
      </c>
      <c r="G17" s="765"/>
      <c r="H17" s="765"/>
      <c r="I17" s="765"/>
      <c r="J17" s="765"/>
    </row>
    <row r="18" spans="2:15" ht="15" customHeight="1" x14ac:dyDescent="0.15">
      <c r="B18" s="17"/>
      <c r="C18" s="17"/>
      <c r="D18" s="17"/>
      <c r="E18" s="17"/>
      <c r="F18" s="17"/>
      <c r="G18" s="17"/>
      <c r="J18" s="18" t="s">
        <v>33</v>
      </c>
      <c r="K18" s="18"/>
      <c r="L18" s="18"/>
      <c r="M18" s="18"/>
      <c r="N18" s="18"/>
      <c r="O18" s="18"/>
    </row>
    <row r="19" spans="2:15" ht="15" customHeight="1" x14ac:dyDescent="0.15">
      <c r="B19" s="17"/>
      <c r="C19" s="17"/>
      <c r="D19" s="17"/>
      <c r="E19" s="17"/>
      <c r="F19" s="17"/>
      <c r="G19" s="17"/>
      <c r="J19" s="18"/>
      <c r="K19" s="18"/>
      <c r="L19" s="18"/>
      <c r="M19" s="18"/>
      <c r="N19" s="18"/>
      <c r="O19" s="18"/>
    </row>
    <row r="20" spans="2:15" ht="15" customHeight="1" x14ac:dyDescent="0.15">
      <c r="B20" s="19" t="s">
        <v>28</v>
      </c>
      <c r="C20" s="20"/>
      <c r="D20" s="768" t="s">
        <v>34</v>
      </c>
      <c r="E20" s="768"/>
      <c r="F20" s="768"/>
      <c r="G20" s="768"/>
      <c r="H20" s="768"/>
      <c r="I20" s="768"/>
      <c r="J20" s="768"/>
      <c r="K20" s="768"/>
    </row>
    <row r="21" spans="2:15" ht="15" customHeight="1" x14ac:dyDescent="0.15">
      <c r="B21" s="771" t="s">
        <v>29</v>
      </c>
      <c r="C21" s="771"/>
      <c r="D21" s="754" t="s">
        <v>35</v>
      </c>
      <c r="E21" s="752"/>
      <c r="F21" s="752"/>
      <c r="G21" s="752"/>
      <c r="H21" s="752"/>
      <c r="I21" s="752"/>
      <c r="J21" s="752"/>
      <c r="K21" s="21"/>
    </row>
    <row r="22" spans="2:15" ht="15" customHeight="1" x14ac:dyDescent="0.15">
      <c r="B22" s="771"/>
      <c r="C22" s="771"/>
      <c r="D22" s="752"/>
      <c r="E22" s="752"/>
      <c r="F22" s="752"/>
      <c r="G22" s="752"/>
      <c r="H22" s="752"/>
      <c r="I22" s="752"/>
      <c r="J22" s="752"/>
      <c r="K22" s="21"/>
    </row>
    <row r="23" spans="2:15" ht="15" customHeight="1" x14ac:dyDescent="0.15">
      <c r="B23" s="771"/>
      <c r="C23" s="771"/>
      <c r="D23" s="752"/>
      <c r="E23" s="752"/>
      <c r="F23" s="752"/>
      <c r="G23" s="752"/>
      <c r="H23" s="752"/>
      <c r="I23" s="752"/>
      <c r="J23" s="752"/>
      <c r="K23" s="22"/>
    </row>
    <row r="24" spans="2:15" ht="15" customHeight="1" x14ac:dyDescent="0.15">
      <c r="B24" s="771" t="s">
        <v>30</v>
      </c>
      <c r="C24" s="771"/>
      <c r="D24" s="754" t="s">
        <v>36</v>
      </c>
      <c r="E24" s="752"/>
      <c r="F24" s="752"/>
      <c r="G24" s="752"/>
      <c r="H24" s="752"/>
      <c r="I24" s="752"/>
      <c r="J24" s="752"/>
      <c r="K24" s="23"/>
    </row>
    <row r="25" spans="2:15" ht="15" customHeight="1" x14ac:dyDescent="0.15">
      <c r="B25" s="771"/>
      <c r="C25" s="771"/>
      <c r="D25" s="752"/>
      <c r="E25" s="752"/>
      <c r="F25" s="752"/>
      <c r="G25" s="752"/>
      <c r="H25" s="752"/>
      <c r="I25" s="752"/>
      <c r="J25" s="752"/>
      <c r="K25" s="23"/>
    </row>
    <row r="26" spans="2:15" ht="15" customHeight="1" x14ac:dyDescent="0.15">
      <c r="B26" s="771"/>
      <c r="C26" s="771"/>
      <c r="D26" s="752"/>
      <c r="E26" s="752"/>
      <c r="F26" s="752"/>
      <c r="G26" s="752"/>
      <c r="H26" s="752"/>
      <c r="I26" s="752"/>
      <c r="J26" s="752"/>
    </row>
    <row r="27" spans="2:15" ht="15" customHeight="1" x14ac:dyDescent="0.15">
      <c r="B27" s="771" t="s">
        <v>31</v>
      </c>
      <c r="C27" s="771"/>
      <c r="D27" s="754" t="s">
        <v>269</v>
      </c>
      <c r="E27" s="754"/>
      <c r="F27" s="754"/>
      <c r="G27" s="754"/>
      <c r="H27" s="754"/>
      <c r="I27" s="754"/>
      <c r="J27" s="754"/>
      <c r="K27" s="17"/>
    </row>
    <row r="28" spans="2:15" ht="15" customHeight="1" x14ac:dyDescent="0.15">
      <c r="B28" s="771"/>
      <c r="C28" s="771"/>
      <c r="D28" s="754"/>
      <c r="E28" s="754"/>
      <c r="F28" s="754"/>
      <c r="G28" s="754"/>
      <c r="H28" s="754"/>
      <c r="I28" s="754"/>
      <c r="J28" s="754"/>
      <c r="K28" s="17"/>
    </row>
    <row r="29" spans="2:15" ht="15" customHeight="1" x14ac:dyDescent="0.15">
      <c r="B29" s="771" t="s">
        <v>32</v>
      </c>
      <c r="C29" s="771"/>
      <c r="D29" s="754" t="s">
        <v>270</v>
      </c>
      <c r="E29" s="754"/>
      <c r="F29" s="754"/>
      <c r="G29" s="754"/>
      <c r="H29" s="754"/>
      <c r="I29" s="754"/>
      <c r="J29" s="754"/>
      <c r="K29" s="23"/>
    </row>
    <row r="30" spans="2:15" ht="15" customHeight="1" x14ac:dyDescent="0.15">
      <c r="B30" s="771"/>
      <c r="C30" s="771"/>
      <c r="D30" s="754"/>
      <c r="E30" s="754"/>
      <c r="F30" s="754"/>
      <c r="G30" s="754"/>
      <c r="H30" s="754"/>
      <c r="I30" s="754"/>
      <c r="J30" s="754"/>
      <c r="K30" s="23"/>
    </row>
    <row r="31" spans="2:15" ht="15" customHeight="1" x14ac:dyDescent="0.15">
      <c r="J31" s="24" t="s">
        <v>25</v>
      </c>
    </row>
    <row r="32" spans="2:15" ht="15" customHeight="1" x14ac:dyDescent="0.15">
      <c r="B32" s="755" t="s">
        <v>26</v>
      </c>
      <c r="C32" s="756"/>
      <c r="D32" s="756"/>
      <c r="E32" s="756"/>
      <c r="F32" s="756"/>
      <c r="G32" s="756"/>
      <c r="H32" s="756"/>
      <c r="I32" s="757"/>
      <c r="J32" s="761">
        <f>IF(③入力!$T$45=0,0,J8/③入力!$T$45)</f>
        <v>0</v>
      </c>
    </row>
    <row r="33" spans="2:14" ht="15" customHeight="1" x14ac:dyDescent="0.15">
      <c r="B33" s="758"/>
      <c r="C33" s="759"/>
      <c r="D33" s="759"/>
      <c r="E33" s="759"/>
      <c r="F33" s="759"/>
      <c r="G33" s="759"/>
      <c r="H33" s="759"/>
      <c r="I33" s="760"/>
      <c r="J33" s="762"/>
    </row>
    <row r="34" spans="2:14" ht="15" customHeight="1" x14ac:dyDescent="0.15"/>
    <row r="35" spans="2:14" ht="15" customHeight="1" x14ac:dyDescent="0.15">
      <c r="B35" s="5" t="s">
        <v>27</v>
      </c>
    </row>
    <row r="36" spans="2:14" ht="15" customHeight="1" x14ac:dyDescent="0.15">
      <c r="B36" s="25"/>
      <c r="C36" s="25"/>
      <c r="D36" s="25"/>
      <c r="E36" s="25"/>
      <c r="F36" s="25"/>
      <c r="G36" s="25"/>
      <c r="H36" s="25"/>
      <c r="I36" s="25"/>
      <c r="J36" s="25"/>
    </row>
    <row r="37" spans="2:14" ht="15" customHeight="1" x14ac:dyDescent="0.15">
      <c r="B37" s="753" t="s">
        <v>37</v>
      </c>
      <c r="C37" s="753"/>
      <c r="D37" s="752" t="s">
        <v>466</v>
      </c>
      <c r="E37" s="752"/>
      <c r="F37" s="752"/>
      <c r="G37" s="752"/>
      <c r="H37" s="752"/>
      <c r="I37" s="752"/>
      <c r="J37" s="752"/>
      <c r="K37" s="26"/>
      <c r="L37" s="26"/>
      <c r="M37" s="26"/>
      <c r="N37" s="26"/>
    </row>
    <row r="38" spans="2:14" ht="15" customHeight="1" x14ac:dyDescent="0.15">
      <c r="B38" s="753"/>
      <c r="C38" s="753"/>
      <c r="D38" s="752"/>
      <c r="E38" s="752"/>
      <c r="F38" s="752"/>
      <c r="G38" s="752"/>
      <c r="H38" s="752"/>
      <c r="I38" s="752"/>
      <c r="J38" s="752"/>
      <c r="K38" s="26"/>
      <c r="L38" s="26"/>
      <c r="M38" s="26"/>
      <c r="N38" s="26"/>
    </row>
    <row r="39" spans="2:14" ht="15" customHeight="1" x14ac:dyDescent="0.15">
      <c r="B39" s="753"/>
      <c r="C39" s="753"/>
      <c r="D39" s="752"/>
      <c r="E39" s="752"/>
      <c r="F39" s="752"/>
      <c r="G39" s="752"/>
      <c r="H39" s="752"/>
      <c r="I39" s="752"/>
      <c r="J39" s="752"/>
      <c r="K39" s="26"/>
      <c r="L39" s="26"/>
      <c r="M39" s="26"/>
      <c r="N39" s="26"/>
    </row>
    <row r="40" spans="2:14" ht="15" customHeight="1" x14ac:dyDescent="0.15">
      <c r="B40" s="753" t="s">
        <v>38</v>
      </c>
      <c r="C40" s="753"/>
      <c r="D40" s="752" t="s">
        <v>39</v>
      </c>
      <c r="E40" s="752"/>
      <c r="F40" s="752"/>
      <c r="G40" s="752"/>
      <c r="H40" s="752"/>
      <c r="I40" s="752"/>
      <c r="J40" s="752"/>
      <c r="K40" s="26"/>
      <c r="L40" s="26"/>
      <c r="M40" s="26"/>
      <c r="N40" s="26"/>
    </row>
    <row r="41" spans="2:14" ht="15" customHeight="1" x14ac:dyDescent="0.15">
      <c r="B41" s="753"/>
      <c r="C41" s="753"/>
      <c r="D41" s="752"/>
      <c r="E41" s="752"/>
      <c r="F41" s="752"/>
      <c r="G41" s="752"/>
      <c r="H41" s="752"/>
      <c r="I41" s="752"/>
      <c r="J41" s="752"/>
      <c r="K41" s="26"/>
      <c r="L41" s="26"/>
      <c r="M41" s="26"/>
      <c r="N41" s="26"/>
    </row>
    <row r="42" spans="2:14" ht="15" customHeight="1" x14ac:dyDescent="0.15">
      <c r="B42" s="753" t="s">
        <v>40</v>
      </c>
      <c r="C42" s="753"/>
      <c r="D42" s="752" t="s">
        <v>367</v>
      </c>
      <c r="E42" s="752"/>
      <c r="F42" s="752"/>
      <c r="G42" s="752"/>
      <c r="H42" s="752"/>
      <c r="I42" s="752"/>
      <c r="J42" s="752"/>
      <c r="K42" s="26"/>
      <c r="L42" s="26"/>
      <c r="M42" s="26"/>
      <c r="N42" s="26"/>
    </row>
    <row r="43" spans="2:14" ht="15" customHeight="1" x14ac:dyDescent="0.15">
      <c r="B43" s="753"/>
      <c r="C43" s="753"/>
      <c r="D43" s="752"/>
      <c r="E43" s="752"/>
      <c r="F43" s="752"/>
      <c r="G43" s="752"/>
      <c r="H43" s="752"/>
      <c r="I43" s="752"/>
      <c r="J43" s="752"/>
      <c r="K43" s="26"/>
      <c r="L43" s="26"/>
      <c r="M43" s="26"/>
      <c r="N43" s="26"/>
    </row>
    <row r="44" spans="2:14" ht="15" customHeight="1" x14ac:dyDescent="0.15">
      <c r="B44" s="753" t="s">
        <v>41</v>
      </c>
      <c r="C44" s="753"/>
      <c r="D44" s="752" t="s">
        <v>467</v>
      </c>
      <c r="E44" s="752"/>
      <c r="F44" s="752"/>
      <c r="G44" s="752"/>
      <c r="H44" s="752"/>
      <c r="I44" s="752"/>
      <c r="J44" s="752"/>
      <c r="K44" s="26"/>
      <c r="L44" s="26"/>
      <c r="M44" s="26"/>
      <c r="N44" s="26"/>
    </row>
    <row r="45" spans="2:14" ht="15" customHeight="1" x14ac:dyDescent="0.15">
      <c r="B45" s="753"/>
      <c r="C45" s="753"/>
      <c r="D45" s="752"/>
      <c r="E45" s="752"/>
      <c r="F45" s="752"/>
      <c r="G45" s="752"/>
      <c r="H45" s="752"/>
      <c r="I45" s="752"/>
      <c r="J45" s="752"/>
      <c r="K45" s="25"/>
    </row>
    <row r="46" spans="2:14" ht="15" customHeight="1" x14ac:dyDescent="0.15">
      <c r="B46" s="753"/>
      <c r="C46" s="753"/>
      <c r="D46" s="752"/>
      <c r="E46" s="752"/>
      <c r="F46" s="752"/>
      <c r="G46" s="752"/>
      <c r="H46" s="752"/>
      <c r="I46" s="752"/>
      <c r="J46" s="752"/>
      <c r="K46" s="25"/>
    </row>
    <row r="47" spans="2:14" ht="15" customHeight="1" x14ac:dyDescent="0.15"/>
    <row r="48" spans="2:14" ht="15" customHeight="1" x14ac:dyDescent="0.15"/>
  </sheetData>
  <sheetProtection sheet="1" objects="1" scenarios="1"/>
  <mergeCells count="51">
    <mergeCell ref="B21:C23"/>
    <mergeCell ref="B24:C26"/>
    <mergeCell ref="B27:C28"/>
    <mergeCell ref="B29:C30"/>
    <mergeCell ref="B40:C41"/>
    <mergeCell ref="B37:C39"/>
    <mergeCell ref="D20:K20"/>
    <mergeCell ref="I6:I7"/>
    <mergeCell ref="J6:J7"/>
    <mergeCell ref="D21:J23"/>
    <mergeCell ref="E12:E13"/>
    <mergeCell ref="E14:E15"/>
    <mergeCell ref="G16:G17"/>
    <mergeCell ref="G14:G15"/>
    <mergeCell ref="J16:J17"/>
    <mergeCell ref="I16:I17"/>
    <mergeCell ref="I14:I15"/>
    <mergeCell ref="H16:H17"/>
    <mergeCell ref="H14:H15"/>
    <mergeCell ref="J14:J15"/>
    <mergeCell ref="G12:G13"/>
    <mergeCell ref="G10:G11"/>
    <mergeCell ref="B6:F7"/>
    <mergeCell ref="H10:H11"/>
    <mergeCell ref="E16:E17"/>
    <mergeCell ref="J10:J11"/>
    <mergeCell ref="J8:J9"/>
    <mergeCell ref="I8:I9"/>
    <mergeCell ref="H8:H9"/>
    <mergeCell ref="G8:G9"/>
    <mergeCell ref="H12:H13"/>
    <mergeCell ref="I12:I13"/>
    <mergeCell ref="J12:J13"/>
    <mergeCell ref="I10:I11"/>
    <mergeCell ref="H6:H7"/>
    <mergeCell ref="G4:J4"/>
    <mergeCell ref="B4:F4"/>
    <mergeCell ref="G6:G7"/>
    <mergeCell ref="E8:E9"/>
    <mergeCell ref="D44:J46"/>
    <mergeCell ref="D42:J43"/>
    <mergeCell ref="D37:J39"/>
    <mergeCell ref="D40:J41"/>
    <mergeCell ref="B44:C46"/>
    <mergeCell ref="B42:C43"/>
    <mergeCell ref="D24:J26"/>
    <mergeCell ref="D27:J28"/>
    <mergeCell ref="D29:J30"/>
    <mergeCell ref="B32:I33"/>
    <mergeCell ref="J32:J33"/>
    <mergeCell ref="E10:E11"/>
  </mergeCells>
  <phoneticPr fontId="2"/>
  <pageMargins left="0.78740157480314965" right="0.19685039370078741" top="0.98425196850393704" bottom="0.98425196850393704" header="0.51181102362204722" footer="0.51181102362204722"/>
  <pageSetup paperSize="9" orientation="portrait" cellComments="asDisplayed" r:id="rId1"/>
  <headerFooter alignWithMargins="0"/>
  <ignoredErrors>
    <ignoredError sqref="B44 B40 B42 B37"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66FF"/>
  </sheetPr>
  <dimension ref="B2:N96"/>
  <sheetViews>
    <sheetView zoomScaleNormal="100" workbookViewId="0"/>
  </sheetViews>
  <sheetFormatPr defaultColWidth="9" defaultRowHeight="13.5" x14ac:dyDescent="0.15"/>
  <cols>
    <col min="1" max="1" width="2.625" style="29" customWidth="1"/>
    <col min="2" max="2" width="3.625" style="29" customWidth="1"/>
    <col min="3" max="3" width="22.875" style="28" bestFit="1" customWidth="1"/>
    <col min="4" max="6" width="11.375" style="29" customWidth="1"/>
    <col min="7" max="8" width="8.625" style="29" customWidth="1"/>
    <col min="9" max="11" width="11.375" style="29" customWidth="1"/>
    <col min="12" max="12" width="8.625" style="29" customWidth="1"/>
    <col min="13" max="13" width="10.625" style="29" customWidth="1"/>
    <col min="14" max="16384" width="9" style="29"/>
  </cols>
  <sheetData>
    <row r="2" spans="2:13" ht="14.25" x14ac:dyDescent="0.15">
      <c r="B2" s="27" t="s">
        <v>44</v>
      </c>
    </row>
    <row r="3" spans="2:13" ht="15" thickBot="1" x14ac:dyDescent="0.2">
      <c r="B3" s="30"/>
      <c r="C3" s="31"/>
      <c r="D3" s="32"/>
      <c r="E3" s="32"/>
      <c r="F3" s="32"/>
      <c r="G3" s="32"/>
      <c r="H3" s="32"/>
      <c r="I3" s="32"/>
      <c r="J3" s="32"/>
      <c r="M3" s="33" t="str">
        <f>"（単位："&amp;③入力!I60&amp;"、人）"</f>
        <v>（単位：千円、人）</v>
      </c>
    </row>
    <row r="4" spans="2:13" ht="13.5" customHeight="1" x14ac:dyDescent="0.15">
      <c r="B4" s="780" t="s">
        <v>191</v>
      </c>
      <c r="C4" s="781"/>
      <c r="D4" s="807" t="s">
        <v>18</v>
      </c>
      <c r="E4" s="808"/>
      <c r="F4" s="808"/>
      <c r="G4" s="808"/>
      <c r="H4" s="809"/>
      <c r="I4" s="801" t="s">
        <v>143</v>
      </c>
      <c r="J4" s="802"/>
      <c r="K4" s="802"/>
      <c r="L4" s="802"/>
      <c r="M4" s="803"/>
    </row>
    <row r="5" spans="2:13" ht="6" customHeight="1" x14ac:dyDescent="0.15">
      <c r="B5" s="782"/>
      <c r="C5" s="783"/>
      <c r="D5" s="794" t="s">
        <v>42</v>
      </c>
      <c r="E5" s="34"/>
      <c r="F5" s="34"/>
      <c r="G5" s="772" t="s">
        <v>45</v>
      </c>
      <c r="H5" s="797" t="s">
        <v>46</v>
      </c>
      <c r="I5" s="775" t="s">
        <v>42</v>
      </c>
      <c r="J5" s="34"/>
      <c r="K5" s="34"/>
      <c r="L5" s="772" t="s">
        <v>45</v>
      </c>
      <c r="M5" s="804" t="s">
        <v>46</v>
      </c>
    </row>
    <row r="6" spans="2:13" ht="6" customHeight="1" x14ac:dyDescent="0.15">
      <c r="B6" s="782"/>
      <c r="C6" s="783"/>
      <c r="D6" s="795"/>
      <c r="E6" s="788" t="s">
        <v>47</v>
      </c>
      <c r="F6" s="35"/>
      <c r="G6" s="773"/>
      <c r="H6" s="798"/>
      <c r="I6" s="776"/>
      <c r="J6" s="788" t="s">
        <v>47</v>
      </c>
      <c r="K6" s="35"/>
      <c r="L6" s="773"/>
      <c r="M6" s="805"/>
    </row>
    <row r="7" spans="2:13" ht="13.5" customHeight="1" x14ac:dyDescent="0.15">
      <c r="B7" s="782"/>
      <c r="C7" s="783"/>
      <c r="D7" s="795"/>
      <c r="E7" s="793"/>
      <c r="F7" s="791" t="s">
        <v>545</v>
      </c>
      <c r="G7" s="773"/>
      <c r="H7" s="798"/>
      <c r="I7" s="776"/>
      <c r="J7" s="793"/>
      <c r="K7" s="791" t="s">
        <v>545</v>
      </c>
      <c r="L7" s="773"/>
      <c r="M7" s="805"/>
    </row>
    <row r="8" spans="2:13" x14ac:dyDescent="0.15">
      <c r="B8" s="784"/>
      <c r="C8" s="785"/>
      <c r="D8" s="796"/>
      <c r="E8" s="793"/>
      <c r="F8" s="792"/>
      <c r="G8" s="774"/>
      <c r="H8" s="799"/>
      <c r="I8" s="777"/>
      <c r="J8" s="793"/>
      <c r="K8" s="792"/>
      <c r="L8" s="774"/>
      <c r="M8" s="806"/>
    </row>
    <row r="9" spans="2:13" x14ac:dyDescent="0.15">
      <c r="B9" s="278" t="s">
        <v>192</v>
      </c>
      <c r="C9" s="279" t="s">
        <v>426</v>
      </c>
      <c r="D9" s="280">
        <f>⑧計算域Ⅱ!D9</f>
        <v>0</v>
      </c>
      <c r="E9" s="281">
        <f>⑧計算域Ⅱ!E9</f>
        <v>0</v>
      </c>
      <c r="F9" s="282">
        <f>⑧計算域Ⅱ!F9</f>
        <v>0</v>
      </c>
      <c r="G9" s="283">
        <f>⑧計算域Ⅱ!D57</f>
        <v>0</v>
      </c>
      <c r="H9" s="283">
        <f>⑧計算域Ⅱ!E57</f>
        <v>0</v>
      </c>
      <c r="I9" s="280">
        <f>⑧計算域Ⅱ!I9</f>
        <v>0</v>
      </c>
      <c r="J9" s="281">
        <f>⑧計算域Ⅱ!J9</f>
        <v>0</v>
      </c>
      <c r="K9" s="282">
        <f>⑧計算域Ⅱ!K9</f>
        <v>0</v>
      </c>
      <c r="L9" s="283">
        <f>⑧計算域Ⅱ!F57</f>
        <v>0</v>
      </c>
      <c r="M9" s="284">
        <f>⑧計算域Ⅱ!G57</f>
        <v>0</v>
      </c>
    </row>
    <row r="10" spans="2:13" x14ac:dyDescent="0.15">
      <c r="B10" s="302" t="s">
        <v>193</v>
      </c>
      <c r="C10" s="303" t="s">
        <v>50</v>
      </c>
      <c r="D10" s="304">
        <f>⑧計算域Ⅱ!D10</f>
        <v>0</v>
      </c>
      <c r="E10" s="305">
        <f>⑧計算域Ⅱ!E10</f>
        <v>0</v>
      </c>
      <c r="F10" s="306">
        <f>⑧計算域Ⅱ!F10</f>
        <v>0</v>
      </c>
      <c r="G10" s="307">
        <f>⑧計算域Ⅱ!D58</f>
        <v>0</v>
      </c>
      <c r="H10" s="307">
        <f>⑧計算域Ⅱ!E58</f>
        <v>0</v>
      </c>
      <c r="I10" s="304">
        <f>⑧計算域Ⅱ!I10</f>
        <v>0</v>
      </c>
      <c r="J10" s="305">
        <f>⑧計算域Ⅱ!J10</f>
        <v>0</v>
      </c>
      <c r="K10" s="306">
        <f>⑧計算域Ⅱ!K10</f>
        <v>0</v>
      </c>
      <c r="L10" s="307">
        <f>⑧計算域Ⅱ!F58</f>
        <v>0</v>
      </c>
      <c r="M10" s="308">
        <f>⑧計算域Ⅱ!G58</f>
        <v>0</v>
      </c>
    </row>
    <row r="11" spans="2:13" x14ac:dyDescent="0.15">
      <c r="B11" s="285" t="s">
        <v>194</v>
      </c>
      <c r="C11" s="286" t="s">
        <v>427</v>
      </c>
      <c r="D11" s="287">
        <f>⑧計算域Ⅱ!D11</f>
        <v>0</v>
      </c>
      <c r="E11" s="288">
        <f>⑧計算域Ⅱ!E11</f>
        <v>0</v>
      </c>
      <c r="F11" s="289">
        <f>⑧計算域Ⅱ!F11</f>
        <v>0</v>
      </c>
      <c r="G11" s="290">
        <f>⑧計算域Ⅱ!D59</f>
        <v>0</v>
      </c>
      <c r="H11" s="290">
        <f>⑧計算域Ⅱ!E59</f>
        <v>0</v>
      </c>
      <c r="I11" s="287">
        <f>⑧計算域Ⅱ!I11</f>
        <v>0</v>
      </c>
      <c r="J11" s="288">
        <f>⑧計算域Ⅱ!J11</f>
        <v>0</v>
      </c>
      <c r="K11" s="289">
        <f>⑧計算域Ⅱ!K11</f>
        <v>0</v>
      </c>
      <c r="L11" s="290">
        <f>⑧計算域Ⅱ!F59</f>
        <v>0</v>
      </c>
      <c r="M11" s="291">
        <f>⑧計算域Ⅱ!G59</f>
        <v>0</v>
      </c>
    </row>
    <row r="12" spans="2:13" x14ac:dyDescent="0.15">
      <c r="B12" s="302" t="s">
        <v>195</v>
      </c>
      <c r="C12" s="303" t="s">
        <v>196</v>
      </c>
      <c r="D12" s="304">
        <f>⑧計算域Ⅱ!D12</f>
        <v>0</v>
      </c>
      <c r="E12" s="305">
        <f>⑧計算域Ⅱ!E12</f>
        <v>0</v>
      </c>
      <c r="F12" s="306">
        <f>⑧計算域Ⅱ!F12</f>
        <v>0</v>
      </c>
      <c r="G12" s="307">
        <f>⑧計算域Ⅱ!D60</f>
        <v>0</v>
      </c>
      <c r="H12" s="307">
        <f>⑧計算域Ⅱ!E60</f>
        <v>0</v>
      </c>
      <c r="I12" s="304">
        <f>⑧計算域Ⅱ!I12</f>
        <v>0</v>
      </c>
      <c r="J12" s="305">
        <f>⑧計算域Ⅱ!J12</f>
        <v>0</v>
      </c>
      <c r="K12" s="306">
        <f>⑧計算域Ⅱ!K12</f>
        <v>0</v>
      </c>
      <c r="L12" s="307">
        <f>⑧計算域Ⅱ!F60</f>
        <v>0</v>
      </c>
      <c r="M12" s="308">
        <f>⑧計算域Ⅱ!G60</f>
        <v>0</v>
      </c>
    </row>
    <row r="13" spans="2:13" x14ac:dyDescent="0.15">
      <c r="B13" s="285" t="s">
        <v>197</v>
      </c>
      <c r="C13" s="286" t="s">
        <v>428</v>
      </c>
      <c r="D13" s="287">
        <f>⑧計算域Ⅱ!D13</f>
        <v>0</v>
      </c>
      <c r="E13" s="288">
        <f>⑧計算域Ⅱ!E13</f>
        <v>0</v>
      </c>
      <c r="F13" s="289">
        <f>⑧計算域Ⅱ!F13</f>
        <v>0</v>
      </c>
      <c r="G13" s="290">
        <f>⑧計算域Ⅱ!D61</f>
        <v>0</v>
      </c>
      <c r="H13" s="292">
        <f>⑧計算域Ⅱ!E61</f>
        <v>0</v>
      </c>
      <c r="I13" s="287">
        <f>⑧計算域Ⅱ!I13</f>
        <v>0</v>
      </c>
      <c r="J13" s="288">
        <f>⑧計算域Ⅱ!J13</f>
        <v>0</v>
      </c>
      <c r="K13" s="289">
        <f>⑧計算域Ⅱ!K13</f>
        <v>0</v>
      </c>
      <c r="L13" s="290">
        <f>⑧計算域Ⅱ!F61</f>
        <v>0</v>
      </c>
      <c r="M13" s="291">
        <f>⑧計算域Ⅱ!G61</f>
        <v>0</v>
      </c>
    </row>
    <row r="14" spans="2:13" x14ac:dyDescent="0.15">
      <c r="B14" s="302" t="s">
        <v>198</v>
      </c>
      <c r="C14" s="303" t="s">
        <v>429</v>
      </c>
      <c r="D14" s="304">
        <f>⑧計算域Ⅱ!D14</f>
        <v>0</v>
      </c>
      <c r="E14" s="305">
        <f>⑧計算域Ⅱ!E14</f>
        <v>0</v>
      </c>
      <c r="F14" s="306">
        <f>⑧計算域Ⅱ!F14</f>
        <v>0</v>
      </c>
      <c r="G14" s="307">
        <f>⑧計算域Ⅱ!D62</f>
        <v>0</v>
      </c>
      <c r="H14" s="307">
        <f>⑧計算域Ⅱ!E62</f>
        <v>0</v>
      </c>
      <c r="I14" s="304">
        <f>⑧計算域Ⅱ!I14</f>
        <v>0</v>
      </c>
      <c r="J14" s="305">
        <f>⑧計算域Ⅱ!J14</f>
        <v>0</v>
      </c>
      <c r="K14" s="306">
        <f>⑧計算域Ⅱ!K14</f>
        <v>0</v>
      </c>
      <c r="L14" s="307">
        <f>⑧計算域Ⅱ!F62</f>
        <v>0</v>
      </c>
      <c r="M14" s="308">
        <f>⑧計算域Ⅱ!G62</f>
        <v>0</v>
      </c>
    </row>
    <row r="15" spans="2:13" x14ac:dyDescent="0.15">
      <c r="B15" s="285" t="s">
        <v>199</v>
      </c>
      <c r="C15" s="286" t="s">
        <v>430</v>
      </c>
      <c r="D15" s="287">
        <f>⑧計算域Ⅱ!D15</f>
        <v>0</v>
      </c>
      <c r="E15" s="288">
        <f>⑧計算域Ⅱ!E15</f>
        <v>0</v>
      </c>
      <c r="F15" s="289">
        <f>⑧計算域Ⅱ!F15</f>
        <v>0</v>
      </c>
      <c r="G15" s="290">
        <f>⑧計算域Ⅱ!D63</f>
        <v>0</v>
      </c>
      <c r="H15" s="290">
        <f>⑧計算域Ⅱ!E63</f>
        <v>0</v>
      </c>
      <c r="I15" s="287">
        <f>⑧計算域Ⅱ!I15</f>
        <v>0</v>
      </c>
      <c r="J15" s="288">
        <f>⑧計算域Ⅱ!J15</f>
        <v>0</v>
      </c>
      <c r="K15" s="289">
        <f>⑧計算域Ⅱ!K15</f>
        <v>0</v>
      </c>
      <c r="L15" s="290">
        <f>⑧計算域Ⅱ!F63</f>
        <v>0</v>
      </c>
      <c r="M15" s="291">
        <f>⑧計算域Ⅱ!G63</f>
        <v>0</v>
      </c>
    </row>
    <row r="16" spans="2:13" x14ac:dyDescent="0.15">
      <c r="B16" s="302" t="s">
        <v>200</v>
      </c>
      <c r="C16" s="303" t="s">
        <v>431</v>
      </c>
      <c r="D16" s="304">
        <f>⑧計算域Ⅱ!D16</f>
        <v>0</v>
      </c>
      <c r="E16" s="305">
        <f>⑧計算域Ⅱ!E16</f>
        <v>0</v>
      </c>
      <c r="F16" s="306">
        <f>⑧計算域Ⅱ!F16</f>
        <v>0</v>
      </c>
      <c r="G16" s="307">
        <f>⑧計算域Ⅱ!D64</f>
        <v>0</v>
      </c>
      <c r="H16" s="307">
        <f>⑧計算域Ⅱ!E64</f>
        <v>0</v>
      </c>
      <c r="I16" s="304">
        <f>⑧計算域Ⅱ!I16</f>
        <v>0</v>
      </c>
      <c r="J16" s="305">
        <f>⑧計算域Ⅱ!J16</f>
        <v>0</v>
      </c>
      <c r="K16" s="306">
        <f>⑧計算域Ⅱ!K16</f>
        <v>0</v>
      </c>
      <c r="L16" s="307">
        <f>⑧計算域Ⅱ!F64</f>
        <v>0</v>
      </c>
      <c r="M16" s="308">
        <f>⑧計算域Ⅱ!G64</f>
        <v>0</v>
      </c>
    </row>
    <row r="17" spans="2:13" x14ac:dyDescent="0.15">
      <c r="B17" s="285" t="s">
        <v>201</v>
      </c>
      <c r="C17" s="286" t="s">
        <v>432</v>
      </c>
      <c r="D17" s="287">
        <f>⑧計算域Ⅱ!D17</f>
        <v>0</v>
      </c>
      <c r="E17" s="288">
        <f>⑧計算域Ⅱ!E17</f>
        <v>0</v>
      </c>
      <c r="F17" s="289">
        <f>⑧計算域Ⅱ!F17</f>
        <v>0</v>
      </c>
      <c r="G17" s="290">
        <f>⑧計算域Ⅱ!D65</f>
        <v>0</v>
      </c>
      <c r="H17" s="290">
        <f>⑧計算域Ⅱ!E65</f>
        <v>0</v>
      </c>
      <c r="I17" s="287">
        <f>⑧計算域Ⅱ!I17</f>
        <v>0</v>
      </c>
      <c r="J17" s="288">
        <f>⑧計算域Ⅱ!J17</f>
        <v>0</v>
      </c>
      <c r="K17" s="289">
        <f>⑧計算域Ⅱ!K17</f>
        <v>0</v>
      </c>
      <c r="L17" s="290">
        <f>⑧計算域Ⅱ!F65</f>
        <v>0</v>
      </c>
      <c r="M17" s="291">
        <f>⑧計算域Ⅱ!G65</f>
        <v>0</v>
      </c>
    </row>
    <row r="18" spans="2:13" x14ac:dyDescent="0.15">
      <c r="B18" s="302" t="s">
        <v>202</v>
      </c>
      <c r="C18" s="303" t="s">
        <v>433</v>
      </c>
      <c r="D18" s="304">
        <f>⑧計算域Ⅱ!D18</f>
        <v>0</v>
      </c>
      <c r="E18" s="305">
        <f>⑧計算域Ⅱ!E18</f>
        <v>0</v>
      </c>
      <c r="F18" s="306">
        <f>⑧計算域Ⅱ!F18</f>
        <v>0</v>
      </c>
      <c r="G18" s="307">
        <f>⑧計算域Ⅱ!D66</f>
        <v>0</v>
      </c>
      <c r="H18" s="309">
        <f>⑧計算域Ⅱ!E66</f>
        <v>0</v>
      </c>
      <c r="I18" s="304">
        <f>⑧計算域Ⅱ!I18</f>
        <v>0</v>
      </c>
      <c r="J18" s="305">
        <f>⑧計算域Ⅱ!J18</f>
        <v>0</v>
      </c>
      <c r="K18" s="306">
        <f>⑧計算域Ⅱ!K18</f>
        <v>0</v>
      </c>
      <c r="L18" s="307">
        <f>⑧計算域Ⅱ!F66</f>
        <v>0</v>
      </c>
      <c r="M18" s="308">
        <f>⑧計算域Ⅱ!G66</f>
        <v>0</v>
      </c>
    </row>
    <row r="19" spans="2:13" x14ac:dyDescent="0.15">
      <c r="B19" s="285" t="s">
        <v>203</v>
      </c>
      <c r="C19" s="286" t="s">
        <v>204</v>
      </c>
      <c r="D19" s="287">
        <f>⑧計算域Ⅱ!D19</f>
        <v>0</v>
      </c>
      <c r="E19" s="288">
        <f>⑧計算域Ⅱ!E19</f>
        <v>0</v>
      </c>
      <c r="F19" s="289">
        <f>⑧計算域Ⅱ!F19</f>
        <v>0</v>
      </c>
      <c r="G19" s="290">
        <f>⑧計算域Ⅱ!D67</f>
        <v>0</v>
      </c>
      <c r="H19" s="290">
        <f>⑧計算域Ⅱ!E67</f>
        <v>0</v>
      </c>
      <c r="I19" s="287">
        <f>⑧計算域Ⅱ!I19</f>
        <v>0</v>
      </c>
      <c r="J19" s="288">
        <f>⑧計算域Ⅱ!J19</f>
        <v>0</v>
      </c>
      <c r="K19" s="289">
        <f>⑧計算域Ⅱ!K19</f>
        <v>0</v>
      </c>
      <c r="L19" s="290">
        <f>⑧計算域Ⅱ!F67</f>
        <v>0</v>
      </c>
      <c r="M19" s="291">
        <f>⑧計算域Ⅱ!G67</f>
        <v>0</v>
      </c>
    </row>
    <row r="20" spans="2:13" x14ac:dyDescent="0.15">
      <c r="B20" s="302" t="s">
        <v>205</v>
      </c>
      <c r="C20" s="303" t="s">
        <v>434</v>
      </c>
      <c r="D20" s="304">
        <f>⑧計算域Ⅱ!D20</f>
        <v>0</v>
      </c>
      <c r="E20" s="305">
        <f>⑧計算域Ⅱ!E20</f>
        <v>0</v>
      </c>
      <c r="F20" s="306">
        <f>⑧計算域Ⅱ!F20</f>
        <v>0</v>
      </c>
      <c r="G20" s="307">
        <f>⑧計算域Ⅱ!D68</f>
        <v>0</v>
      </c>
      <c r="H20" s="307">
        <f>⑧計算域Ⅱ!E68</f>
        <v>0</v>
      </c>
      <c r="I20" s="304">
        <f>⑧計算域Ⅱ!I20</f>
        <v>0</v>
      </c>
      <c r="J20" s="305">
        <f>⑧計算域Ⅱ!J20</f>
        <v>0</v>
      </c>
      <c r="K20" s="306">
        <f>⑧計算域Ⅱ!K20</f>
        <v>0</v>
      </c>
      <c r="L20" s="307">
        <f>⑧計算域Ⅱ!F68</f>
        <v>0</v>
      </c>
      <c r="M20" s="308">
        <f>⑧計算域Ⅱ!G68</f>
        <v>0</v>
      </c>
    </row>
    <row r="21" spans="2:13" x14ac:dyDescent="0.15">
      <c r="B21" s="285" t="s">
        <v>206</v>
      </c>
      <c r="C21" s="286" t="s">
        <v>435</v>
      </c>
      <c r="D21" s="287">
        <f>⑧計算域Ⅱ!D21</f>
        <v>0</v>
      </c>
      <c r="E21" s="288">
        <f>⑧計算域Ⅱ!E21</f>
        <v>0</v>
      </c>
      <c r="F21" s="289">
        <f>⑧計算域Ⅱ!F21</f>
        <v>0</v>
      </c>
      <c r="G21" s="290">
        <f>⑧計算域Ⅱ!D69</f>
        <v>0</v>
      </c>
      <c r="H21" s="290">
        <f>⑧計算域Ⅱ!E69</f>
        <v>0</v>
      </c>
      <c r="I21" s="287">
        <f>⑧計算域Ⅱ!I21</f>
        <v>0</v>
      </c>
      <c r="J21" s="288">
        <f>⑧計算域Ⅱ!J21</f>
        <v>0</v>
      </c>
      <c r="K21" s="289">
        <f>⑧計算域Ⅱ!K21</f>
        <v>0</v>
      </c>
      <c r="L21" s="290">
        <f>⑧計算域Ⅱ!F69</f>
        <v>0</v>
      </c>
      <c r="M21" s="291">
        <f>⑧計算域Ⅱ!G69</f>
        <v>0</v>
      </c>
    </row>
    <row r="22" spans="2:13" x14ac:dyDescent="0.15">
      <c r="B22" s="302" t="s">
        <v>207</v>
      </c>
      <c r="C22" s="303" t="s">
        <v>436</v>
      </c>
      <c r="D22" s="304">
        <f>⑧計算域Ⅱ!D22</f>
        <v>0</v>
      </c>
      <c r="E22" s="305">
        <f>⑧計算域Ⅱ!E22</f>
        <v>0</v>
      </c>
      <c r="F22" s="306">
        <f>⑧計算域Ⅱ!F22</f>
        <v>0</v>
      </c>
      <c r="G22" s="307">
        <f>⑧計算域Ⅱ!D70</f>
        <v>0</v>
      </c>
      <c r="H22" s="307">
        <f>⑧計算域Ⅱ!E70</f>
        <v>0</v>
      </c>
      <c r="I22" s="304">
        <f>⑧計算域Ⅱ!I22</f>
        <v>0</v>
      </c>
      <c r="J22" s="305">
        <f>⑧計算域Ⅱ!J22</f>
        <v>0</v>
      </c>
      <c r="K22" s="306">
        <f>⑧計算域Ⅱ!K22</f>
        <v>0</v>
      </c>
      <c r="L22" s="307">
        <f>⑧計算域Ⅱ!F70</f>
        <v>0</v>
      </c>
      <c r="M22" s="308">
        <f>⑧計算域Ⅱ!G70</f>
        <v>0</v>
      </c>
    </row>
    <row r="23" spans="2:13" x14ac:dyDescent="0.15">
      <c r="B23" s="285" t="s">
        <v>208</v>
      </c>
      <c r="C23" s="286" t="s">
        <v>437</v>
      </c>
      <c r="D23" s="287">
        <f>⑧計算域Ⅱ!D23</f>
        <v>0</v>
      </c>
      <c r="E23" s="288">
        <f>⑧計算域Ⅱ!E23</f>
        <v>0</v>
      </c>
      <c r="F23" s="289">
        <f>⑧計算域Ⅱ!F23</f>
        <v>0</v>
      </c>
      <c r="G23" s="290">
        <f>⑧計算域Ⅱ!D71</f>
        <v>0</v>
      </c>
      <c r="H23" s="292">
        <f>⑧計算域Ⅱ!E71</f>
        <v>0</v>
      </c>
      <c r="I23" s="287">
        <f>⑧計算域Ⅱ!I23</f>
        <v>0</v>
      </c>
      <c r="J23" s="288">
        <f>⑧計算域Ⅱ!J23</f>
        <v>0</v>
      </c>
      <c r="K23" s="289">
        <f>⑧計算域Ⅱ!K23</f>
        <v>0</v>
      </c>
      <c r="L23" s="290">
        <f>⑧計算域Ⅱ!F71</f>
        <v>0</v>
      </c>
      <c r="M23" s="291">
        <f>⑧計算域Ⅱ!G71</f>
        <v>0</v>
      </c>
    </row>
    <row r="24" spans="2:13" x14ac:dyDescent="0.15">
      <c r="B24" s="302" t="s">
        <v>209</v>
      </c>
      <c r="C24" s="303" t="s">
        <v>438</v>
      </c>
      <c r="D24" s="304">
        <f>⑧計算域Ⅱ!D24</f>
        <v>0</v>
      </c>
      <c r="E24" s="305">
        <f>⑧計算域Ⅱ!E24</f>
        <v>0</v>
      </c>
      <c r="F24" s="306">
        <f>⑧計算域Ⅱ!F24</f>
        <v>0</v>
      </c>
      <c r="G24" s="307">
        <f>⑧計算域Ⅱ!D72</f>
        <v>0</v>
      </c>
      <c r="H24" s="307">
        <f>⑧計算域Ⅱ!E72</f>
        <v>0</v>
      </c>
      <c r="I24" s="304">
        <f>⑧計算域Ⅱ!I24</f>
        <v>0</v>
      </c>
      <c r="J24" s="305">
        <f>⑧計算域Ⅱ!J24</f>
        <v>0</v>
      </c>
      <c r="K24" s="306">
        <f>⑧計算域Ⅱ!K24</f>
        <v>0</v>
      </c>
      <c r="L24" s="307">
        <f>⑧計算域Ⅱ!F72</f>
        <v>0</v>
      </c>
      <c r="M24" s="308">
        <f>⑧計算域Ⅱ!G72</f>
        <v>0</v>
      </c>
    </row>
    <row r="25" spans="2:13" x14ac:dyDescent="0.15">
      <c r="B25" s="285" t="s">
        <v>210</v>
      </c>
      <c r="C25" s="286" t="s">
        <v>439</v>
      </c>
      <c r="D25" s="287">
        <f>⑧計算域Ⅱ!D25</f>
        <v>0</v>
      </c>
      <c r="E25" s="288">
        <f>⑧計算域Ⅱ!E25</f>
        <v>0</v>
      </c>
      <c r="F25" s="289">
        <f>⑧計算域Ⅱ!F25</f>
        <v>0</v>
      </c>
      <c r="G25" s="290">
        <f>⑧計算域Ⅱ!D73</f>
        <v>0</v>
      </c>
      <c r="H25" s="290">
        <f>⑧計算域Ⅱ!E73</f>
        <v>0</v>
      </c>
      <c r="I25" s="287">
        <f>⑧計算域Ⅱ!I25</f>
        <v>0</v>
      </c>
      <c r="J25" s="288">
        <f>⑧計算域Ⅱ!J25</f>
        <v>0</v>
      </c>
      <c r="K25" s="289">
        <f>⑧計算域Ⅱ!K25</f>
        <v>0</v>
      </c>
      <c r="L25" s="290">
        <f>⑧計算域Ⅱ!F73</f>
        <v>0</v>
      </c>
      <c r="M25" s="291">
        <f>⑧計算域Ⅱ!G73</f>
        <v>0</v>
      </c>
    </row>
    <row r="26" spans="2:13" x14ac:dyDescent="0.15">
      <c r="B26" s="302" t="s">
        <v>211</v>
      </c>
      <c r="C26" s="303" t="s">
        <v>440</v>
      </c>
      <c r="D26" s="304">
        <f>⑧計算域Ⅱ!D26</f>
        <v>0</v>
      </c>
      <c r="E26" s="305">
        <f>⑧計算域Ⅱ!E26</f>
        <v>0</v>
      </c>
      <c r="F26" s="306">
        <f>⑧計算域Ⅱ!F26</f>
        <v>0</v>
      </c>
      <c r="G26" s="307">
        <f>⑧計算域Ⅱ!D74</f>
        <v>0</v>
      </c>
      <c r="H26" s="307">
        <f>⑧計算域Ⅱ!E74</f>
        <v>0</v>
      </c>
      <c r="I26" s="304">
        <f>⑧計算域Ⅱ!I26</f>
        <v>0</v>
      </c>
      <c r="J26" s="305">
        <f>⑧計算域Ⅱ!J26</f>
        <v>0</v>
      </c>
      <c r="K26" s="306">
        <f>⑧計算域Ⅱ!K26</f>
        <v>0</v>
      </c>
      <c r="L26" s="307">
        <f>⑧計算域Ⅱ!F74</f>
        <v>0</v>
      </c>
      <c r="M26" s="308">
        <f>⑧計算域Ⅱ!G74</f>
        <v>0</v>
      </c>
    </row>
    <row r="27" spans="2:13" x14ac:dyDescent="0.15">
      <c r="B27" s="285" t="s">
        <v>212</v>
      </c>
      <c r="C27" s="286" t="s">
        <v>441</v>
      </c>
      <c r="D27" s="287">
        <f>⑧計算域Ⅱ!D27</f>
        <v>0</v>
      </c>
      <c r="E27" s="288">
        <f>⑧計算域Ⅱ!E27</f>
        <v>0</v>
      </c>
      <c r="F27" s="289">
        <f>⑧計算域Ⅱ!F27</f>
        <v>0</v>
      </c>
      <c r="G27" s="290">
        <f>⑧計算域Ⅱ!D75</f>
        <v>0</v>
      </c>
      <c r="H27" s="290">
        <f>⑧計算域Ⅱ!E75</f>
        <v>0</v>
      </c>
      <c r="I27" s="287">
        <f>⑧計算域Ⅱ!I27</f>
        <v>0</v>
      </c>
      <c r="J27" s="288">
        <f>⑧計算域Ⅱ!J27</f>
        <v>0</v>
      </c>
      <c r="K27" s="289">
        <f>⑧計算域Ⅱ!K27</f>
        <v>0</v>
      </c>
      <c r="L27" s="290">
        <f>⑧計算域Ⅱ!F75</f>
        <v>0</v>
      </c>
      <c r="M27" s="291">
        <f>⑧計算域Ⅱ!G75</f>
        <v>0</v>
      </c>
    </row>
    <row r="28" spans="2:13" x14ac:dyDescent="0.15">
      <c r="B28" s="302" t="s">
        <v>213</v>
      </c>
      <c r="C28" s="303" t="s">
        <v>442</v>
      </c>
      <c r="D28" s="304">
        <f>⑧計算域Ⅱ!D28</f>
        <v>0</v>
      </c>
      <c r="E28" s="305">
        <f>⑧計算域Ⅱ!E28</f>
        <v>0</v>
      </c>
      <c r="F28" s="306">
        <f>⑧計算域Ⅱ!F28</f>
        <v>0</v>
      </c>
      <c r="G28" s="307">
        <f>⑧計算域Ⅱ!D76</f>
        <v>0</v>
      </c>
      <c r="H28" s="309">
        <f>⑧計算域Ⅱ!E76</f>
        <v>0</v>
      </c>
      <c r="I28" s="304">
        <f>⑧計算域Ⅱ!I28</f>
        <v>0</v>
      </c>
      <c r="J28" s="305">
        <f>⑧計算域Ⅱ!J28</f>
        <v>0</v>
      </c>
      <c r="K28" s="306">
        <f>⑧計算域Ⅱ!K28</f>
        <v>0</v>
      </c>
      <c r="L28" s="307">
        <f>⑧計算域Ⅱ!F76</f>
        <v>0</v>
      </c>
      <c r="M28" s="308">
        <f>⑧計算域Ⅱ!G76</f>
        <v>0</v>
      </c>
    </row>
    <row r="29" spans="2:13" x14ac:dyDescent="0.15">
      <c r="B29" s="285" t="s">
        <v>214</v>
      </c>
      <c r="C29" s="286" t="s">
        <v>443</v>
      </c>
      <c r="D29" s="287">
        <f>⑧計算域Ⅱ!D29</f>
        <v>0</v>
      </c>
      <c r="E29" s="288">
        <f>⑧計算域Ⅱ!E29</f>
        <v>0</v>
      </c>
      <c r="F29" s="289">
        <f>⑧計算域Ⅱ!F29</f>
        <v>0</v>
      </c>
      <c r="G29" s="290">
        <f>⑧計算域Ⅱ!D77</f>
        <v>0</v>
      </c>
      <c r="H29" s="290">
        <f>⑧計算域Ⅱ!E77</f>
        <v>0</v>
      </c>
      <c r="I29" s="287">
        <f>⑧計算域Ⅱ!I29</f>
        <v>0</v>
      </c>
      <c r="J29" s="288">
        <f>⑧計算域Ⅱ!J29</f>
        <v>0</v>
      </c>
      <c r="K29" s="289">
        <f>⑧計算域Ⅱ!K29</f>
        <v>0</v>
      </c>
      <c r="L29" s="290">
        <f>⑧計算域Ⅱ!F77</f>
        <v>0</v>
      </c>
      <c r="M29" s="291">
        <f>⑧計算域Ⅱ!G77</f>
        <v>0</v>
      </c>
    </row>
    <row r="30" spans="2:13" x14ac:dyDescent="0.15">
      <c r="B30" s="302" t="s">
        <v>215</v>
      </c>
      <c r="C30" s="303" t="s">
        <v>444</v>
      </c>
      <c r="D30" s="304">
        <f>⑧計算域Ⅱ!D30</f>
        <v>0</v>
      </c>
      <c r="E30" s="305">
        <f>⑧計算域Ⅱ!E30</f>
        <v>0</v>
      </c>
      <c r="F30" s="306">
        <f>⑧計算域Ⅱ!F30</f>
        <v>0</v>
      </c>
      <c r="G30" s="307">
        <f>⑧計算域Ⅱ!D78</f>
        <v>0</v>
      </c>
      <c r="H30" s="307">
        <f>⑧計算域Ⅱ!E78</f>
        <v>0</v>
      </c>
      <c r="I30" s="304">
        <f>⑧計算域Ⅱ!I30</f>
        <v>0</v>
      </c>
      <c r="J30" s="305">
        <f>⑧計算域Ⅱ!J30</f>
        <v>0</v>
      </c>
      <c r="K30" s="306">
        <f>⑧計算域Ⅱ!K30</f>
        <v>0</v>
      </c>
      <c r="L30" s="307">
        <f>⑧計算域Ⅱ!F78</f>
        <v>0</v>
      </c>
      <c r="M30" s="308">
        <f>⑧計算域Ⅱ!G78</f>
        <v>0</v>
      </c>
    </row>
    <row r="31" spans="2:13" x14ac:dyDescent="0.15">
      <c r="B31" s="285" t="s">
        <v>216</v>
      </c>
      <c r="C31" s="286" t="s">
        <v>217</v>
      </c>
      <c r="D31" s="287">
        <f>⑧計算域Ⅱ!D31</f>
        <v>0</v>
      </c>
      <c r="E31" s="288">
        <f>⑧計算域Ⅱ!E31</f>
        <v>0</v>
      </c>
      <c r="F31" s="289">
        <f>⑧計算域Ⅱ!F31</f>
        <v>0</v>
      </c>
      <c r="G31" s="290">
        <f>⑧計算域Ⅱ!D79</f>
        <v>0</v>
      </c>
      <c r="H31" s="290">
        <f>⑧計算域Ⅱ!E79</f>
        <v>0</v>
      </c>
      <c r="I31" s="287">
        <f>⑧計算域Ⅱ!I31</f>
        <v>0</v>
      </c>
      <c r="J31" s="288">
        <f>⑧計算域Ⅱ!J31</f>
        <v>0</v>
      </c>
      <c r="K31" s="289">
        <f>⑧計算域Ⅱ!K31</f>
        <v>0</v>
      </c>
      <c r="L31" s="290">
        <f>⑧計算域Ⅱ!F79</f>
        <v>0</v>
      </c>
      <c r="M31" s="291">
        <f>⑧計算域Ⅱ!G79</f>
        <v>0</v>
      </c>
    </row>
    <row r="32" spans="2:13" x14ac:dyDescent="0.15">
      <c r="B32" s="302" t="s">
        <v>218</v>
      </c>
      <c r="C32" s="303" t="s">
        <v>65</v>
      </c>
      <c r="D32" s="304">
        <f>⑧計算域Ⅱ!D32</f>
        <v>0</v>
      </c>
      <c r="E32" s="305">
        <f>⑧計算域Ⅱ!E32</f>
        <v>0</v>
      </c>
      <c r="F32" s="306">
        <f>⑧計算域Ⅱ!F32</f>
        <v>0</v>
      </c>
      <c r="G32" s="307">
        <f>⑧計算域Ⅱ!D80</f>
        <v>0</v>
      </c>
      <c r="H32" s="307">
        <f>⑧計算域Ⅱ!E80</f>
        <v>0</v>
      </c>
      <c r="I32" s="304">
        <f>⑧計算域Ⅱ!I32</f>
        <v>0</v>
      </c>
      <c r="J32" s="305">
        <f>⑧計算域Ⅱ!J32</f>
        <v>0</v>
      </c>
      <c r="K32" s="306">
        <f>⑧計算域Ⅱ!K32</f>
        <v>0</v>
      </c>
      <c r="L32" s="307">
        <f>⑧計算域Ⅱ!F80</f>
        <v>0</v>
      </c>
      <c r="M32" s="308">
        <f>⑧計算域Ⅱ!G80</f>
        <v>0</v>
      </c>
    </row>
    <row r="33" spans="2:13" x14ac:dyDescent="0.15">
      <c r="B33" s="285" t="s">
        <v>219</v>
      </c>
      <c r="C33" s="286" t="s">
        <v>445</v>
      </c>
      <c r="D33" s="287">
        <f>⑧計算域Ⅱ!D33</f>
        <v>0</v>
      </c>
      <c r="E33" s="288">
        <f>⑧計算域Ⅱ!E33</f>
        <v>0</v>
      </c>
      <c r="F33" s="289">
        <f>⑧計算域Ⅱ!F33</f>
        <v>0</v>
      </c>
      <c r="G33" s="290">
        <f>⑧計算域Ⅱ!D81</f>
        <v>0</v>
      </c>
      <c r="H33" s="292">
        <f>⑧計算域Ⅱ!E81</f>
        <v>0</v>
      </c>
      <c r="I33" s="287">
        <f>⑧計算域Ⅱ!I33</f>
        <v>0</v>
      </c>
      <c r="J33" s="288">
        <f>⑧計算域Ⅱ!J33</f>
        <v>0</v>
      </c>
      <c r="K33" s="289">
        <f>⑧計算域Ⅱ!K33</f>
        <v>0</v>
      </c>
      <c r="L33" s="290">
        <f>⑧計算域Ⅱ!F81</f>
        <v>0</v>
      </c>
      <c r="M33" s="291">
        <f>⑧計算域Ⅱ!G81</f>
        <v>0</v>
      </c>
    </row>
    <row r="34" spans="2:13" x14ac:dyDescent="0.15">
      <c r="B34" s="302" t="s">
        <v>220</v>
      </c>
      <c r="C34" s="303" t="s">
        <v>221</v>
      </c>
      <c r="D34" s="304">
        <f>⑧計算域Ⅱ!D34</f>
        <v>0</v>
      </c>
      <c r="E34" s="305">
        <f>⑧計算域Ⅱ!E34</f>
        <v>0</v>
      </c>
      <c r="F34" s="306">
        <f>⑧計算域Ⅱ!F34</f>
        <v>0</v>
      </c>
      <c r="G34" s="307">
        <f>⑧計算域Ⅱ!D82</f>
        <v>0</v>
      </c>
      <c r="H34" s="307">
        <f>⑧計算域Ⅱ!E82</f>
        <v>0</v>
      </c>
      <c r="I34" s="304">
        <f>⑧計算域Ⅱ!I34</f>
        <v>0</v>
      </c>
      <c r="J34" s="305">
        <f>⑧計算域Ⅱ!J34</f>
        <v>0</v>
      </c>
      <c r="K34" s="306">
        <f>⑧計算域Ⅱ!K34</f>
        <v>0</v>
      </c>
      <c r="L34" s="307">
        <f>⑧計算域Ⅱ!F82</f>
        <v>0</v>
      </c>
      <c r="M34" s="308">
        <f>⑧計算域Ⅱ!G82</f>
        <v>0</v>
      </c>
    </row>
    <row r="35" spans="2:13" x14ac:dyDescent="0.15">
      <c r="B35" s="285" t="s">
        <v>222</v>
      </c>
      <c r="C35" s="286" t="s">
        <v>223</v>
      </c>
      <c r="D35" s="287">
        <f>⑧計算域Ⅱ!D35</f>
        <v>0</v>
      </c>
      <c r="E35" s="288">
        <f>⑧計算域Ⅱ!E35</f>
        <v>0</v>
      </c>
      <c r="F35" s="289">
        <f>⑧計算域Ⅱ!F35</f>
        <v>0</v>
      </c>
      <c r="G35" s="290">
        <f>⑧計算域Ⅱ!D83</f>
        <v>0</v>
      </c>
      <c r="H35" s="290">
        <f>⑧計算域Ⅱ!E83</f>
        <v>0</v>
      </c>
      <c r="I35" s="287">
        <f>⑧計算域Ⅱ!I35</f>
        <v>0</v>
      </c>
      <c r="J35" s="288">
        <f>⑧計算域Ⅱ!J35</f>
        <v>0</v>
      </c>
      <c r="K35" s="289">
        <f>⑧計算域Ⅱ!K35</f>
        <v>0</v>
      </c>
      <c r="L35" s="290">
        <f>⑧計算域Ⅱ!F83</f>
        <v>0</v>
      </c>
      <c r="M35" s="291">
        <f>⑧計算域Ⅱ!G83</f>
        <v>0</v>
      </c>
    </row>
    <row r="36" spans="2:13" x14ac:dyDescent="0.15">
      <c r="B36" s="302" t="s">
        <v>224</v>
      </c>
      <c r="C36" s="303" t="s">
        <v>446</v>
      </c>
      <c r="D36" s="304">
        <f>⑧計算域Ⅱ!D36</f>
        <v>0</v>
      </c>
      <c r="E36" s="305">
        <f>⑧計算域Ⅱ!E36</f>
        <v>0</v>
      </c>
      <c r="F36" s="306">
        <f>⑧計算域Ⅱ!F36</f>
        <v>0</v>
      </c>
      <c r="G36" s="307">
        <f>⑧計算域Ⅱ!D84</f>
        <v>0</v>
      </c>
      <c r="H36" s="307">
        <f>⑧計算域Ⅱ!E84</f>
        <v>0</v>
      </c>
      <c r="I36" s="304">
        <f>⑧計算域Ⅱ!I36</f>
        <v>0</v>
      </c>
      <c r="J36" s="305">
        <f>⑧計算域Ⅱ!J36</f>
        <v>0</v>
      </c>
      <c r="K36" s="306">
        <f>⑧計算域Ⅱ!K36</f>
        <v>0</v>
      </c>
      <c r="L36" s="307">
        <f>⑧計算域Ⅱ!F84</f>
        <v>0</v>
      </c>
      <c r="M36" s="308">
        <f>⑧計算域Ⅱ!G84</f>
        <v>0</v>
      </c>
    </row>
    <row r="37" spans="2:13" x14ac:dyDescent="0.15">
      <c r="B37" s="285" t="s">
        <v>225</v>
      </c>
      <c r="C37" s="286" t="s">
        <v>447</v>
      </c>
      <c r="D37" s="287">
        <f>⑧計算域Ⅱ!D37</f>
        <v>0</v>
      </c>
      <c r="E37" s="288">
        <f>⑧計算域Ⅱ!E37</f>
        <v>0</v>
      </c>
      <c r="F37" s="289">
        <f>⑧計算域Ⅱ!F37</f>
        <v>0</v>
      </c>
      <c r="G37" s="290">
        <f>⑧計算域Ⅱ!D85</f>
        <v>0</v>
      </c>
      <c r="H37" s="290">
        <f>⑧計算域Ⅱ!E85</f>
        <v>0</v>
      </c>
      <c r="I37" s="287">
        <f>⑧計算域Ⅱ!I37</f>
        <v>0</v>
      </c>
      <c r="J37" s="288">
        <f>⑧計算域Ⅱ!J37</f>
        <v>0</v>
      </c>
      <c r="K37" s="289">
        <f>⑧計算域Ⅱ!K37</f>
        <v>0</v>
      </c>
      <c r="L37" s="290">
        <f>⑧計算域Ⅱ!F85</f>
        <v>0</v>
      </c>
      <c r="M37" s="291">
        <f>⑧計算域Ⅱ!G85</f>
        <v>0</v>
      </c>
    </row>
    <row r="38" spans="2:13" x14ac:dyDescent="0.15">
      <c r="B38" s="302" t="s">
        <v>226</v>
      </c>
      <c r="C38" s="303" t="s">
        <v>88</v>
      </c>
      <c r="D38" s="304">
        <f>⑧計算域Ⅱ!D38</f>
        <v>0</v>
      </c>
      <c r="E38" s="305">
        <f>⑧計算域Ⅱ!E38</f>
        <v>0</v>
      </c>
      <c r="F38" s="306">
        <f>⑧計算域Ⅱ!F38</f>
        <v>0</v>
      </c>
      <c r="G38" s="307">
        <f>⑧計算域Ⅱ!D86</f>
        <v>0</v>
      </c>
      <c r="H38" s="309">
        <f>⑧計算域Ⅱ!E86</f>
        <v>0</v>
      </c>
      <c r="I38" s="304">
        <f>⑧計算域Ⅱ!I38</f>
        <v>0</v>
      </c>
      <c r="J38" s="305">
        <f>⑧計算域Ⅱ!J38</f>
        <v>0</v>
      </c>
      <c r="K38" s="306">
        <f>⑧計算域Ⅱ!K38</f>
        <v>0</v>
      </c>
      <c r="L38" s="307">
        <f>⑧計算域Ⅱ!F86</f>
        <v>0</v>
      </c>
      <c r="M38" s="308">
        <f>⑧計算域Ⅱ!G86</f>
        <v>0</v>
      </c>
    </row>
    <row r="39" spans="2:13" x14ac:dyDescent="0.15">
      <c r="B39" s="285" t="s">
        <v>227</v>
      </c>
      <c r="C39" s="286" t="s">
        <v>448</v>
      </c>
      <c r="D39" s="287">
        <f>⑧計算域Ⅱ!D39</f>
        <v>0</v>
      </c>
      <c r="E39" s="288">
        <f>⑧計算域Ⅱ!E39</f>
        <v>0</v>
      </c>
      <c r="F39" s="289">
        <f>⑧計算域Ⅱ!F39</f>
        <v>0</v>
      </c>
      <c r="G39" s="290">
        <f>⑧計算域Ⅱ!D87</f>
        <v>0</v>
      </c>
      <c r="H39" s="290">
        <f>⑧計算域Ⅱ!E87</f>
        <v>0</v>
      </c>
      <c r="I39" s="287">
        <f>⑧計算域Ⅱ!I39</f>
        <v>0</v>
      </c>
      <c r="J39" s="288">
        <f>⑧計算域Ⅱ!J39</f>
        <v>0</v>
      </c>
      <c r="K39" s="289">
        <f>⑧計算域Ⅱ!K39</f>
        <v>0</v>
      </c>
      <c r="L39" s="290">
        <f>⑧計算域Ⅱ!F87</f>
        <v>0</v>
      </c>
      <c r="M39" s="291">
        <f>⑧計算域Ⅱ!G87</f>
        <v>0</v>
      </c>
    </row>
    <row r="40" spans="2:13" x14ac:dyDescent="0.15">
      <c r="B40" s="302" t="s">
        <v>228</v>
      </c>
      <c r="C40" s="303" t="s">
        <v>449</v>
      </c>
      <c r="D40" s="304">
        <f>⑧計算域Ⅱ!D40</f>
        <v>0</v>
      </c>
      <c r="E40" s="305">
        <f>⑧計算域Ⅱ!E40</f>
        <v>0</v>
      </c>
      <c r="F40" s="306">
        <f>⑧計算域Ⅱ!F40</f>
        <v>0</v>
      </c>
      <c r="G40" s="307">
        <f>⑧計算域Ⅱ!D88</f>
        <v>0</v>
      </c>
      <c r="H40" s="307">
        <f>⑧計算域Ⅱ!E88</f>
        <v>0</v>
      </c>
      <c r="I40" s="304">
        <f>⑧計算域Ⅱ!I40</f>
        <v>0</v>
      </c>
      <c r="J40" s="305">
        <f>⑧計算域Ⅱ!J40</f>
        <v>0</v>
      </c>
      <c r="K40" s="306">
        <f>⑧計算域Ⅱ!K40</f>
        <v>0</v>
      </c>
      <c r="L40" s="307">
        <f>⑧計算域Ⅱ!F88</f>
        <v>0</v>
      </c>
      <c r="M40" s="308">
        <f>⑧計算域Ⅱ!G88</f>
        <v>0</v>
      </c>
    </row>
    <row r="41" spans="2:13" x14ac:dyDescent="0.15">
      <c r="B41" s="285" t="s">
        <v>229</v>
      </c>
      <c r="C41" s="286" t="s">
        <v>450</v>
      </c>
      <c r="D41" s="287">
        <f>⑧計算域Ⅱ!D41</f>
        <v>0</v>
      </c>
      <c r="E41" s="288">
        <f>⑧計算域Ⅱ!E41</f>
        <v>0</v>
      </c>
      <c r="F41" s="289">
        <f>⑧計算域Ⅱ!F41</f>
        <v>0</v>
      </c>
      <c r="G41" s="290">
        <f>⑧計算域Ⅱ!D89</f>
        <v>0</v>
      </c>
      <c r="H41" s="290">
        <f>⑧計算域Ⅱ!E89</f>
        <v>0</v>
      </c>
      <c r="I41" s="287">
        <f>⑧計算域Ⅱ!I41</f>
        <v>0</v>
      </c>
      <c r="J41" s="288">
        <f>⑧計算域Ⅱ!J41</f>
        <v>0</v>
      </c>
      <c r="K41" s="289">
        <f>⑧計算域Ⅱ!K41</f>
        <v>0</v>
      </c>
      <c r="L41" s="290">
        <f>⑧計算域Ⅱ!F89</f>
        <v>0</v>
      </c>
      <c r="M41" s="291">
        <f>⑧計算域Ⅱ!G89</f>
        <v>0</v>
      </c>
    </row>
    <row r="42" spans="2:13" x14ac:dyDescent="0.15">
      <c r="B42" s="302" t="s">
        <v>230</v>
      </c>
      <c r="C42" s="303" t="s">
        <v>451</v>
      </c>
      <c r="D42" s="304">
        <f>⑧計算域Ⅱ!D42</f>
        <v>0</v>
      </c>
      <c r="E42" s="305">
        <f>⑧計算域Ⅱ!E42</f>
        <v>0</v>
      </c>
      <c r="F42" s="306">
        <f>⑧計算域Ⅱ!F42</f>
        <v>0</v>
      </c>
      <c r="G42" s="307">
        <f>⑧計算域Ⅱ!D90</f>
        <v>0</v>
      </c>
      <c r="H42" s="307">
        <f>⑧計算域Ⅱ!E90</f>
        <v>0</v>
      </c>
      <c r="I42" s="304">
        <f>⑧計算域Ⅱ!I42</f>
        <v>0</v>
      </c>
      <c r="J42" s="305">
        <f>⑧計算域Ⅱ!J42</f>
        <v>0</v>
      </c>
      <c r="K42" s="306">
        <f>⑧計算域Ⅱ!K42</f>
        <v>0</v>
      </c>
      <c r="L42" s="307">
        <f>⑧計算域Ⅱ!F90</f>
        <v>0</v>
      </c>
      <c r="M42" s="308">
        <f>⑧計算域Ⅱ!G90</f>
        <v>0</v>
      </c>
    </row>
    <row r="43" spans="2:13" x14ac:dyDescent="0.15">
      <c r="B43" s="285" t="s">
        <v>231</v>
      </c>
      <c r="C43" s="286" t="s">
        <v>452</v>
      </c>
      <c r="D43" s="287">
        <f>⑧計算域Ⅱ!D43</f>
        <v>0</v>
      </c>
      <c r="E43" s="288">
        <f>⑧計算域Ⅱ!E43</f>
        <v>0</v>
      </c>
      <c r="F43" s="289">
        <f>⑧計算域Ⅱ!F43</f>
        <v>0</v>
      </c>
      <c r="G43" s="290">
        <f>⑧計算域Ⅱ!D91</f>
        <v>0</v>
      </c>
      <c r="H43" s="292">
        <f>⑧計算域Ⅱ!E91</f>
        <v>0</v>
      </c>
      <c r="I43" s="287">
        <f>⑧計算域Ⅱ!I43</f>
        <v>0</v>
      </c>
      <c r="J43" s="288">
        <f>⑧計算域Ⅱ!J43</f>
        <v>0</v>
      </c>
      <c r="K43" s="289">
        <f>⑧計算域Ⅱ!K43</f>
        <v>0</v>
      </c>
      <c r="L43" s="290">
        <f>⑧計算域Ⅱ!F91</f>
        <v>0</v>
      </c>
      <c r="M43" s="291">
        <f>⑧計算域Ⅱ!G91</f>
        <v>0</v>
      </c>
    </row>
    <row r="44" spans="2:13" x14ac:dyDescent="0.15">
      <c r="B44" s="302" t="s">
        <v>232</v>
      </c>
      <c r="C44" s="303" t="s">
        <v>453</v>
      </c>
      <c r="D44" s="304">
        <f>⑧計算域Ⅱ!D44</f>
        <v>0</v>
      </c>
      <c r="E44" s="305">
        <f>⑧計算域Ⅱ!E44</f>
        <v>0</v>
      </c>
      <c r="F44" s="306">
        <f>⑧計算域Ⅱ!F44</f>
        <v>0</v>
      </c>
      <c r="G44" s="307">
        <f>⑧計算域Ⅱ!D92</f>
        <v>0</v>
      </c>
      <c r="H44" s="310">
        <f>⑧計算域Ⅱ!E92</f>
        <v>0</v>
      </c>
      <c r="I44" s="304">
        <f>⑧計算域Ⅱ!I44</f>
        <v>0</v>
      </c>
      <c r="J44" s="305">
        <f>⑧計算域Ⅱ!J44</f>
        <v>0</v>
      </c>
      <c r="K44" s="306">
        <f>⑧計算域Ⅱ!K44</f>
        <v>0</v>
      </c>
      <c r="L44" s="307">
        <f>⑧計算域Ⅱ!F92</f>
        <v>0</v>
      </c>
      <c r="M44" s="308">
        <f>⑧計算域Ⅱ!G92</f>
        <v>0</v>
      </c>
    </row>
    <row r="45" spans="2:13" x14ac:dyDescent="0.15">
      <c r="B45" s="285" t="s">
        <v>233</v>
      </c>
      <c r="C45" s="286" t="s">
        <v>454</v>
      </c>
      <c r="D45" s="287">
        <f>⑧計算域Ⅱ!D45</f>
        <v>0</v>
      </c>
      <c r="E45" s="288">
        <f>⑧計算域Ⅱ!E45</f>
        <v>0</v>
      </c>
      <c r="F45" s="289">
        <f>⑧計算域Ⅱ!F45</f>
        <v>0</v>
      </c>
      <c r="G45" s="290">
        <f>⑧計算域Ⅱ!D93</f>
        <v>0</v>
      </c>
      <c r="H45" s="293">
        <f>⑧計算域Ⅱ!E93</f>
        <v>0</v>
      </c>
      <c r="I45" s="287">
        <f>⑧計算域Ⅱ!I45</f>
        <v>0</v>
      </c>
      <c r="J45" s="288">
        <f>⑧計算域Ⅱ!J45</f>
        <v>0</v>
      </c>
      <c r="K45" s="289">
        <f>⑧計算域Ⅱ!K45</f>
        <v>0</v>
      </c>
      <c r="L45" s="290">
        <f>⑧計算域Ⅱ!F93</f>
        <v>0</v>
      </c>
      <c r="M45" s="291">
        <f>⑧計算域Ⅱ!G93</f>
        <v>0</v>
      </c>
    </row>
    <row r="46" spans="2:13" x14ac:dyDescent="0.15">
      <c r="B46" s="302" t="s">
        <v>234</v>
      </c>
      <c r="C46" s="303" t="s">
        <v>455</v>
      </c>
      <c r="D46" s="304">
        <f>⑧計算域Ⅱ!D46</f>
        <v>0</v>
      </c>
      <c r="E46" s="305">
        <f>⑧計算域Ⅱ!E46</f>
        <v>0</v>
      </c>
      <c r="F46" s="306">
        <f>⑧計算域Ⅱ!F46</f>
        <v>0</v>
      </c>
      <c r="G46" s="307">
        <f>⑧計算域Ⅱ!D94</f>
        <v>0</v>
      </c>
      <c r="H46" s="310">
        <f>⑧計算域Ⅱ!E94</f>
        <v>0</v>
      </c>
      <c r="I46" s="304">
        <f>⑧計算域Ⅱ!I46</f>
        <v>0</v>
      </c>
      <c r="J46" s="305">
        <f>⑧計算域Ⅱ!J46</f>
        <v>0</v>
      </c>
      <c r="K46" s="306">
        <f>⑧計算域Ⅱ!K46</f>
        <v>0</v>
      </c>
      <c r="L46" s="307">
        <f>⑧計算域Ⅱ!F94</f>
        <v>0</v>
      </c>
      <c r="M46" s="308">
        <f>⑧計算域Ⅱ!G94</f>
        <v>0</v>
      </c>
    </row>
    <row r="47" spans="2:13" x14ac:dyDescent="0.15">
      <c r="B47" s="285" t="s">
        <v>235</v>
      </c>
      <c r="C47" s="286" t="s">
        <v>456</v>
      </c>
      <c r="D47" s="287">
        <f>⑧計算域Ⅱ!D47</f>
        <v>0</v>
      </c>
      <c r="E47" s="288">
        <f>⑧計算域Ⅱ!E47</f>
        <v>0</v>
      </c>
      <c r="F47" s="289">
        <f>⑧計算域Ⅱ!F47</f>
        <v>0</v>
      </c>
      <c r="G47" s="290">
        <f>⑧計算域Ⅱ!D95</f>
        <v>0</v>
      </c>
      <c r="H47" s="293">
        <f>⑧計算域Ⅱ!E95</f>
        <v>0</v>
      </c>
      <c r="I47" s="287">
        <f>⑧計算域Ⅱ!I47</f>
        <v>0</v>
      </c>
      <c r="J47" s="288">
        <f>⑧計算域Ⅱ!J47</f>
        <v>0</v>
      </c>
      <c r="K47" s="289">
        <f>⑧計算域Ⅱ!K47</f>
        <v>0</v>
      </c>
      <c r="L47" s="290">
        <f>⑧計算域Ⅱ!F95</f>
        <v>0</v>
      </c>
      <c r="M47" s="291">
        <f>⑧計算域Ⅱ!G95</f>
        <v>0</v>
      </c>
    </row>
    <row r="48" spans="2:13" x14ac:dyDescent="0.15">
      <c r="B48" s="311" t="s">
        <v>236</v>
      </c>
      <c r="C48" s="312" t="s">
        <v>457</v>
      </c>
      <c r="D48" s="313">
        <f>⑧計算域Ⅱ!D48</f>
        <v>0</v>
      </c>
      <c r="E48" s="314">
        <f>⑧計算域Ⅱ!E48</f>
        <v>0</v>
      </c>
      <c r="F48" s="315">
        <f>⑧計算域Ⅱ!F48</f>
        <v>0</v>
      </c>
      <c r="G48" s="316">
        <f>⑧計算域Ⅱ!D96</f>
        <v>0</v>
      </c>
      <c r="H48" s="316">
        <f>⑧計算域Ⅱ!E96</f>
        <v>0</v>
      </c>
      <c r="I48" s="313">
        <f>⑧計算域Ⅱ!I48</f>
        <v>0</v>
      </c>
      <c r="J48" s="314">
        <f>⑧計算域Ⅱ!J48</f>
        <v>0</v>
      </c>
      <c r="K48" s="315">
        <f>⑧計算域Ⅱ!K48</f>
        <v>0</v>
      </c>
      <c r="L48" s="316">
        <f>⑧計算域Ⅱ!F96</f>
        <v>0</v>
      </c>
      <c r="M48" s="317">
        <f>⑧計算域Ⅱ!G96</f>
        <v>0</v>
      </c>
    </row>
    <row r="49" spans="2:14" ht="18" customHeight="1" thickBot="1" x14ac:dyDescent="0.2">
      <c r="B49" s="778" t="s">
        <v>43</v>
      </c>
      <c r="C49" s="779"/>
      <c r="D49" s="598">
        <f t="shared" ref="D49:M49" si="0">SUM(D9:D48)</f>
        <v>0</v>
      </c>
      <c r="E49" s="37">
        <f t="shared" si="0"/>
        <v>0</v>
      </c>
      <c r="F49" s="37">
        <f t="shared" si="0"/>
        <v>0</v>
      </c>
      <c r="G49" s="38">
        <f t="shared" si="0"/>
        <v>0</v>
      </c>
      <c r="H49" s="39">
        <f t="shared" si="0"/>
        <v>0</v>
      </c>
      <c r="I49" s="36">
        <f t="shared" si="0"/>
        <v>0</v>
      </c>
      <c r="J49" s="37">
        <f t="shared" si="0"/>
        <v>0</v>
      </c>
      <c r="K49" s="37">
        <f t="shared" si="0"/>
        <v>0</v>
      </c>
      <c r="L49" s="38">
        <f t="shared" si="0"/>
        <v>0</v>
      </c>
      <c r="M49" s="40">
        <f t="shared" si="0"/>
        <v>0</v>
      </c>
      <c r="N49" s="41"/>
    </row>
    <row r="50" spans="2:14" ht="14.25" thickBot="1" x14ac:dyDescent="0.2"/>
    <row r="51" spans="2:14" x14ac:dyDescent="0.15">
      <c r="B51" s="780" t="s">
        <v>191</v>
      </c>
      <c r="C51" s="781"/>
      <c r="D51" s="801" t="s">
        <v>144</v>
      </c>
      <c r="E51" s="802"/>
      <c r="F51" s="802"/>
      <c r="G51" s="802"/>
      <c r="H51" s="803"/>
      <c r="I51" s="801" t="s">
        <v>58</v>
      </c>
      <c r="J51" s="802"/>
      <c r="K51" s="802"/>
      <c r="L51" s="802"/>
      <c r="M51" s="803"/>
    </row>
    <row r="52" spans="2:14" ht="6" customHeight="1" x14ac:dyDescent="0.15">
      <c r="B52" s="782"/>
      <c r="C52" s="783"/>
      <c r="D52" s="775" t="s">
        <v>42</v>
      </c>
      <c r="E52" s="34"/>
      <c r="F52" s="34"/>
      <c r="G52" s="772" t="s">
        <v>45</v>
      </c>
      <c r="H52" s="797" t="s">
        <v>46</v>
      </c>
      <c r="I52" s="775" t="s">
        <v>42</v>
      </c>
      <c r="J52" s="34"/>
      <c r="K52" s="34"/>
      <c r="L52" s="772" t="s">
        <v>45</v>
      </c>
      <c r="M52" s="804" t="s">
        <v>46</v>
      </c>
    </row>
    <row r="53" spans="2:14" ht="6" customHeight="1" x14ac:dyDescent="0.15">
      <c r="B53" s="782"/>
      <c r="C53" s="783"/>
      <c r="D53" s="786"/>
      <c r="E53" s="788" t="s">
        <v>47</v>
      </c>
      <c r="F53" s="35"/>
      <c r="G53" s="773"/>
      <c r="H53" s="798"/>
      <c r="I53" s="786"/>
      <c r="J53" s="788" t="s">
        <v>47</v>
      </c>
      <c r="K53" s="35"/>
      <c r="L53" s="773"/>
      <c r="M53" s="805"/>
    </row>
    <row r="54" spans="2:14" x14ac:dyDescent="0.15">
      <c r="B54" s="782"/>
      <c r="C54" s="783"/>
      <c r="D54" s="786"/>
      <c r="E54" s="789"/>
      <c r="F54" s="791" t="s">
        <v>22</v>
      </c>
      <c r="G54" s="773"/>
      <c r="H54" s="798"/>
      <c r="I54" s="786"/>
      <c r="J54" s="789"/>
      <c r="K54" s="791" t="s">
        <v>22</v>
      </c>
      <c r="L54" s="773"/>
      <c r="M54" s="805"/>
    </row>
    <row r="55" spans="2:14" x14ac:dyDescent="0.15">
      <c r="B55" s="784"/>
      <c r="C55" s="785"/>
      <c r="D55" s="787"/>
      <c r="E55" s="790"/>
      <c r="F55" s="800"/>
      <c r="G55" s="774"/>
      <c r="H55" s="799"/>
      <c r="I55" s="787"/>
      <c r="J55" s="790"/>
      <c r="K55" s="800"/>
      <c r="L55" s="774"/>
      <c r="M55" s="806"/>
    </row>
    <row r="56" spans="2:14" x14ac:dyDescent="0.15">
      <c r="B56" s="278" t="s">
        <v>192</v>
      </c>
      <c r="C56" s="294" t="s">
        <v>426</v>
      </c>
      <c r="D56" s="295">
        <f>⑧計算域Ⅱ!P9</f>
        <v>0</v>
      </c>
      <c r="E56" s="282">
        <f>⑧計算域Ⅱ!Q9</f>
        <v>0</v>
      </c>
      <c r="F56" s="282">
        <f>⑧計算域Ⅱ!R9</f>
        <v>0</v>
      </c>
      <c r="G56" s="282">
        <f>⑧計算域Ⅱ!H57</f>
        <v>0</v>
      </c>
      <c r="H56" s="296">
        <f>⑧計算域Ⅱ!I57</f>
        <v>0</v>
      </c>
      <c r="I56" s="295">
        <f>⑧計算域Ⅱ!S9</f>
        <v>0</v>
      </c>
      <c r="J56" s="282">
        <f>⑧計算域Ⅱ!T9</f>
        <v>0</v>
      </c>
      <c r="K56" s="282">
        <f>⑧計算域Ⅱ!U9</f>
        <v>0</v>
      </c>
      <c r="L56" s="282">
        <f>⑧計算域Ⅱ!J57</f>
        <v>0</v>
      </c>
      <c r="M56" s="297">
        <f>⑧計算域Ⅱ!K57</f>
        <v>0</v>
      </c>
    </row>
    <row r="57" spans="2:14" x14ac:dyDescent="0.15">
      <c r="B57" s="302" t="s">
        <v>193</v>
      </c>
      <c r="C57" s="318" t="s">
        <v>50</v>
      </c>
      <c r="D57" s="319">
        <f>⑧計算域Ⅱ!P10</f>
        <v>0</v>
      </c>
      <c r="E57" s="306">
        <f>⑧計算域Ⅱ!Q10</f>
        <v>0</v>
      </c>
      <c r="F57" s="306">
        <f>⑧計算域Ⅱ!R10</f>
        <v>0</v>
      </c>
      <c r="G57" s="306">
        <f>⑧計算域Ⅱ!H58</f>
        <v>0</v>
      </c>
      <c r="H57" s="320">
        <f>⑧計算域Ⅱ!I58</f>
        <v>0</v>
      </c>
      <c r="I57" s="319">
        <f>⑧計算域Ⅱ!S10</f>
        <v>0</v>
      </c>
      <c r="J57" s="306">
        <f>⑧計算域Ⅱ!T10</f>
        <v>0</v>
      </c>
      <c r="K57" s="306">
        <f>⑧計算域Ⅱ!U10</f>
        <v>0</v>
      </c>
      <c r="L57" s="306">
        <f>⑧計算域Ⅱ!J58</f>
        <v>0</v>
      </c>
      <c r="M57" s="321">
        <f>⑧計算域Ⅱ!K58</f>
        <v>0</v>
      </c>
    </row>
    <row r="58" spans="2:14" x14ac:dyDescent="0.15">
      <c r="B58" s="285" t="s">
        <v>194</v>
      </c>
      <c r="C58" s="298" t="s">
        <v>427</v>
      </c>
      <c r="D58" s="299">
        <f>⑧計算域Ⅱ!P11</f>
        <v>0</v>
      </c>
      <c r="E58" s="289">
        <f>⑧計算域Ⅱ!Q11</f>
        <v>0</v>
      </c>
      <c r="F58" s="289">
        <f>⑧計算域Ⅱ!R11</f>
        <v>0</v>
      </c>
      <c r="G58" s="289">
        <f>⑧計算域Ⅱ!H59</f>
        <v>0</v>
      </c>
      <c r="H58" s="300">
        <f>⑧計算域Ⅱ!I59</f>
        <v>0</v>
      </c>
      <c r="I58" s="299">
        <f>⑧計算域Ⅱ!S11</f>
        <v>0</v>
      </c>
      <c r="J58" s="289">
        <f>⑧計算域Ⅱ!T11</f>
        <v>0</v>
      </c>
      <c r="K58" s="289">
        <f>⑧計算域Ⅱ!U11</f>
        <v>0</v>
      </c>
      <c r="L58" s="289">
        <f>⑧計算域Ⅱ!J59</f>
        <v>0</v>
      </c>
      <c r="M58" s="301">
        <f>⑧計算域Ⅱ!K59</f>
        <v>0</v>
      </c>
    </row>
    <row r="59" spans="2:14" x14ac:dyDescent="0.15">
      <c r="B59" s="302" t="s">
        <v>195</v>
      </c>
      <c r="C59" s="318" t="s">
        <v>196</v>
      </c>
      <c r="D59" s="319">
        <f>⑧計算域Ⅱ!P12</f>
        <v>0</v>
      </c>
      <c r="E59" s="306">
        <f>⑧計算域Ⅱ!Q12</f>
        <v>0</v>
      </c>
      <c r="F59" s="306">
        <f>⑧計算域Ⅱ!R12</f>
        <v>0</v>
      </c>
      <c r="G59" s="306">
        <f>⑧計算域Ⅱ!H60</f>
        <v>0</v>
      </c>
      <c r="H59" s="320">
        <f>⑧計算域Ⅱ!I60</f>
        <v>0</v>
      </c>
      <c r="I59" s="319">
        <f>⑧計算域Ⅱ!S12</f>
        <v>0</v>
      </c>
      <c r="J59" s="306">
        <f>⑧計算域Ⅱ!T12</f>
        <v>0</v>
      </c>
      <c r="K59" s="306">
        <f>⑧計算域Ⅱ!U12</f>
        <v>0</v>
      </c>
      <c r="L59" s="306">
        <f>⑧計算域Ⅱ!J60</f>
        <v>0</v>
      </c>
      <c r="M59" s="321">
        <f>⑧計算域Ⅱ!K60</f>
        <v>0</v>
      </c>
    </row>
    <row r="60" spans="2:14" x14ac:dyDescent="0.15">
      <c r="B60" s="285" t="s">
        <v>197</v>
      </c>
      <c r="C60" s="298" t="s">
        <v>428</v>
      </c>
      <c r="D60" s="299">
        <f>⑧計算域Ⅱ!P13</f>
        <v>0</v>
      </c>
      <c r="E60" s="289">
        <f>⑧計算域Ⅱ!Q13</f>
        <v>0</v>
      </c>
      <c r="F60" s="289">
        <f>⑧計算域Ⅱ!R13</f>
        <v>0</v>
      </c>
      <c r="G60" s="289">
        <f>⑧計算域Ⅱ!H61</f>
        <v>0</v>
      </c>
      <c r="H60" s="300">
        <f>⑧計算域Ⅱ!I61</f>
        <v>0</v>
      </c>
      <c r="I60" s="299">
        <f>⑧計算域Ⅱ!S13</f>
        <v>0</v>
      </c>
      <c r="J60" s="289">
        <f>⑧計算域Ⅱ!T13</f>
        <v>0</v>
      </c>
      <c r="K60" s="289">
        <f>⑧計算域Ⅱ!U13</f>
        <v>0</v>
      </c>
      <c r="L60" s="289">
        <f>⑧計算域Ⅱ!J61</f>
        <v>0</v>
      </c>
      <c r="M60" s="301">
        <f>⑧計算域Ⅱ!K61</f>
        <v>0</v>
      </c>
    </row>
    <row r="61" spans="2:14" x14ac:dyDescent="0.15">
      <c r="B61" s="302" t="s">
        <v>198</v>
      </c>
      <c r="C61" s="318" t="s">
        <v>429</v>
      </c>
      <c r="D61" s="319">
        <f>⑧計算域Ⅱ!P14</f>
        <v>0</v>
      </c>
      <c r="E61" s="306">
        <f>⑧計算域Ⅱ!Q14</f>
        <v>0</v>
      </c>
      <c r="F61" s="306">
        <f>⑧計算域Ⅱ!R14</f>
        <v>0</v>
      </c>
      <c r="G61" s="306">
        <f>⑧計算域Ⅱ!H62</f>
        <v>0</v>
      </c>
      <c r="H61" s="320">
        <f>⑧計算域Ⅱ!I62</f>
        <v>0</v>
      </c>
      <c r="I61" s="319">
        <f>⑧計算域Ⅱ!S14</f>
        <v>0</v>
      </c>
      <c r="J61" s="306">
        <f>⑧計算域Ⅱ!T14</f>
        <v>0</v>
      </c>
      <c r="K61" s="306">
        <f>⑧計算域Ⅱ!U14</f>
        <v>0</v>
      </c>
      <c r="L61" s="306">
        <f>⑧計算域Ⅱ!J62</f>
        <v>0</v>
      </c>
      <c r="M61" s="321">
        <f>⑧計算域Ⅱ!K62</f>
        <v>0</v>
      </c>
    </row>
    <row r="62" spans="2:14" x14ac:dyDescent="0.15">
      <c r="B62" s="285" t="s">
        <v>199</v>
      </c>
      <c r="C62" s="298" t="s">
        <v>430</v>
      </c>
      <c r="D62" s="299">
        <f>⑧計算域Ⅱ!P15</f>
        <v>0</v>
      </c>
      <c r="E62" s="289">
        <f>⑧計算域Ⅱ!Q15</f>
        <v>0</v>
      </c>
      <c r="F62" s="289">
        <f>⑧計算域Ⅱ!R15</f>
        <v>0</v>
      </c>
      <c r="G62" s="289">
        <f>⑧計算域Ⅱ!H63</f>
        <v>0</v>
      </c>
      <c r="H62" s="300">
        <f>⑧計算域Ⅱ!I63</f>
        <v>0</v>
      </c>
      <c r="I62" s="299">
        <f>⑧計算域Ⅱ!S15</f>
        <v>0</v>
      </c>
      <c r="J62" s="289">
        <f>⑧計算域Ⅱ!T15</f>
        <v>0</v>
      </c>
      <c r="K62" s="289">
        <f>⑧計算域Ⅱ!U15</f>
        <v>0</v>
      </c>
      <c r="L62" s="289">
        <f>⑧計算域Ⅱ!J63</f>
        <v>0</v>
      </c>
      <c r="M62" s="301">
        <f>⑧計算域Ⅱ!K63</f>
        <v>0</v>
      </c>
    </row>
    <row r="63" spans="2:14" x14ac:dyDescent="0.15">
      <c r="B63" s="302" t="s">
        <v>200</v>
      </c>
      <c r="C63" s="318" t="s">
        <v>431</v>
      </c>
      <c r="D63" s="319">
        <f>⑧計算域Ⅱ!P16</f>
        <v>0</v>
      </c>
      <c r="E63" s="306">
        <f>⑧計算域Ⅱ!Q16</f>
        <v>0</v>
      </c>
      <c r="F63" s="306">
        <f>⑧計算域Ⅱ!R16</f>
        <v>0</v>
      </c>
      <c r="G63" s="306">
        <f>⑧計算域Ⅱ!H64</f>
        <v>0</v>
      </c>
      <c r="H63" s="320">
        <f>⑧計算域Ⅱ!I64</f>
        <v>0</v>
      </c>
      <c r="I63" s="319">
        <f>⑧計算域Ⅱ!S16</f>
        <v>0</v>
      </c>
      <c r="J63" s="306">
        <f>⑧計算域Ⅱ!T16</f>
        <v>0</v>
      </c>
      <c r="K63" s="306">
        <f>⑧計算域Ⅱ!U16</f>
        <v>0</v>
      </c>
      <c r="L63" s="306">
        <f>⑧計算域Ⅱ!J64</f>
        <v>0</v>
      </c>
      <c r="M63" s="321">
        <f>⑧計算域Ⅱ!K64</f>
        <v>0</v>
      </c>
    </row>
    <row r="64" spans="2:14" x14ac:dyDescent="0.15">
      <c r="B64" s="285" t="s">
        <v>201</v>
      </c>
      <c r="C64" s="298" t="s">
        <v>432</v>
      </c>
      <c r="D64" s="299">
        <f>⑧計算域Ⅱ!P17</f>
        <v>0</v>
      </c>
      <c r="E64" s="289">
        <f>⑧計算域Ⅱ!Q17</f>
        <v>0</v>
      </c>
      <c r="F64" s="289">
        <f>⑧計算域Ⅱ!R17</f>
        <v>0</v>
      </c>
      <c r="G64" s="289">
        <f>⑧計算域Ⅱ!H65</f>
        <v>0</v>
      </c>
      <c r="H64" s="300">
        <f>⑧計算域Ⅱ!I65</f>
        <v>0</v>
      </c>
      <c r="I64" s="299">
        <f>⑧計算域Ⅱ!S17</f>
        <v>0</v>
      </c>
      <c r="J64" s="289">
        <f>⑧計算域Ⅱ!T17</f>
        <v>0</v>
      </c>
      <c r="K64" s="289">
        <f>⑧計算域Ⅱ!U17</f>
        <v>0</v>
      </c>
      <c r="L64" s="289">
        <f>⑧計算域Ⅱ!J65</f>
        <v>0</v>
      </c>
      <c r="M64" s="301">
        <f>⑧計算域Ⅱ!K65</f>
        <v>0</v>
      </c>
    </row>
    <row r="65" spans="2:13" x14ac:dyDescent="0.15">
      <c r="B65" s="302" t="s">
        <v>202</v>
      </c>
      <c r="C65" s="318" t="s">
        <v>433</v>
      </c>
      <c r="D65" s="319">
        <f>⑧計算域Ⅱ!P18</f>
        <v>0</v>
      </c>
      <c r="E65" s="306">
        <f>⑧計算域Ⅱ!Q18</f>
        <v>0</v>
      </c>
      <c r="F65" s="306">
        <f>⑧計算域Ⅱ!R18</f>
        <v>0</v>
      </c>
      <c r="G65" s="306">
        <f>⑧計算域Ⅱ!H66</f>
        <v>0</v>
      </c>
      <c r="H65" s="320">
        <f>⑧計算域Ⅱ!I66</f>
        <v>0</v>
      </c>
      <c r="I65" s="319">
        <f>⑧計算域Ⅱ!S18</f>
        <v>0</v>
      </c>
      <c r="J65" s="306">
        <f>⑧計算域Ⅱ!T18</f>
        <v>0</v>
      </c>
      <c r="K65" s="306">
        <f>⑧計算域Ⅱ!U18</f>
        <v>0</v>
      </c>
      <c r="L65" s="306">
        <f>⑧計算域Ⅱ!J66</f>
        <v>0</v>
      </c>
      <c r="M65" s="321">
        <f>⑧計算域Ⅱ!K66</f>
        <v>0</v>
      </c>
    </row>
    <row r="66" spans="2:13" x14ac:dyDescent="0.15">
      <c r="B66" s="285" t="s">
        <v>203</v>
      </c>
      <c r="C66" s="298" t="s">
        <v>204</v>
      </c>
      <c r="D66" s="299">
        <f>⑧計算域Ⅱ!P19</f>
        <v>0</v>
      </c>
      <c r="E66" s="289">
        <f>⑧計算域Ⅱ!Q19</f>
        <v>0</v>
      </c>
      <c r="F66" s="289">
        <f>⑧計算域Ⅱ!R19</f>
        <v>0</v>
      </c>
      <c r="G66" s="289">
        <f>⑧計算域Ⅱ!H67</f>
        <v>0</v>
      </c>
      <c r="H66" s="300">
        <f>⑧計算域Ⅱ!I67</f>
        <v>0</v>
      </c>
      <c r="I66" s="299">
        <f>⑧計算域Ⅱ!S19</f>
        <v>0</v>
      </c>
      <c r="J66" s="289">
        <f>⑧計算域Ⅱ!T19</f>
        <v>0</v>
      </c>
      <c r="K66" s="289">
        <f>⑧計算域Ⅱ!U19</f>
        <v>0</v>
      </c>
      <c r="L66" s="289">
        <f>⑧計算域Ⅱ!J67</f>
        <v>0</v>
      </c>
      <c r="M66" s="301">
        <f>⑧計算域Ⅱ!K67</f>
        <v>0</v>
      </c>
    </row>
    <row r="67" spans="2:13" x14ac:dyDescent="0.15">
      <c r="B67" s="302" t="s">
        <v>205</v>
      </c>
      <c r="C67" s="318" t="s">
        <v>434</v>
      </c>
      <c r="D67" s="319">
        <f>⑧計算域Ⅱ!P20</f>
        <v>0</v>
      </c>
      <c r="E67" s="306">
        <f>⑧計算域Ⅱ!Q20</f>
        <v>0</v>
      </c>
      <c r="F67" s="306">
        <f>⑧計算域Ⅱ!R20</f>
        <v>0</v>
      </c>
      <c r="G67" s="306">
        <f>⑧計算域Ⅱ!H68</f>
        <v>0</v>
      </c>
      <c r="H67" s="320">
        <f>⑧計算域Ⅱ!I68</f>
        <v>0</v>
      </c>
      <c r="I67" s="319">
        <f>⑧計算域Ⅱ!S20</f>
        <v>0</v>
      </c>
      <c r="J67" s="306">
        <f>⑧計算域Ⅱ!T20</f>
        <v>0</v>
      </c>
      <c r="K67" s="306">
        <f>⑧計算域Ⅱ!U20</f>
        <v>0</v>
      </c>
      <c r="L67" s="306">
        <f>⑧計算域Ⅱ!J68</f>
        <v>0</v>
      </c>
      <c r="M67" s="321">
        <f>⑧計算域Ⅱ!K68</f>
        <v>0</v>
      </c>
    </row>
    <row r="68" spans="2:13" x14ac:dyDescent="0.15">
      <c r="B68" s="285" t="s">
        <v>206</v>
      </c>
      <c r="C68" s="298" t="s">
        <v>435</v>
      </c>
      <c r="D68" s="299">
        <f>⑧計算域Ⅱ!P21</f>
        <v>0</v>
      </c>
      <c r="E68" s="289">
        <f>⑧計算域Ⅱ!Q21</f>
        <v>0</v>
      </c>
      <c r="F68" s="289">
        <f>⑧計算域Ⅱ!R21</f>
        <v>0</v>
      </c>
      <c r="G68" s="289">
        <f>⑧計算域Ⅱ!H69</f>
        <v>0</v>
      </c>
      <c r="H68" s="300">
        <f>⑧計算域Ⅱ!I69</f>
        <v>0</v>
      </c>
      <c r="I68" s="299">
        <f>⑧計算域Ⅱ!S21</f>
        <v>0</v>
      </c>
      <c r="J68" s="289">
        <f>⑧計算域Ⅱ!T21</f>
        <v>0</v>
      </c>
      <c r="K68" s="289">
        <f>⑧計算域Ⅱ!U21</f>
        <v>0</v>
      </c>
      <c r="L68" s="289">
        <f>⑧計算域Ⅱ!J69</f>
        <v>0</v>
      </c>
      <c r="M68" s="301">
        <f>⑧計算域Ⅱ!K69</f>
        <v>0</v>
      </c>
    </row>
    <row r="69" spans="2:13" x14ac:dyDescent="0.15">
      <c r="B69" s="302" t="s">
        <v>207</v>
      </c>
      <c r="C69" s="318" t="s">
        <v>436</v>
      </c>
      <c r="D69" s="319">
        <f>⑧計算域Ⅱ!P22</f>
        <v>0</v>
      </c>
      <c r="E69" s="306">
        <f>⑧計算域Ⅱ!Q22</f>
        <v>0</v>
      </c>
      <c r="F69" s="306">
        <f>⑧計算域Ⅱ!R22</f>
        <v>0</v>
      </c>
      <c r="G69" s="306">
        <f>⑧計算域Ⅱ!H70</f>
        <v>0</v>
      </c>
      <c r="H69" s="320">
        <f>⑧計算域Ⅱ!I70</f>
        <v>0</v>
      </c>
      <c r="I69" s="319">
        <f>⑧計算域Ⅱ!S22</f>
        <v>0</v>
      </c>
      <c r="J69" s="306">
        <f>⑧計算域Ⅱ!T22</f>
        <v>0</v>
      </c>
      <c r="K69" s="306">
        <f>⑧計算域Ⅱ!U22</f>
        <v>0</v>
      </c>
      <c r="L69" s="306">
        <f>⑧計算域Ⅱ!J70</f>
        <v>0</v>
      </c>
      <c r="M69" s="321">
        <f>⑧計算域Ⅱ!K70</f>
        <v>0</v>
      </c>
    </row>
    <row r="70" spans="2:13" x14ac:dyDescent="0.15">
      <c r="B70" s="285" t="s">
        <v>208</v>
      </c>
      <c r="C70" s="298" t="s">
        <v>437</v>
      </c>
      <c r="D70" s="299">
        <f>⑧計算域Ⅱ!P23</f>
        <v>0</v>
      </c>
      <c r="E70" s="289">
        <f>⑧計算域Ⅱ!Q23</f>
        <v>0</v>
      </c>
      <c r="F70" s="289">
        <f>⑧計算域Ⅱ!R23</f>
        <v>0</v>
      </c>
      <c r="G70" s="289">
        <f>⑧計算域Ⅱ!H71</f>
        <v>0</v>
      </c>
      <c r="H70" s="300">
        <f>⑧計算域Ⅱ!I71</f>
        <v>0</v>
      </c>
      <c r="I70" s="299">
        <f>⑧計算域Ⅱ!S23</f>
        <v>0</v>
      </c>
      <c r="J70" s="289">
        <f>⑧計算域Ⅱ!T23</f>
        <v>0</v>
      </c>
      <c r="K70" s="289">
        <f>⑧計算域Ⅱ!U23</f>
        <v>0</v>
      </c>
      <c r="L70" s="289">
        <f>⑧計算域Ⅱ!J71</f>
        <v>0</v>
      </c>
      <c r="M70" s="301">
        <f>⑧計算域Ⅱ!K71</f>
        <v>0</v>
      </c>
    </row>
    <row r="71" spans="2:13" x14ac:dyDescent="0.15">
      <c r="B71" s="302" t="s">
        <v>209</v>
      </c>
      <c r="C71" s="318" t="s">
        <v>438</v>
      </c>
      <c r="D71" s="319">
        <f>⑧計算域Ⅱ!P24</f>
        <v>0</v>
      </c>
      <c r="E71" s="306">
        <f>⑧計算域Ⅱ!Q24</f>
        <v>0</v>
      </c>
      <c r="F71" s="306">
        <f>⑧計算域Ⅱ!R24</f>
        <v>0</v>
      </c>
      <c r="G71" s="306">
        <f>⑧計算域Ⅱ!H72</f>
        <v>0</v>
      </c>
      <c r="H71" s="320">
        <f>⑧計算域Ⅱ!I72</f>
        <v>0</v>
      </c>
      <c r="I71" s="319">
        <f>⑧計算域Ⅱ!S24</f>
        <v>0</v>
      </c>
      <c r="J71" s="306">
        <f>⑧計算域Ⅱ!T24</f>
        <v>0</v>
      </c>
      <c r="K71" s="306">
        <f>⑧計算域Ⅱ!U24</f>
        <v>0</v>
      </c>
      <c r="L71" s="306">
        <f>⑧計算域Ⅱ!J72</f>
        <v>0</v>
      </c>
      <c r="M71" s="321">
        <f>⑧計算域Ⅱ!K72</f>
        <v>0</v>
      </c>
    </row>
    <row r="72" spans="2:13" x14ac:dyDescent="0.15">
      <c r="B72" s="285" t="s">
        <v>210</v>
      </c>
      <c r="C72" s="298" t="s">
        <v>439</v>
      </c>
      <c r="D72" s="299">
        <f>⑧計算域Ⅱ!P25</f>
        <v>0</v>
      </c>
      <c r="E72" s="289">
        <f>⑧計算域Ⅱ!Q25</f>
        <v>0</v>
      </c>
      <c r="F72" s="289">
        <f>⑧計算域Ⅱ!R25</f>
        <v>0</v>
      </c>
      <c r="G72" s="289">
        <f>⑧計算域Ⅱ!H73</f>
        <v>0</v>
      </c>
      <c r="H72" s="300">
        <f>⑧計算域Ⅱ!I73</f>
        <v>0</v>
      </c>
      <c r="I72" s="299">
        <f>⑧計算域Ⅱ!S25</f>
        <v>0</v>
      </c>
      <c r="J72" s="289">
        <f>⑧計算域Ⅱ!T25</f>
        <v>0</v>
      </c>
      <c r="K72" s="289">
        <f>⑧計算域Ⅱ!U25</f>
        <v>0</v>
      </c>
      <c r="L72" s="289">
        <f>⑧計算域Ⅱ!J73</f>
        <v>0</v>
      </c>
      <c r="M72" s="301">
        <f>⑧計算域Ⅱ!K73</f>
        <v>0</v>
      </c>
    </row>
    <row r="73" spans="2:13" x14ac:dyDescent="0.15">
      <c r="B73" s="302" t="s">
        <v>211</v>
      </c>
      <c r="C73" s="318" t="s">
        <v>440</v>
      </c>
      <c r="D73" s="319">
        <f>⑧計算域Ⅱ!P26</f>
        <v>0</v>
      </c>
      <c r="E73" s="306">
        <f>⑧計算域Ⅱ!Q26</f>
        <v>0</v>
      </c>
      <c r="F73" s="306">
        <f>⑧計算域Ⅱ!R26</f>
        <v>0</v>
      </c>
      <c r="G73" s="306">
        <f>⑧計算域Ⅱ!H74</f>
        <v>0</v>
      </c>
      <c r="H73" s="320">
        <f>⑧計算域Ⅱ!I74</f>
        <v>0</v>
      </c>
      <c r="I73" s="319">
        <f>⑧計算域Ⅱ!S26</f>
        <v>0</v>
      </c>
      <c r="J73" s="306">
        <f>⑧計算域Ⅱ!T26</f>
        <v>0</v>
      </c>
      <c r="K73" s="306">
        <f>⑧計算域Ⅱ!U26</f>
        <v>0</v>
      </c>
      <c r="L73" s="306">
        <f>⑧計算域Ⅱ!J74</f>
        <v>0</v>
      </c>
      <c r="M73" s="321">
        <f>⑧計算域Ⅱ!K74</f>
        <v>0</v>
      </c>
    </row>
    <row r="74" spans="2:13" x14ac:dyDescent="0.15">
      <c r="B74" s="285" t="s">
        <v>212</v>
      </c>
      <c r="C74" s="298" t="s">
        <v>441</v>
      </c>
      <c r="D74" s="299">
        <f>⑧計算域Ⅱ!P27</f>
        <v>0</v>
      </c>
      <c r="E74" s="289">
        <f>⑧計算域Ⅱ!Q27</f>
        <v>0</v>
      </c>
      <c r="F74" s="289">
        <f>⑧計算域Ⅱ!R27</f>
        <v>0</v>
      </c>
      <c r="G74" s="289">
        <f>⑧計算域Ⅱ!H75</f>
        <v>0</v>
      </c>
      <c r="H74" s="300">
        <f>⑧計算域Ⅱ!I75</f>
        <v>0</v>
      </c>
      <c r="I74" s="299">
        <f>⑧計算域Ⅱ!S27</f>
        <v>0</v>
      </c>
      <c r="J74" s="289">
        <f>⑧計算域Ⅱ!T27</f>
        <v>0</v>
      </c>
      <c r="K74" s="289">
        <f>⑧計算域Ⅱ!U27</f>
        <v>0</v>
      </c>
      <c r="L74" s="289">
        <f>⑧計算域Ⅱ!J75</f>
        <v>0</v>
      </c>
      <c r="M74" s="301">
        <f>⑧計算域Ⅱ!K75</f>
        <v>0</v>
      </c>
    </row>
    <row r="75" spans="2:13" x14ac:dyDescent="0.15">
      <c r="B75" s="302" t="s">
        <v>213</v>
      </c>
      <c r="C75" s="318" t="s">
        <v>442</v>
      </c>
      <c r="D75" s="319">
        <f>⑧計算域Ⅱ!P28</f>
        <v>0</v>
      </c>
      <c r="E75" s="306">
        <f>⑧計算域Ⅱ!Q28</f>
        <v>0</v>
      </c>
      <c r="F75" s="306">
        <f>⑧計算域Ⅱ!R28</f>
        <v>0</v>
      </c>
      <c r="G75" s="306">
        <f>⑧計算域Ⅱ!H76</f>
        <v>0</v>
      </c>
      <c r="H75" s="320">
        <f>⑧計算域Ⅱ!I76</f>
        <v>0</v>
      </c>
      <c r="I75" s="319">
        <f>⑧計算域Ⅱ!S28</f>
        <v>0</v>
      </c>
      <c r="J75" s="306">
        <f>⑧計算域Ⅱ!T28</f>
        <v>0</v>
      </c>
      <c r="K75" s="306">
        <f>⑧計算域Ⅱ!U28</f>
        <v>0</v>
      </c>
      <c r="L75" s="306">
        <f>⑧計算域Ⅱ!J76</f>
        <v>0</v>
      </c>
      <c r="M75" s="321">
        <f>⑧計算域Ⅱ!K76</f>
        <v>0</v>
      </c>
    </row>
    <row r="76" spans="2:13" x14ac:dyDescent="0.15">
      <c r="B76" s="285" t="s">
        <v>214</v>
      </c>
      <c r="C76" s="298" t="s">
        <v>443</v>
      </c>
      <c r="D76" s="299">
        <f>⑧計算域Ⅱ!P29</f>
        <v>0</v>
      </c>
      <c r="E76" s="289">
        <f>⑧計算域Ⅱ!Q29</f>
        <v>0</v>
      </c>
      <c r="F76" s="289">
        <f>⑧計算域Ⅱ!R29</f>
        <v>0</v>
      </c>
      <c r="G76" s="289">
        <f>⑧計算域Ⅱ!H77</f>
        <v>0</v>
      </c>
      <c r="H76" s="300">
        <f>⑧計算域Ⅱ!I77</f>
        <v>0</v>
      </c>
      <c r="I76" s="299">
        <f>⑧計算域Ⅱ!S29</f>
        <v>0</v>
      </c>
      <c r="J76" s="289">
        <f>⑧計算域Ⅱ!T29</f>
        <v>0</v>
      </c>
      <c r="K76" s="289">
        <f>⑧計算域Ⅱ!U29</f>
        <v>0</v>
      </c>
      <c r="L76" s="289">
        <f>⑧計算域Ⅱ!J77</f>
        <v>0</v>
      </c>
      <c r="M76" s="301">
        <f>⑧計算域Ⅱ!K77</f>
        <v>0</v>
      </c>
    </row>
    <row r="77" spans="2:13" x14ac:dyDescent="0.15">
      <c r="B77" s="302" t="s">
        <v>215</v>
      </c>
      <c r="C77" s="318" t="s">
        <v>444</v>
      </c>
      <c r="D77" s="319">
        <f>⑧計算域Ⅱ!P30</f>
        <v>0</v>
      </c>
      <c r="E77" s="306">
        <f>⑧計算域Ⅱ!Q30</f>
        <v>0</v>
      </c>
      <c r="F77" s="306">
        <f>⑧計算域Ⅱ!R30</f>
        <v>0</v>
      </c>
      <c r="G77" s="306">
        <f>⑧計算域Ⅱ!H78</f>
        <v>0</v>
      </c>
      <c r="H77" s="320">
        <f>⑧計算域Ⅱ!I78</f>
        <v>0</v>
      </c>
      <c r="I77" s="319">
        <f>⑧計算域Ⅱ!S30</f>
        <v>0</v>
      </c>
      <c r="J77" s="306">
        <f>⑧計算域Ⅱ!T30</f>
        <v>0</v>
      </c>
      <c r="K77" s="306">
        <f>⑧計算域Ⅱ!U30</f>
        <v>0</v>
      </c>
      <c r="L77" s="306">
        <f>⑧計算域Ⅱ!J78</f>
        <v>0</v>
      </c>
      <c r="M77" s="321">
        <f>⑧計算域Ⅱ!K78</f>
        <v>0</v>
      </c>
    </row>
    <row r="78" spans="2:13" x14ac:dyDescent="0.15">
      <c r="B78" s="285" t="s">
        <v>216</v>
      </c>
      <c r="C78" s="298" t="s">
        <v>217</v>
      </c>
      <c r="D78" s="299">
        <f>⑧計算域Ⅱ!P31</f>
        <v>0</v>
      </c>
      <c r="E78" s="289">
        <f>⑧計算域Ⅱ!Q31</f>
        <v>0</v>
      </c>
      <c r="F78" s="289">
        <f>⑧計算域Ⅱ!R31</f>
        <v>0</v>
      </c>
      <c r="G78" s="289">
        <f>⑧計算域Ⅱ!H79</f>
        <v>0</v>
      </c>
      <c r="H78" s="300">
        <f>⑧計算域Ⅱ!I79</f>
        <v>0</v>
      </c>
      <c r="I78" s="299">
        <f>⑧計算域Ⅱ!S31</f>
        <v>0</v>
      </c>
      <c r="J78" s="289">
        <f>⑧計算域Ⅱ!T31</f>
        <v>0</v>
      </c>
      <c r="K78" s="289">
        <f>⑧計算域Ⅱ!U31</f>
        <v>0</v>
      </c>
      <c r="L78" s="289">
        <f>⑧計算域Ⅱ!J79</f>
        <v>0</v>
      </c>
      <c r="M78" s="301">
        <f>⑧計算域Ⅱ!K79</f>
        <v>0</v>
      </c>
    </row>
    <row r="79" spans="2:13" x14ac:dyDescent="0.15">
      <c r="B79" s="302" t="s">
        <v>218</v>
      </c>
      <c r="C79" s="318" t="s">
        <v>65</v>
      </c>
      <c r="D79" s="319">
        <f>⑧計算域Ⅱ!P32</f>
        <v>0</v>
      </c>
      <c r="E79" s="306">
        <f>⑧計算域Ⅱ!Q32</f>
        <v>0</v>
      </c>
      <c r="F79" s="306">
        <f>⑧計算域Ⅱ!R32</f>
        <v>0</v>
      </c>
      <c r="G79" s="306">
        <f>⑧計算域Ⅱ!H80</f>
        <v>0</v>
      </c>
      <c r="H79" s="320">
        <f>⑧計算域Ⅱ!I80</f>
        <v>0</v>
      </c>
      <c r="I79" s="319">
        <f>⑧計算域Ⅱ!S32</f>
        <v>0</v>
      </c>
      <c r="J79" s="306">
        <f>⑧計算域Ⅱ!T32</f>
        <v>0</v>
      </c>
      <c r="K79" s="306">
        <f>⑧計算域Ⅱ!U32</f>
        <v>0</v>
      </c>
      <c r="L79" s="306">
        <f>⑧計算域Ⅱ!J80</f>
        <v>0</v>
      </c>
      <c r="M79" s="321">
        <f>⑧計算域Ⅱ!K80</f>
        <v>0</v>
      </c>
    </row>
    <row r="80" spans="2:13" x14ac:dyDescent="0.15">
      <c r="B80" s="285" t="s">
        <v>219</v>
      </c>
      <c r="C80" s="298" t="s">
        <v>445</v>
      </c>
      <c r="D80" s="299">
        <f>⑧計算域Ⅱ!P33</f>
        <v>0</v>
      </c>
      <c r="E80" s="289">
        <f>⑧計算域Ⅱ!Q33</f>
        <v>0</v>
      </c>
      <c r="F80" s="289">
        <f>⑧計算域Ⅱ!R33</f>
        <v>0</v>
      </c>
      <c r="G80" s="289">
        <f>⑧計算域Ⅱ!H81</f>
        <v>0</v>
      </c>
      <c r="H80" s="300">
        <f>⑧計算域Ⅱ!I81</f>
        <v>0</v>
      </c>
      <c r="I80" s="299">
        <f>⑧計算域Ⅱ!S33</f>
        <v>0</v>
      </c>
      <c r="J80" s="289">
        <f>⑧計算域Ⅱ!T33</f>
        <v>0</v>
      </c>
      <c r="K80" s="289">
        <f>⑧計算域Ⅱ!U33</f>
        <v>0</v>
      </c>
      <c r="L80" s="289">
        <f>⑧計算域Ⅱ!J81</f>
        <v>0</v>
      </c>
      <c r="M80" s="301">
        <f>⑧計算域Ⅱ!K81</f>
        <v>0</v>
      </c>
    </row>
    <row r="81" spans="2:13" x14ac:dyDescent="0.15">
      <c r="B81" s="302" t="s">
        <v>220</v>
      </c>
      <c r="C81" s="318" t="s">
        <v>221</v>
      </c>
      <c r="D81" s="319">
        <f>⑧計算域Ⅱ!P34</f>
        <v>0</v>
      </c>
      <c r="E81" s="306">
        <f>⑧計算域Ⅱ!Q34</f>
        <v>0</v>
      </c>
      <c r="F81" s="306">
        <f>⑧計算域Ⅱ!R34</f>
        <v>0</v>
      </c>
      <c r="G81" s="306">
        <f>⑧計算域Ⅱ!H82</f>
        <v>0</v>
      </c>
      <c r="H81" s="320">
        <f>⑧計算域Ⅱ!I82</f>
        <v>0</v>
      </c>
      <c r="I81" s="319">
        <f>⑧計算域Ⅱ!S34</f>
        <v>0</v>
      </c>
      <c r="J81" s="306">
        <f>⑧計算域Ⅱ!T34</f>
        <v>0</v>
      </c>
      <c r="K81" s="306">
        <f>⑧計算域Ⅱ!U34</f>
        <v>0</v>
      </c>
      <c r="L81" s="306">
        <f>⑧計算域Ⅱ!J82</f>
        <v>0</v>
      </c>
      <c r="M81" s="321">
        <f>⑧計算域Ⅱ!K82</f>
        <v>0</v>
      </c>
    </row>
    <row r="82" spans="2:13" x14ac:dyDescent="0.15">
      <c r="B82" s="285" t="s">
        <v>222</v>
      </c>
      <c r="C82" s="298" t="s">
        <v>223</v>
      </c>
      <c r="D82" s="299">
        <f>⑧計算域Ⅱ!P35</f>
        <v>0</v>
      </c>
      <c r="E82" s="289">
        <f>⑧計算域Ⅱ!Q35</f>
        <v>0</v>
      </c>
      <c r="F82" s="289">
        <f>⑧計算域Ⅱ!R35</f>
        <v>0</v>
      </c>
      <c r="G82" s="289">
        <f>⑧計算域Ⅱ!H83</f>
        <v>0</v>
      </c>
      <c r="H82" s="300">
        <f>⑧計算域Ⅱ!I83</f>
        <v>0</v>
      </c>
      <c r="I82" s="299">
        <f>⑧計算域Ⅱ!S35</f>
        <v>0</v>
      </c>
      <c r="J82" s="289">
        <f>⑧計算域Ⅱ!T35</f>
        <v>0</v>
      </c>
      <c r="K82" s="289">
        <f>⑧計算域Ⅱ!U35</f>
        <v>0</v>
      </c>
      <c r="L82" s="289">
        <f>⑧計算域Ⅱ!J83</f>
        <v>0</v>
      </c>
      <c r="M82" s="301">
        <f>⑧計算域Ⅱ!K83</f>
        <v>0</v>
      </c>
    </row>
    <row r="83" spans="2:13" x14ac:dyDescent="0.15">
      <c r="B83" s="302" t="s">
        <v>224</v>
      </c>
      <c r="C83" s="318" t="s">
        <v>446</v>
      </c>
      <c r="D83" s="319">
        <f>⑧計算域Ⅱ!P36</f>
        <v>0</v>
      </c>
      <c r="E83" s="306">
        <f>⑧計算域Ⅱ!Q36</f>
        <v>0</v>
      </c>
      <c r="F83" s="306">
        <f>⑧計算域Ⅱ!R36</f>
        <v>0</v>
      </c>
      <c r="G83" s="306">
        <f>⑧計算域Ⅱ!H84</f>
        <v>0</v>
      </c>
      <c r="H83" s="320">
        <f>⑧計算域Ⅱ!I84</f>
        <v>0</v>
      </c>
      <c r="I83" s="319">
        <f>⑧計算域Ⅱ!S36</f>
        <v>0</v>
      </c>
      <c r="J83" s="306">
        <f>⑧計算域Ⅱ!T36</f>
        <v>0</v>
      </c>
      <c r="K83" s="306">
        <f>⑧計算域Ⅱ!U36</f>
        <v>0</v>
      </c>
      <c r="L83" s="306">
        <f>⑧計算域Ⅱ!J84</f>
        <v>0</v>
      </c>
      <c r="M83" s="321">
        <f>⑧計算域Ⅱ!K84</f>
        <v>0</v>
      </c>
    </row>
    <row r="84" spans="2:13" x14ac:dyDescent="0.15">
      <c r="B84" s="285" t="s">
        <v>225</v>
      </c>
      <c r="C84" s="298" t="s">
        <v>447</v>
      </c>
      <c r="D84" s="299">
        <f>⑧計算域Ⅱ!P37</f>
        <v>0</v>
      </c>
      <c r="E84" s="289">
        <f>⑧計算域Ⅱ!Q37</f>
        <v>0</v>
      </c>
      <c r="F84" s="289">
        <f>⑧計算域Ⅱ!R37</f>
        <v>0</v>
      </c>
      <c r="G84" s="289">
        <f>⑧計算域Ⅱ!H85</f>
        <v>0</v>
      </c>
      <c r="H84" s="300">
        <f>⑧計算域Ⅱ!I85</f>
        <v>0</v>
      </c>
      <c r="I84" s="299">
        <f>⑧計算域Ⅱ!S37</f>
        <v>0</v>
      </c>
      <c r="J84" s="289">
        <f>⑧計算域Ⅱ!T37</f>
        <v>0</v>
      </c>
      <c r="K84" s="289">
        <f>⑧計算域Ⅱ!U37</f>
        <v>0</v>
      </c>
      <c r="L84" s="289">
        <f>⑧計算域Ⅱ!J85</f>
        <v>0</v>
      </c>
      <c r="M84" s="301">
        <f>⑧計算域Ⅱ!K85</f>
        <v>0</v>
      </c>
    </row>
    <row r="85" spans="2:13" x14ac:dyDescent="0.15">
      <c r="B85" s="302" t="s">
        <v>226</v>
      </c>
      <c r="C85" s="318" t="s">
        <v>88</v>
      </c>
      <c r="D85" s="319">
        <f>⑧計算域Ⅱ!P38</f>
        <v>0</v>
      </c>
      <c r="E85" s="306">
        <f>⑧計算域Ⅱ!Q38</f>
        <v>0</v>
      </c>
      <c r="F85" s="306">
        <f>⑧計算域Ⅱ!R38</f>
        <v>0</v>
      </c>
      <c r="G85" s="306">
        <f>⑧計算域Ⅱ!H86</f>
        <v>0</v>
      </c>
      <c r="H85" s="320">
        <f>⑧計算域Ⅱ!I86</f>
        <v>0</v>
      </c>
      <c r="I85" s="319">
        <f>⑧計算域Ⅱ!S38</f>
        <v>0</v>
      </c>
      <c r="J85" s="306">
        <f>⑧計算域Ⅱ!T38</f>
        <v>0</v>
      </c>
      <c r="K85" s="306">
        <f>⑧計算域Ⅱ!U38</f>
        <v>0</v>
      </c>
      <c r="L85" s="306">
        <f>⑧計算域Ⅱ!J86</f>
        <v>0</v>
      </c>
      <c r="M85" s="321">
        <f>⑧計算域Ⅱ!K86</f>
        <v>0</v>
      </c>
    </row>
    <row r="86" spans="2:13" x14ac:dyDescent="0.15">
      <c r="B86" s="285" t="s">
        <v>227</v>
      </c>
      <c r="C86" s="298" t="s">
        <v>448</v>
      </c>
      <c r="D86" s="299">
        <f>⑧計算域Ⅱ!P39</f>
        <v>0</v>
      </c>
      <c r="E86" s="289">
        <f>⑧計算域Ⅱ!Q39</f>
        <v>0</v>
      </c>
      <c r="F86" s="289">
        <f>⑧計算域Ⅱ!R39</f>
        <v>0</v>
      </c>
      <c r="G86" s="289">
        <f>⑧計算域Ⅱ!H87</f>
        <v>0</v>
      </c>
      <c r="H86" s="300">
        <f>⑧計算域Ⅱ!I87</f>
        <v>0</v>
      </c>
      <c r="I86" s="299">
        <f>⑧計算域Ⅱ!S39</f>
        <v>0</v>
      </c>
      <c r="J86" s="289">
        <f>⑧計算域Ⅱ!T39</f>
        <v>0</v>
      </c>
      <c r="K86" s="289">
        <f>⑧計算域Ⅱ!U39</f>
        <v>0</v>
      </c>
      <c r="L86" s="289">
        <f>⑧計算域Ⅱ!J87</f>
        <v>0</v>
      </c>
      <c r="M86" s="301">
        <f>⑧計算域Ⅱ!K87</f>
        <v>0</v>
      </c>
    </row>
    <row r="87" spans="2:13" x14ac:dyDescent="0.15">
      <c r="B87" s="302" t="s">
        <v>228</v>
      </c>
      <c r="C87" s="318" t="s">
        <v>449</v>
      </c>
      <c r="D87" s="319">
        <f>⑧計算域Ⅱ!P40</f>
        <v>0</v>
      </c>
      <c r="E87" s="306">
        <f>⑧計算域Ⅱ!Q40</f>
        <v>0</v>
      </c>
      <c r="F87" s="306">
        <f>⑧計算域Ⅱ!R40</f>
        <v>0</v>
      </c>
      <c r="G87" s="306">
        <f>⑧計算域Ⅱ!H88</f>
        <v>0</v>
      </c>
      <c r="H87" s="320">
        <f>⑧計算域Ⅱ!I88</f>
        <v>0</v>
      </c>
      <c r="I87" s="319">
        <f>⑧計算域Ⅱ!S40</f>
        <v>0</v>
      </c>
      <c r="J87" s="306">
        <f>⑧計算域Ⅱ!T40</f>
        <v>0</v>
      </c>
      <c r="K87" s="306">
        <f>⑧計算域Ⅱ!U40</f>
        <v>0</v>
      </c>
      <c r="L87" s="306">
        <f>⑧計算域Ⅱ!J88</f>
        <v>0</v>
      </c>
      <c r="M87" s="321">
        <f>⑧計算域Ⅱ!K88</f>
        <v>0</v>
      </c>
    </row>
    <row r="88" spans="2:13" x14ac:dyDescent="0.15">
      <c r="B88" s="285" t="s">
        <v>229</v>
      </c>
      <c r="C88" s="298" t="s">
        <v>450</v>
      </c>
      <c r="D88" s="299">
        <f>⑧計算域Ⅱ!P41</f>
        <v>0</v>
      </c>
      <c r="E88" s="289">
        <f>⑧計算域Ⅱ!Q41</f>
        <v>0</v>
      </c>
      <c r="F88" s="289">
        <f>⑧計算域Ⅱ!R41</f>
        <v>0</v>
      </c>
      <c r="G88" s="289">
        <f>⑧計算域Ⅱ!H89</f>
        <v>0</v>
      </c>
      <c r="H88" s="300">
        <f>⑧計算域Ⅱ!I89</f>
        <v>0</v>
      </c>
      <c r="I88" s="299">
        <f>⑧計算域Ⅱ!S41</f>
        <v>0</v>
      </c>
      <c r="J88" s="289">
        <f>⑧計算域Ⅱ!T41</f>
        <v>0</v>
      </c>
      <c r="K88" s="289">
        <f>⑧計算域Ⅱ!U41</f>
        <v>0</v>
      </c>
      <c r="L88" s="289">
        <f>⑧計算域Ⅱ!J89</f>
        <v>0</v>
      </c>
      <c r="M88" s="301">
        <f>⑧計算域Ⅱ!K89</f>
        <v>0</v>
      </c>
    </row>
    <row r="89" spans="2:13" x14ac:dyDescent="0.15">
      <c r="B89" s="302" t="s">
        <v>230</v>
      </c>
      <c r="C89" s="318" t="s">
        <v>451</v>
      </c>
      <c r="D89" s="319">
        <f>⑧計算域Ⅱ!P42</f>
        <v>0</v>
      </c>
      <c r="E89" s="306">
        <f>⑧計算域Ⅱ!Q42</f>
        <v>0</v>
      </c>
      <c r="F89" s="306">
        <f>⑧計算域Ⅱ!R42</f>
        <v>0</v>
      </c>
      <c r="G89" s="306">
        <f>⑧計算域Ⅱ!H90</f>
        <v>0</v>
      </c>
      <c r="H89" s="320">
        <f>⑧計算域Ⅱ!I90</f>
        <v>0</v>
      </c>
      <c r="I89" s="319">
        <f>⑧計算域Ⅱ!S42</f>
        <v>0</v>
      </c>
      <c r="J89" s="306">
        <f>⑧計算域Ⅱ!T42</f>
        <v>0</v>
      </c>
      <c r="K89" s="306">
        <f>⑧計算域Ⅱ!U42</f>
        <v>0</v>
      </c>
      <c r="L89" s="306">
        <f>⑧計算域Ⅱ!J90</f>
        <v>0</v>
      </c>
      <c r="M89" s="321">
        <f>⑧計算域Ⅱ!K90</f>
        <v>0</v>
      </c>
    </row>
    <row r="90" spans="2:13" x14ac:dyDescent="0.15">
      <c r="B90" s="285" t="s">
        <v>231</v>
      </c>
      <c r="C90" s="298" t="s">
        <v>452</v>
      </c>
      <c r="D90" s="299">
        <f>⑧計算域Ⅱ!P43</f>
        <v>0</v>
      </c>
      <c r="E90" s="289">
        <f>⑧計算域Ⅱ!Q43</f>
        <v>0</v>
      </c>
      <c r="F90" s="289">
        <f>⑧計算域Ⅱ!R43</f>
        <v>0</v>
      </c>
      <c r="G90" s="289">
        <f>⑧計算域Ⅱ!H91</f>
        <v>0</v>
      </c>
      <c r="H90" s="300">
        <f>⑧計算域Ⅱ!I91</f>
        <v>0</v>
      </c>
      <c r="I90" s="299">
        <f>⑧計算域Ⅱ!S43</f>
        <v>0</v>
      </c>
      <c r="J90" s="289">
        <f>⑧計算域Ⅱ!T43</f>
        <v>0</v>
      </c>
      <c r="K90" s="289">
        <f>⑧計算域Ⅱ!U43</f>
        <v>0</v>
      </c>
      <c r="L90" s="289">
        <f>⑧計算域Ⅱ!J91</f>
        <v>0</v>
      </c>
      <c r="M90" s="301">
        <f>⑧計算域Ⅱ!K91</f>
        <v>0</v>
      </c>
    </row>
    <row r="91" spans="2:13" x14ac:dyDescent="0.15">
      <c r="B91" s="302" t="s">
        <v>232</v>
      </c>
      <c r="C91" s="318" t="s">
        <v>453</v>
      </c>
      <c r="D91" s="319">
        <f>⑧計算域Ⅱ!P44</f>
        <v>0</v>
      </c>
      <c r="E91" s="306">
        <f>⑧計算域Ⅱ!Q44</f>
        <v>0</v>
      </c>
      <c r="F91" s="306">
        <f>⑧計算域Ⅱ!R44</f>
        <v>0</v>
      </c>
      <c r="G91" s="306">
        <f>⑧計算域Ⅱ!H92</f>
        <v>0</v>
      </c>
      <c r="H91" s="320">
        <f>⑧計算域Ⅱ!I92</f>
        <v>0</v>
      </c>
      <c r="I91" s="319">
        <f>⑧計算域Ⅱ!S44</f>
        <v>0</v>
      </c>
      <c r="J91" s="306">
        <f>⑧計算域Ⅱ!T44</f>
        <v>0</v>
      </c>
      <c r="K91" s="306">
        <f>⑧計算域Ⅱ!U44</f>
        <v>0</v>
      </c>
      <c r="L91" s="306">
        <f>⑧計算域Ⅱ!J92</f>
        <v>0</v>
      </c>
      <c r="M91" s="321">
        <f>⑧計算域Ⅱ!K92</f>
        <v>0</v>
      </c>
    </row>
    <row r="92" spans="2:13" x14ac:dyDescent="0.15">
      <c r="B92" s="285" t="s">
        <v>233</v>
      </c>
      <c r="C92" s="298" t="s">
        <v>454</v>
      </c>
      <c r="D92" s="299">
        <f>⑧計算域Ⅱ!P45</f>
        <v>0</v>
      </c>
      <c r="E92" s="289">
        <f>⑧計算域Ⅱ!Q45</f>
        <v>0</v>
      </c>
      <c r="F92" s="289">
        <f>⑧計算域Ⅱ!R45</f>
        <v>0</v>
      </c>
      <c r="G92" s="289">
        <f>⑧計算域Ⅱ!H93</f>
        <v>0</v>
      </c>
      <c r="H92" s="300">
        <f>⑧計算域Ⅱ!I93</f>
        <v>0</v>
      </c>
      <c r="I92" s="299">
        <f>⑧計算域Ⅱ!S45</f>
        <v>0</v>
      </c>
      <c r="J92" s="289">
        <f>⑧計算域Ⅱ!T45</f>
        <v>0</v>
      </c>
      <c r="K92" s="289">
        <f>⑧計算域Ⅱ!U45</f>
        <v>0</v>
      </c>
      <c r="L92" s="289">
        <f>⑧計算域Ⅱ!J93</f>
        <v>0</v>
      </c>
      <c r="M92" s="301">
        <f>⑧計算域Ⅱ!K93</f>
        <v>0</v>
      </c>
    </row>
    <row r="93" spans="2:13" x14ac:dyDescent="0.15">
      <c r="B93" s="302" t="s">
        <v>234</v>
      </c>
      <c r="C93" s="318" t="s">
        <v>455</v>
      </c>
      <c r="D93" s="319">
        <f>⑧計算域Ⅱ!P46</f>
        <v>0</v>
      </c>
      <c r="E93" s="306">
        <f>⑧計算域Ⅱ!Q46</f>
        <v>0</v>
      </c>
      <c r="F93" s="306">
        <f>⑧計算域Ⅱ!R46</f>
        <v>0</v>
      </c>
      <c r="G93" s="306">
        <f>⑧計算域Ⅱ!H94</f>
        <v>0</v>
      </c>
      <c r="H93" s="320">
        <f>⑧計算域Ⅱ!I94</f>
        <v>0</v>
      </c>
      <c r="I93" s="319">
        <f>⑧計算域Ⅱ!S46</f>
        <v>0</v>
      </c>
      <c r="J93" s="306">
        <f>⑧計算域Ⅱ!T46</f>
        <v>0</v>
      </c>
      <c r="K93" s="306">
        <f>⑧計算域Ⅱ!U46</f>
        <v>0</v>
      </c>
      <c r="L93" s="306">
        <f>⑧計算域Ⅱ!J94</f>
        <v>0</v>
      </c>
      <c r="M93" s="321">
        <f>⑧計算域Ⅱ!K94</f>
        <v>0</v>
      </c>
    </row>
    <row r="94" spans="2:13" x14ac:dyDescent="0.15">
      <c r="B94" s="285" t="s">
        <v>235</v>
      </c>
      <c r="C94" s="298" t="s">
        <v>456</v>
      </c>
      <c r="D94" s="299">
        <f>⑧計算域Ⅱ!P47</f>
        <v>0</v>
      </c>
      <c r="E94" s="289">
        <f>⑧計算域Ⅱ!Q47</f>
        <v>0</v>
      </c>
      <c r="F94" s="289">
        <f>⑧計算域Ⅱ!R47</f>
        <v>0</v>
      </c>
      <c r="G94" s="289">
        <f>⑧計算域Ⅱ!H95</f>
        <v>0</v>
      </c>
      <c r="H94" s="300">
        <f>⑧計算域Ⅱ!I95</f>
        <v>0</v>
      </c>
      <c r="I94" s="299">
        <f>⑧計算域Ⅱ!S47</f>
        <v>0</v>
      </c>
      <c r="J94" s="289">
        <f>⑧計算域Ⅱ!T47</f>
        <v>0</v>
      </c>
      <c r="K94" s="289">
        <f>⑧計算域Ⅱ!U47</f>
        <v>0</v>
      </c>
      <c r="L94" s="289">
        <f>⑧計算域Ⅱ!J95</f>
        <v>0</v>
      </c>
      <c r="M94" s="301">
        <f>⑧計算域Ⅱ!K95</f>
        <v>0</v>
      </c>
    </row>
    <row r="95" spans="2:13" x14ac:dyDescent="0.15">
      <c r="B95" s="311" t="s">
        <v>236</v>
      </c>
      <c r="C95" s="322" t="s">
        <v>457</v>
      </c>
      <c r="D95" s="323">
        <f>⑧計算域Ⅱ!P48</f>
        <v>0</v>
      </c>
      <c r="E95" s="315">
        <f>⑧計算域Ⅱ!Q48</f>
        <v>0</v>
      </c>
      <c r="F95" s="315">
        <f>⑧計算域Ⅱ!R48</f>
        <v>0</v>
      </c>
      <c r="G95" s="315">
        <f>⑧計算域Ⅱ!H96</f>
        <v>0</v>
      </c>
      <c r="H95" s="324">
        <f>⑧計算域Ⅱ!I96</f>
        <v>0</v>
      </c>
      <c r="I95" s="323">
        <f>⑧計算域Ⅱ!S48</f>
        <v>0</v>
      </c>
      <c r="J95" s="315">
        <f>⑧計算域Ⅱ!T48</f>
        <v>0</v>
      </c>
      <c r="K95" s="315">
        <f>⑧計算域Ⅱ!U48</f>
        <v>0</v>
      </c>
      <c r="L95" s="315">
        <f>⑧計算域Ⅱ!J96</f>
        <v>0</v>
      </c>
      <c r="M95" s="325">
        <f>⑧計算域Ⅱ!K96</f>
        <v>0</v>
      </c>
    </row>
    <row r="96" spans="2:13" ht="18" customHeight="1" thickBot="1" x14ac:dyDescent="0.2">
      <c r="B96" s="778" t="s">
        <v>43</v>
      </c>
      <c r="C96" s="779"/>
      <c r="D96" s="36">
        <f t="shared" ref="D96:M96" si="1">SUM(D56:D95)</f>
        <v>0</v>
      </c>
      <c r="E96" s="38">
        <f t="shared" si="1"/>
        <v>0</v>
      </c>
      <c r="F96" s="38">
        <f t="shared" si="1"/>
        <v>0</v>
      </c>
      <c r="G96" s="38">
        <f t="shared" si="1"/>
        <v>0</v>
      </c>
      <c r="H96" s="39">
        <f t="shared" si="1"/>
        <v>0</v>
      </c>
      <c r="I96" s="36">
        <f t="shared" si="1"/>
        <v>0</v>
      </c>
      <c r="J96" s="38">
        <f t="shared" si="1"/>
        <v>0</v>
      </c>
      <c r="K96" s="38">
        <f t="shared" si="1"/>
        <v>0</v>
      </c>
      <c r="L96" s="38">
        <f t="shared" si="1"/>
        <v>0</v>
      </c>
      <c r="M96" s="40">
        <f t="shared" si="1"/>
        <v>0</v>
      </c>
    </row>
  </sheetData>
  <sheetProtection sheet="1" objects="1" scenarios="1"/>
  <mergeCells count="28">
    <mergeCell ref="B96:C96"/>
    <mergeCell ref="J53:J55"/>
    <mergeCell ref="F54:F55"/>
    <mergeCell ref="I4:M4"/>
    <mergeCell ref="D51:H51"/>
    <mergeCell ref="G52:G55"/>
    <mergeCell ref="H52:H55"/>
    <mergeCell ref="I52:I55"/>
    <mergeCell ref="M52:M55"/>
    <mergeCell ref="J6:J8"/>
    <mergeCell ref="K7:K8"/>
    <mergeCell ref="L5:L8"/>
    <mergeCell ref="M5:M8"/>
    <mergeCell ref="K54:K55"/>
    <mergeCell ref="I51:M51"/>
    <mergeCell ref="D4:H4"/>
    <mergeCell ref="L52:L55"/>
    <mergeCell ref="I5:I8"/>
    <mergeCell ref="B49:C49"/>
    <mergeCell ref="B4:C8"/>
    <mergeCell ref="D52:D55"/>
    <mergeCell ref="E53:E55"/>
    <mergeCell ref="G5:G8"/>
    <mergeCell ref="B51:C55"/>
    <mergeCell ref="F7:F8"/>
    <mergeCell ref="E6:E8"/>
    <mergeCell ref="D5:D8"/>
    <mergeCell ref="H5:H8"/>
  </mergeCells>
  <phoneticPr fontId="2"/>
  <pageMargins left="0.98425196850393704" right="0" top="0.59055118110236227" bottom="0" header="0.51181102362204722" footer="0.51181102362204722"/>
  <pageSetup paperSize="9" scale="66" orientation="portrait" cellComments="asDisplayed" r:id="rId1"/>
  <headerFooter alignWithMargins="0"/>
  <ignoredErrors>
    <ignoredError sqref="B9:B48 B56:B95"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B85E7-525C-4F15-8CA7-4D0E96236F47}">
  <sheetPr>
    <tabColor rgb="FF0066FF"/>
  </sheetPr>
  <dimension ref="B2:U99"/>
  <sheetViews>
    <sheetView zoomScale="90" zoomScaleNormal="90" workbookViewId="0"/>
  </sheetViews>
  <sheetFormatPr defaultColWidth="10" defaultRowHeight="13.5" x14ac:dyDescent="0.15"/>
  <cols>
    <col min="1" max="1" width="3.875" style="568" customWidth="1"/>
    <col min="2" max="2" width="9" style="568" customWidth="1"/>
    <col min="3" max="9" width="10" style="568"/>
    <col min="10" max="10" width="5.375" style="568" customWidth="1"/>
    <col min="11" max="19" width="10" style="568"/>
    <col min="20" max="20" width="11.125" style="568" customWidth="1"/>
    <col min="21" max="21" width="7.25" style="568" customWidth="1"/>
    <col min="22" max="16384" width="10" style="568"/>
  </cols>
  <sheetData>
    <row r="2" spans="2:21" ht="14.25" x14ac:dyDescent="0.15">
      <c r="B2" s="596" t="s">
        <v>541</v>
      </c>
    </row>
    <row r="5" spans="2:21" ht="30.75" customHeight="1" x14ac:dyDescent="0.15">
      <c r="B5" s="810"/>
      <c r="C5" s="810"/>
      <c r="D5" s="810"/>
      <c r="E5" s="810"/>
    </row>
    <row r="6" spans="2:21" x14ac:dyDescent="0.15">
      <c r="K6" s="569"/>
      <c r="L6" s="569"/>
      <c r="M6" s="569"/>
      <c r="N6" s="569"/>
      <c r="O6" s="569"/>
      <c r="P6" s="569"/>
      <c r="Q6" s="569"/>
      <c r="R6" s="569"/>
      <c r="S6" s="569"/>
      <c r="U6" s="569"/>
    </row>
    <row r="7" spans="2:21" x14ac:dyDescent="0.15">
      <c r="B7" s="569"/>
      <c r="C7" s="569"/>
      <c r="D7" s="569"/>
      <c r="E7" s="569"/>
      <c r="F7" s="569"/>
      <c r="G7" s="569"/>
      <c r="H7" s="569" t="str">
        <f>③入力!T6</f>
        <v>（単位：千円）</v>
      </c>
      <c r="I7" s="569"/>
      <c r="K7" s="569"/>
      <c r="L7" s="569"/>
      <c r="M7" s="569"/>
      <c r="N7" s="569"/>
      <c r="O7" s="569"/>
      <c r="P7" s="569"/>
      <c r="Q7" s="569"/>
      <c r="R7" s="569"/>
      <c r="S7" s="569"/>
      <c r="T7" s="569" t="str">
        <f>③入力!T6</f>
        <v>（単位：千円）</v>
      </c>
      <c r="U7" s="569"/>
    </row>
    <row r="8" spans="2:21" x14ac:dyDescent="0.15">
      <c r="B8" s="569"/>
      <c r="C8" s="569"/>
      <c r="D8" s="569"/>
      <c r="E8" s="569"/>
      <c r="F8" s="569"/>
      <c r="G8" s="569"/>
      <c r="H8" s="569"/>
      <c r="I8" s="569"/>
      <c r="K8" s="569"/>
      <c r="L8" s="569"/>
      <c r="M8" s="569"/>
      <c r="N8" s="569"/>
      <c r="O8" s="569"/>
      <c r="P8" s="569"/>
      <c r="Q8" s="569"/>
      <c r="R8" s="569"/>
      <c r="S8" s="569"/>
      <c r="T8" s="569"/>
      <c r="U8" s="569"/>
    </row>
    <row r="9" spans="2:21" x14ac:dyDescent="0.15">
      <c r="B9" s="569"/>
      <c r="C9" s="569"/>
      <c r="D9" s="569"/>
      <c r="E9" s="569"/>
      <c r="F9" s="569"/>
      <c r="G9" s="569"/>
      <c r="H9" s="569"/>
      <c r="I9" s="569"/>
      <c r="K9" s="569"/>
      <c r="L9" s="569"/>
      <c r="M9" s="569"/>
      <c r="N9" s="569"/>
      <c r="O9" s="569"/>
      <c r="P9" s="569"/>
      <c r="Q9" s="569"/>
      <c r="R9" s="569"/>
      <c r="S9" s="569"/>
      <c r="T9" s="569"/>
      <c r="U9" s="569"/>
    </row>
    <row r="10" spans="2:21" x14ac:dyDescent="0.15">
      <c r="B10" s="569"/>
      <c r="C10" s="569"/>
      <c r="D10" s="569"/>
      <c r="E10" s="569"/>
      <c r="F10" s="569"/>
      <c r="G10" s="569"/>
      <c r="H10" s="569"/>
      <c r="I10" s="569"/>
      <c r="K10" s="569"/>
      <c r="L10" s="569"/>
      <c r="M10" s="569"/>
      <c r="N10" s="569"/>
      <c r="O10" s="569"/>
      <c r="P10" s="569"/>
      <c r="Q10" s="569"/>
      <c r="R10" s="569"/>
      <c r="S10" s="569"/>
      <c r="T10" s="569"/>
      <c r="U10" s="569"/>
    </row>
    <row r="11" spans="2:21" ht="13.5" customHeight="1" x14ac:dyDescent="0.15">
      <c r="B11" s="569"/>
      <c r="C11" s="569"/>
      <c r="D11" s="569"/>
      <c r="E11" s="569"/>
      <c r="F11" s="569"/>
      <c r="G11" s="569"/>
      <c r="H11" s="569"/>
      <c r="I11" s="569"/>
      <c r="K11" s="569"/>
      <c r="L11" s="569"/>
      <c r="M11" s="569"/>
      <c r="N11" s="569"/>
      <c r="O11" s="569"/>
      <c r="P11" s="569"/>
      <c r="Q11" s="569"/>
      <c r="R11" s="569"/>
      <c r="S11" s="569"/>
      <c r="T11" s="569"/>
      <c r="U11" s="569"/>
    </row>
    <row r="12" spans="2:21" x14ac:dyDescent="0.15">
      <c r="B12" s="569"/>
      <c r="C12" s="569"/>
      <c r="D12" s="569"/>
      <c r="E12" s="569"/>
      <c r="F12" s="569"/>
      <c r="G12" s="569"/>
      <c r="H12" s="569"/>
      <c r="I12" s="569"/>
      <c r="K12" s="569"/>
      <c r="L12" s="569"/>
      <c r="M12" s="569"/>
      <c r="N12" s="569"/>
      <c r="O12" s="569"/>
      <c r="P12" s="569"/>
      <c r="Q12" s="569"/>
      <c r="R12" s="569"/>
      <c r="S12" s="569"/>
      <c r="T12" s="569"/>
      <c r="U12" s="569"/>
    </row>
    <row r="13" spans="2:21" x14ac:dyDescent="0.15">
      <c r="B13" s="569"/>
      <c r="C13" s="569"/>
      <c r="D13" s="569"/>
      <c r="E13" s="569"/>
      <c r="F13" s="569"/>
      <c r="G13" s="569"/>
      <c r="H13" s="569"/>
      <c r="I13" s="569"/>
      <c r="K13" s="569"/>
      <c r="L13" s="569"/>
      <c r="M13" s="569"/>
      <c r="N13" s="569"/>
      <c r="O13" s="569"/>
      <c r="P13" s="569"/>
      <c r="Q13" s="569"/>
      <c r="R13" s="569"/>
      <c r="S13" s="569"/>
      <c r="T13" s="569"/>
      <c r="U13" s="569"/>
    </row>
    <row r="14" spans="2:21" x14ac:dyDescent="0.15">
      <c r="B14" s="569"/>
      <c r="C14" s="569"/>
      <c r="D14" s="569"/>
      <c r="E14" s="569"/>
      <c r="F14" s="569"/>
      <c r="G14" s="569"/>
      <c r="H14" s="569"/>
      <c r="I14" s="569"/>
      <c r="K14" s="569"/>
      <c r="L14" s="569"/>
      <c r="M14" s="569"/>
      <c r="N14" s="569"/>
      <c r="O14" s="569"/>
      <c r="P14" s="569"/>
      <c r="Q14" s="569"/>
      <c r="R14" s="569"/>
      <c r="S14" s="569"/>
      <c r="T14" s="569"/>
      <c r="U14" s="569"/>
    </row>
    <row r="15" spans="2:21" x14ac:dyDescent="0.15">
      <c r="B15" s="569"/>
      <c r="C15" s="569"/>
      <c r="D15" s="569"/>
      <c r="E15" s="569"/>
      <c r="F15" s="569"/>
      <c r="G15" s="569"/>
      <c r="H15" s="569"/>
      <c r="I15" s="569"/>
      <c r="K15" s="569"/>
      <c r="L15" s="569"/>
      <c r="M15" s="569"/>
      <c r="N15" s="569"/>
      <c r="O15" s="569"/>
      <c r="P15" s="569"/>
      <c r="Q15" s="569"/>
      <c r="R15" s="569"/>
      <c r="S15" s="569"/>
      <c r="T15" s="569"/>
      <c r="U15" s="569"/>
    </row>
    <row r="16" spans="2:21" x14ac:dyDescent="0.15">
      <c r="B16" s="569"/>
      <c r="C16" s="569"/>
      <c r="D16" s="569"/>
      <c r="E16" s="569"/>
      <c r="F16" s="569"/>
      <c r="G16" s="569"/>
      <c r="H16" s="569"/>
      <c r="I16" s="569"/>
      <c r="K16" s="569"/>
      <c r="L16" s="569"/>
      <c r="M16" s="569"/>
      <c r="N16" s="569"/>
      <c r="O16" s="569"/>
      <c r="P16" s="569"/>
      <c r="Q16" s="569"/>
      <c r="R16" s="569"/>
      <c r="S16" s="569"/>
      <c r="T16" s="569"/>
      <c r="U16" s="569"/>
    </row>
    <row r="17" spans="2:21" x14ac:dyDescent="0.15">
      <c r="B17" s="569"/>
      <c r="C17" s="569"/>
      <c r="D17" s="569"/>
      <c r="E17" s="569"/>
      <c r="F17" s="569"/>
      <c r="G17" s="569"/>
      <c r="H17" s="569"/>
      <c r="I17" s="569"/>
      <c r="K17" s="569"/>
      <c r="L17" s="569"/>
      <c r="M17" s="569"/>
      <c r="N17" s="569"/>
      <c r="O17" s="569"/>
      <c r="P17" s="569"/>
      <c r="Q17" s="569"/>
      <c r="R17" s="569"/>
      <c r="S17" s="569"/>
      <c r="T17" s="569"/>
      <c r="U17" s="569"/>
    </row>
    <row r="18" spans="2:21" x14ac:dyDescent="0.15">
      <c r="B18" s="569"/>
      <c r="C18" s="569"/>
      <c r="D18" s="569"/>
      <c r="E18" s="569"/>
      <c r="F18" s="569"/>
      <c r="G18" s="569"/>
      <c r="H18" s="569"/>
      <c r="I18" s="569"/>
      <c r="K18" s="569"/>
      <c r="L18" s="569"/>
      <c r="M18" s="569"/>
      <c r="N18" s="569"/>
      <c r="O18" s="569"/>
      <c r="P18" s="569"/>
      <c r="Q18" s="569"/>
      <c r="R18" s="569"/>
      <c r="S18" s="569"/>
      <c r="T18" s="569"/>
      <c r="U18" s="569"/>
    </row>
    <row r="19" spans="2:21" x14ac:dyDescent="0.15">
      <c r="B19" s="569"/>
      <c r="C19" s="569"/>
      <c r="D19" s="569"/>
      <c r="E19" s="569"/>
      <c r="F19" s="569"/>
      <c r="G19" s="569"/>
      <c r="H19" s="569"/>
      <c r="I19" s="569"/>
      <c r="K19" s="569"/>
      <c r="L19" s="569"/>
      <c r="M19" s="569"/>
      <c r="N19" s="569"/>
      <c r="O19" s="569"/>
      <c r="P19" s="569"/>
      <c r="Q19" s="569"/>
      <c r="R19" s="569"/>
      <c r="S19" s="569"/>
      <c r="T19" s="569"/>
      <c r="U19" s="569"/>
    </row>
    <row r="20" spans="2:21" x14ac:dyDescent="0.15">
      <c r="B20" s="569"/>
      <c r="C20" s="569"/>
      <c r="D20" s="569"/>
      <c r="E20" s="569"/>
      <c r="F20" s="569"/>
      <c r="G20" s="569"/>
      <c r="H20" s="569"/>
      <c r="I20" s="569"/>
      <c r="K20" s="569"/>
      <c r="L20" s="569"/>
      <c r="M20" s="569"/>
      <c r="N20" s="569"/>
      <c r="O20" s="569"/>
      <c r="P20" s="569"/>
      <c r="Q20" s="569"/>
      <c r="R20" s="569"/>
      <c r="S20" s="569"/>
      <c r="T20" s="569"/>
      <c r="U20" s="569"/>
    </row>
    <row r="21" spans="2:21" x14ac:dyDescent="0.15">
      <c r="B21" s="569"/>
      <c r="C21" s="569"/>
      <c r="D21" s="569"/>
      <c r="E21" s="569"/>
      <c r="F21" s="569"/>
      <c r="G21" s="569"/>
      <c r="H21" s="569"/>
      <c r="I21" s="569"/>
      <c r="K21" s="569"/>
      <c r="L21" s="569"/>
      <c r="M21" s="569"/>
      <c r="N21" s="569"/>
      <c r="O21" s="569"/>
      <c r="P21" s="569"/>
      <c r="Q21" s="569"/>
      <c r="R21" s="569"/>
      <c r="S21" s="569"/>
      <c r="T21" s="569"/>
      <c r="U21" s="569"/>
    </row>
    <row r="22" spans="2:21" x14ac:dyDescent="0.15">
      <c r="B22" s="569"/>
      <c r="C22" s="569"/>
      <c r="D22" s="569"/>
      <c r="E22" s="569"/>
      <c r="F22" s="569"/>
      <c r="G22" s="569"/>
      <c r="H22" s="569"/>
      <c r="I22" s="569"/>
      <c r="K22" s="569"/>
      <c r="L22" s="569"/>
      <c r="M22" s="569"/>
      <c r="N22" s="569"/>
      <c r="O22" s="569"/>
      <c r="P22" s="569"/>
      <c r="Q22" s="569"/>
      <c r="R22" s="569"/>
      <c r="S22" s="569"/>
      <c r="T22" s="569"/>
      <c r="U22" s="569"/>
    </row>
    <row r="23" spans="2:21" x14ac:dyDescent="0.15">
      <c r="B23" s="569"/>
      <c r="C23" s="569"/>
      <c r="D23" s="569"/>
      <c r="E23" s="569"/>
      <c r="F23" s="569"/>
      <c r="G23" s="569"/>
      <c r="H23" s="569"/>
      <c r="I23" s="569"/>
      <c r="K23" s="569"/>
      <c r="L23" s="569"/>
      <c r="M23" s="569"/>
      <c r="N23" s="569"/>
      <c r="O23" s="569"/>
      <c r="P23" s="569"/>
      <c r="Q23" s="569"/>
      <c r="R23" s="569"/>
      <c r="S23" s="569"/>
      <c r="T23" s="569"/>
      <c r="U23" s="569"/>
    </row>
    <row r="24" spans="2:21" x14ac:dyDescent="0.15">
      <c r="B24" s="569"/>
      <c r="C24" s="569"/>
      <c r="D24" s="569"/>
      <c r="E24" s="569"/>
      <c r="F24" s="569"/>
      <c r="G24" s="569"/>
      <c r="H24" s="569"/>
      <c r="I24" s="569"/>
      <c r="K24" s="569"/>
      <c r="L24" s="569"/>
      <c r="M24" s="569"/>
      <c r="N24" s="569"/>
      <c r="O24" s="569"/>
      <c r="P24" s="569"/>
      <c r="Q24" s="569"/>
      <c r="R24" s="569"/>
      <c r="S24" s="569"/>
      <c r="T24" s="569"/>
      <c r="U24" s="569"/>
    </row>
    <row r="25" spans="2:21" x14ac:dyDescent="0.15">
      <c r="B25" s="569"/>
      <c r="C25" s="569"/>
      <c r="D25" s="569"/>
      <c r="E25" s="569"/>
      <c r="F25" s="569"/>
      <c r="G25" s="569"/>
      <c r="H25" s="569"/>
      <c r="I25" s="569"/>
      <c r="K25" s="569"/>
      <c r="L25" s="569"/>
      <c r="M25" s="569"/>
      <c r="N25" s="569"/>
      <c r="O25" s="569"/>
      <c r="P25" s="569"/>
      <c r="Q25" s="569"/>
      <c r="R25" s="569"/>
      <c r="S25" s="569"/>
      <c r="T25" s="569"/>
      <c r="U25" s="569"/>
    </row>
    <row r="26" spans="2:21" x14ac:dyDescent="0.15">
      <c r="B26" s="569"/>
      <c r="C26" s="569"/>
      <c r="D26" s="569"/>
      <c r="E26" s="569"/>
      <c r="F26" s="569"/>
      <c r="G26" s="569"/>
      <c r="H26" s="569"/>
      <c r="I26" s="569"/>
      <c r="K26" s="569"/>
      <c r="L26" s="569"/>
      <c r="M26" s="569"/>
      <c r="N26" s="569"/>
      <c r="O26" s="569"/>
      <c r="P26" s="569"/>
      <c r="Q26" s="569"/>
      <c r="R26" s="569"/>
      <c r="S26" s="569"/>
      <c r="T26" s="569"/>
      <c r="U26" s="569"/>
    </row>
    <row r="27" spans="2:21" x14ac:dyDescent="0.15">
      <c r="B27" s="569"/>
      <c r="C27" s="569"/>
      <c r="D27" s="569"/>
      <c r="E27" s="569"/>
      <c r="F27" s="569"/>
      <c r="G27" s="569"/>
      <c r="H27" s="569"/>
      <c r="I27" s="569"/>
      <c r="K27" s="569"/>
      <c r="L27" s="569"/>
      <c r="M27" s="569"/>
      <c r="N27" s="569"/>
      <c r="O27" s="569"/>
      <c r="P27" s="569"/>
      <c r="Q27" s="569"/>
      <c r="R27" s="569"/>
      <c r="S27" s="569"/>
      <c r="T27" s="569"/>
      <c r="U27" s="569"/>
    </row>
    <row r="28" spans="2:21" x14ac:dyDescent="0.15">
      <c r="B28" s="569"/>
      <c r="C28" s="569"/>
      <c r="D28" s="569"/>
      <c r="E28" s="569"/>
      <c r="F28" s="569"/>
      <c r="G28" s="569"/>
      <c r="H28" s="569"/>
      <c r="I28" s="569"/>
      <c r="K28" s="569"/>
      <c r="L28" s="569"/>
      <c r="M28" s="569"/>
      <c r="N28" s="569"/>
      <c r="O28" s="569"/>
      <c r="P28" s="569"/>
      <c r="Q28" s="569"/>
      <c r="R28" s="569"/>
      <c r="S28" s="569"/>
      <c r="T28" s="569"/>
      <c r="U28" s="569"/>
    </row>
    <row r="29" spans="2:21" x14ac:dyDescent="0.15">
      <c r="K29" s="569"/>
      <c r="L29" s="569"/>
      <c r="M29" s="569"/>
      <c r="N29" s="569"/>
      <c r="O29" s="569"/>
      <c r="P29" s="569"/>
      <c r="Q29" s="569"/>
      <c r="R29" s="569"/>
      <c r="S29" s="569"/>
      <c r="T29" s="569"/>
      <c r="U29" s="569"/>
    </row>
    <row r="30" spans="2:21" x14ac:dyDescent="0.15">
      <c r="B30" s="569"/>
      <c r="C30" s="569"/>
      <c r="D30" s="569"/>
      <c r="E30" s="569"/>
      <c r="F30" s="569"/>
      <c r="G30" s="569"/>
      <c r="H30" s="569" t="str">
        <f>③入力!T6</f>
        <v>（単位：千円）</v>
      </c>
      <c r="I30" s="569"/>
      <c r="K30" s="569"/>
      <c r="L30" s="569"/>
      <c r="M30" s="569"/>
      <c r="N30" s="569"/>
      <c r="O30" s="569"/>
      <c r="P30" s="569"/>
      <c r="Q30" s="569"/>
      <c r="R30" s="569"/>
      <c r="S30" s="569"/>
      <c r="T30" s="569"/>
      <c r="U30" s="569"/>
    </row>
    <row r="31" spans="2:21" x14ac:dyDescent="0.15">
      <c r="B31" s="569"/>
      <c r="C31" s="569"/>
      <c r="D31" s="569"/>
      <c r="E31" s="569"/>
      <c r="F31" s="569"/>
      <c r="G31" s="569"/>
      <c r="H31" s="569"/>
      <c r="I31" s="569"/>
      <c r="K31" s="569"/>
      <c r="L31" s="569"/>
      <c r="M31" s="569"/>
      <c r="N31" s="569"/>
      <c r="O31" s="569"/>
      <c r="P31" s="569"/>
      <c r="Q31" s="569"/>
      <c r="R31" s="569"/>
      <c r="S31" s="569"/>
      <c r="T31" s="569"/>
      <c r="U31" s="569"/>
    </row>
    <row r="32" spans="2:21" x14ac:dyDescent="0.15">
      <c r="B32" s="569"/>
      <c r="C32" s="569"/>
      <c r="D32" s="569"/>
      <c r="E32" s="569"/>
      <c r="F32" s="569"/>
      <c r="G32" s="569"/>
      <c r="H32" s="569"/>
      <c r="I32" s="569"/>
      <c r="K32" s="569"/>
      <c r="L32" s="569"/>
      <c r="M32" s="569"/>
      <c r="N32" s="569"/>
      <c r="O32" s="569"/>
      <c r="P32" s="569"/>
      <c r="Q32" s="569"/>
      <c r="R32" s="569"/>
      <c r="S32" s="569"/>
      <c r="T32" s="569"/>
      <c r="U32" s="569"/>
    </row>
    <row r="33" spans="2:21" x14ac:dyDescent="0.15">
      <c r="B33" s="569"/>
      <c r="C33" s="569"/>
      <c r="D33" s="569"/>
      <c r="E33" s="569"/>
      <c r="F33" s="569"/>
      <c r="G33" s="569"/>
      <c r="H33" s="569"/>
      <c r="I33" s="569"/>
      <c r="K33" s="569"/>
      <c r="L33" s="569"/>
      <c r="M33" s="569"/>
      <c r="N33" s="569"/>
      <c r="O33" s="569"/>
      <c r="P33" s="569"/>
      <c r="Q33" s="569"/>
      <c r="R33" s="569"/>
      <c r="S33" s="569"/>
      <c r="T33" s="569"/>
      <c r="U33" s="569"/>
    </row>
    <row r="34" spans="2:21" x14ac:dyDescent="0.15">
      <c r="B34" s="569"/>
      <c r="C34" s="569"/>
      <c r="D34" s="569"/>
      <c r="E34" s="569"/>
      <c r="F34" s="569"/>
      <c r="G34" s="569"/>
      <c r="H34" s="569"/>
      <c r="I34" s="569"/>
      <c r="K34" s="569"/>
      <c r="L34" s="569"/>
      <c r="M34" s="569"/>
      <c r="N34" s="569"/>
      <c r="O34" s="569"/>
      <c r="P34" s="569"/>
      <c r="Q34" s="569"/>
      <c r="R34" s="569"/>
      <c r="S34" s="569"/>
      <c r="T34" s="569"/>
      <c r="U34" s="569"/>
    </row>
    <row r="35" spans="2:21" x14ac:dyDescent="0.15">
      <c r="B35" s="569"/>
      <c r="C35" s="569"/>
      <c r="D35" s="569"/>
      <c r="E35" s="569"/>
      <c r="F35" s="569"/>
      <c r="G35" s="569"/>
      <c r="H35" s="569"/>
      <c r="I35" s="569"/>
      <c r="K35" s="569"/>
      <c r="L35" s="569"/>
      <c r="M35" s="569"/>
      <c r="N35" s="569"/>
      <c r="O35" s="569"/>
      <c r="P35" s="569"/>
      <c r="Q35" s="569"/>
      <c r="R35" s="569"/>
      <c r="S35" s="569"/>
      <c r="T35" s="569"/>
      <c r="U35" s="569"/>
    </row>
    <row r="36" spans="2:21" x14ac:dyDescent="0.15">
      <c r="B36" s="569"/>
      <c r="C36" s="569"/>
      <c r="D36" s="569"/>
      <c r="E36" s="569"/>
      <c r="F36" s="569"/>
      <c r="G36" s="569"/>
      <c r="H36" s="569"/>
      <c r="I36" s="569"/>
      <c r="K36" s="569"/>
      <c r="L36" s="569"/>
      <c r="M36" s="569"/>
      <c r="N36" s="569"/>
      <c r="O36" s="569"/>
      <c r="P36" s="569"/>
      <c r="Q36" s="569"/>
      <c r="R36" s="569"/>
      <c r="S36" s="569"/>
      <c r="T36" s="569"/>
      <c r="U36" s="569"/>
    </row>
    <row r="37" spans="2:21" x14ac:dyDescent="0.15">
      <c r="B37" s="569"/>
      <c r="C37" s="569"/>
      <c r="D37" s="569"/>
      <c r="E37" s="569"/>
      <c r="F37" s="569"/>
      <c r="G37" s="569"/>
      <c r="H37" s="569"/>
      <c r="I37" s="569"/>
      <c r="K37" s="569"/>
      <c r="L37" s="569"/>
      <c r="M37" s="569"/>
      <c r="N37" s="569"/>
      <c r="O37" s="569"/>
      <c r="P37" s="569"/>
      <c r="Q37" s="569"/>
      <c r="R37" s="569"/>
      <c r="S37" s="569"/>
      <c r="T37" s="569"/>
      <c r="U37" s="569"/>
    </row>
    <row r="38" spans="2:21" x14ac:dyDescent="0.15">
      <c r="B38" s="569"/>
      <c r="C38" s="569"/>
      <c r="D38" s="569"/>
      <c r="E38" s="569"/>
      <c r="F38" s="569"/>
      <c r="G38" s="569"/>
      <c r="H38" s="569"/>
      <c r="I38" s="569"/>
      <c r="K38" s="569"/>
      <c r="L38" s="569"/>
      <c r="M38" s="569"/>
      <c r="N38" s="569"/>
      <c r="O38" s="569"/>
      <c r="P38" s="569"/>
      <c r="Q38" s="569"/>
      <c r="R38" s="569"/>
      <c r="S38" s="569"/>
      <c r="T38" s="569"/>
      <c r="U38" s="569"/>
    </row>
    <row r="39" spans="2:21" x14ac:dyDescent="0.15">
      <c r="B39" s="569"/>
      <c r="C39" s="569"/>
      <c r="D39" s="569"/>
      <c r="E39" s="569"/>
      <c r="F39" s="569"/>
      <c r="G39" s="569"/>
      <c r="H39" s="569"/>
      <c r="I39" s="569"/>
      <c r="K39" s="569"/>
      <c r="L39" s="569"/>
      <c r="M39" s="569"/>
      <c r="N39" s="569"/>
      <c r="O39" s="569"/>
      <c r="P39" s="569"/>
      <c r="Q39" s="569"/>
      <c r="R39" s="569"/>
      <c r="S39" s="569"/>
      <c r="T39" s="569"/>
      <c r="U39" s="569"/>
    </row>
    <row r="40" spans="2:21" x14ac:dyDescent="0.15">
      <c r="B40" s="569"/>
      <c r="C40" s="569"/>
      <c r="D40" s="569"/>
      <c r="E40" s="569"/>
      <c r="F40" s="569"/>
      <c r="G40" s="569"/>
      <c r="H40" s="569"/>
      <c r="I40" s="569"/>
      <c r="K40" s="569"/>
      <c r="L40" s="569"/>
      <c r="M40" s="569"/>
      <c r="N40" s="569"/>
      <c r="O40" s="569"/>
      <c r="P40" s="569"/>
      <c r="Q40" s="569"/>
      <c r="R40" s="569"/>
      <c r="S40" s="569"/>
      <c r="T40" s="569"/>
      <c r="U40" s="569"/>
    </row>
    <row r="41" spans="2:21" x14ac:dyDescent="0.15">
      <c r="B41" s="569"/>
      <c r="C41" s="569"/>
      <c r="D41" s="569"/>
      <c r="E41" s="569"/>
      <c r="F41" s="569"/>
      <c r="G41" s="569"/>
      <c r="H41" s="569"/>
      <c r="I41" s="569"/>
      <c r="K41" s="569"/>
      <c r="L41" s="569"/>
      <c r="M41" s="569"/>
      <c r="N41" s="569"/>
      <c r="O41" s="569"/>
      <c r="P41" s="569"/>
      <c r="Q41" s="569"/>
      <c r="R41" s="569"/>
      <c r="S41" s="569"/>
      <c r="T41" s="569"/>
      <c r="U41" s="569"/>
    </row>
    <row r="42" spans="2:21" x14ac:dyDescent="0.15">
      <c r="B42" s="569"/>
      <c r="C42" s="569"/>
      <c r="D42" s="569"/>
      <c r="E42" s="569"/>
      <c r="F42" s="569"/>
      <c r="G42" s="569"/>
      <c r="H42" s="569"/>
      <c r="I42" s="569"/>
      <c r="K42" s="569"/>
      <c r="L42" s="569"/>
      <c r="M42" s="569"/>
      <c r="N42" s="569"/>
      <c r="O42" s="569"/>
      <c r="P42" s="569"/>
      <c r="Q42" s="569"/>
      <c r="R42" s="569"/>
      <c r="S42" s="569"/>
      <c r="T42" s="569"/>
      <c r="U42" s="569"/>
    </row>
    <row r="43" spans="2:21" x14ac:dyDescent="0.15">
      <c r="B43" s="569"/>
      <c r="C43" s="569"/>
      <c r="D43" s="569"/>
      <c r="E43" s="569"/>
      <c r="F43" s="569"/>
      <c r="G43" s="569"/>
      <c r="H43" s="569"/>
      <c r="I43" s="569"/>
      <c r="K43" s="569"/>
      <c r="L43" s="569"/>
      <c r="M43" s="569"/>
      <c r="N43" s="569"/>
      <c r="O43" s="569"/>
      <c r="P43" s="569"/>
      <c r="Q43" s="569"/>
      <c r="R43" s="569"/>
      <c r="S43" s="569"/>
      <c r="T43" s="569"/>
      <c r="U43" s="569"/>
    </row>
    <row r="44" spans="2:21" x14ac:dyDescent="0.15">
      <c r="B44" s="569"/>
      <c r="C44" s="569"/>
      <c r="D44" s="569"/>
      <c r="E44" s="569"/>
      <c r="F44" s="569"/>
      <c r="G44" s="569"/>
      <c r="H44" s="569"/>
      <c r="I44" s="569"/>
      <c r="K44" s="569"/>
      <c r="L44" s="569"/>
      <c r="M44" s="569"/>
      <c r="N44" s="569"/>
      <c r="O44" s="569"/>
      <c r="P44" s="569"/>
      <c r="Q44" s="569"/>
      <c r="R44" s="569"/>
      <c r="S44" s="569"/>
      <c r="T44" s="569"/>
      <c r="U44" s="569"/>
    </row>
    <row r="45" spans="2:21" x14ac:dyDescent="0.15">
      <c r="B45" s="569"/>
      <c r="C45" s="569"/>
      <c r="D45" s="569"/>
      <c r="E45" s="569"/>
      <c r="F45" s="569"/>
      <c r="G45" s="569"/>
      <c r="H45" s="569"/>
      <c r="I45" s="569"/>
      <c r="K45" s="569"/>
      <c r="L45" s="569"/>
      <c r="M45" s="569"/>
      <c r="N45" s="569"/>
      <c r="O45" s="569"/>
      <c r="P45" s="569"/>
      <c r="Q45" s="569"/>
      <c r="R45" s="569"/>
      <c r="S45" s="569"/>
      <c r="T45" s="569"/>
      <c r="U45" s="569"/>
    </row>
    <row r="46" spans="2:21" x14ac:dyDescent="0.15">
      <c r="B46" s="569"/>
      <c r="C46" s="569"/>
      <c r="D46" s="569"/>
      <c r="E46" s="569"/>
      <c r="F46" s="569"/>
      <c r="G46" s="569"/>
      <c r="H46" s="569"/>
      <c r="I46" s="569"/>
      <c r="K46" s="569"/>
      <c r="L46" s="569"/>
      <c r="M46" s="569"/>
      <c r="N46" s="569"/>
      <c r="O46" s="569"/>
      <c r="P46" s="569"/>
      <c r="Q46" s="569"/>
      <c r="R46" s="569"/>
      <c r="S46" s="569"/>
      <c r="T46" s="569"/>
      <c r="U46" s="569"/>
    </row>
    <row r="47" spans="2:21" x14ac:dyDescent="0.15">
      <c r="B47" s="569"/>
      <c r="C47" s="569"/>
      <c r="D47" s="569"/>
      <c r="E47" s="569"/>
      <c r="F47" s="569"/>
      <c r="G47" s="569"/>
      <c r="H47" s="569"/>
      <c r="I47" s="569"/>
      <c r="K47" s="569"/>
      <c r="L47" s="569"/>
      <c r="M47" s="569"/>
      <c r="N47" s="569"/>
      <c r="O47" s="569"/>
      <c r="P47" s="569"/>
      <c r="Q47" s="569"/>
      <c r="R47" s="569"/>
      <c r="S47" s="569"/>
      <c r="T47" s="569"/>
      <c r="U47" s="569"/>
    </row>
    <row r="48" spans="2:21" x14ac:dyDescent="0.15">
      <c r="B48" s="569"/>
      <c r="C48" s="569"/>
      <c r="D48" s="569"/>
      <c r="E48" s="569"/>
      <c r="F48" s="569"/>
      <c r="G48" s="569"/>
      <c r="H48" s="569"/>
      <c r="I48" s="569"/>
      <c r="K48" s="569"/>
      <c r="L48" s="569"/>
      <c r="M48" s="569"/>
      <c r="N48" s="569"/>
      <c r="O48" s="569"/>
      <c r="P48" s="569"/>
      <c r="Q48" s="569"/>
      <c r="R48" s="569"/>
      <c r="S48" s="569"/>
      <c r="T48" s="569"/>
      <c r="U48" s="569"/>
    </row>
    <row r="49" spans="2:21" x14ac:dyDescent="0.15">
      <c r="B49" s="569"/>
      <c r="C49" s="569"/>
      <c r="D49" s="569"/>
      <c r="E49" s="569"/>
      <c r="F49" s="569"/>
      <c r="G49" s="569"/>
      <c r="H49" s="569"/>
      <c r="I49" s="569"/>
      <c r="K49" s="569"/>
      <c r="L49" s="569"/>
      <c r="M49" s="569"/>
      <c r="N49" s="569"/>
      <c r="O49" s="569"/>
      <c r="P49" s="569"/>
      <c r="Q49" s="569"/>
      <c r="R49" s="569"/>
      <c r="S49" s="569"/>
      <c r="T49" s="569"/>
      <c r="U49" s="569"/>
    </row>
    <row r="50" spans="2:21" x14ac:dyDescent="0.15">
      <c r="B50" s="569"/>
      <c r="C50" s="569"/>
      <c r="D50" s="569"/>
      <c r="E50" s="569"/>
      <c r="F50" s="569"/>
      <c r="G50" s="569"/>
      <c r="H50" s="569"/>
      <c r="I50" s="569"/>
      <c r="K50" s="569"/>
      <c r="L50" s="569"/>
      <c r="M50" s="569"/>
      <c r="N50" s="569"/>
      <c r="O50" s="569"/>
      <c r="P50" s="569"/>
      <c r="Q50" s="569"/>
      <c r="R50" s="569"/>
      <c r="S50" s="569"/>
      <c r="T50" s="569"/>
      <c r="U50" s="569"/>
    </row>
    <row r="51" spans="2:21" x14ac:dyDescent="0.15">
      <c r="B51" s="569"/>
      <c r="C51" s="569"/>
      <c r="D51" s="569"/>
      <c r="E51" s="569"/>
      <c r="F51" s="569"/>
      <c r="G51" s="569"/>
      <c r="H51" s="569"/>
      <c r="I51" s="569"/>
      <c r="K51" s="569"/>
      <c r="L51" s="569"/>
      <c r="M51" s="569"/>
      <c r="N51" s="569"/>
      <c r="O51" s="569"/>
      <c r="P51" s="569"/>
      <c r="Q51" s="569"/>
      <c r="R51" s="569"/>
      <c r="S51" s="569"/>
      <c r="T51" s="569"/>
      <c r="U51" s="569"/>
    </row>
    <row r="52" spans="2:21" x14ac:dyDescent="0.15">
      <c r="B52" s="569"/>
      <c r="C52" s="569"/>
      <c r="D52" s="569"/>
      <c r="E52" s="569"/>
      <c r="F52" s="569"/>
      <c r="G52" s="569"/>
      <c r="H52" s="569"/>
      <c r="I52" s="569"/>
      <c r="K52" s="569"/>
      <c r="L52" s="569"/>
      <c r="M52" s="569"/>
      <c r="N52" s="569"/>
      <c r="O52" s="569"/>
      <c r="P52" s="569"/>
      <c r="Q52" s="569"/>
      <c r="R52" s="569"/>
      <c r="S52" s="569"/>
      <c r="T52" s="569"/>
      <c r="U52" s="569"/>
    </row>
    <row r="53" spans="2:21" ht="18" customHeight="1" x14ac:dyDescent="0.15"/>
    <row r="55" spans="2:21" ht="28.5" x14ac:dyDescent="0.15">
      <c r="B55" s="810"/>
      <c r="C55" s="810"/>
      <c r="D55" s="810"/>
      <c r="E55" s="810"/>
    </row>
    <row r="56" spans="2:21" ht="28.5" x14ac:dyDescent="0.15">
      <c r="B56" s="570"/>
      <c r="C56" s="570"/>
      <c r="D56" s="570"/>
      <c r="E56" s="570"/>
    </row>
    <row r="63" spans="2:21" x14ac:dyDescent="0.15">
      <c r="I63" s="568" t="s">
        <v>547</v>
      </c>
      <c r="T63" s="568" t="s">
        <v>547</v>
      </c>
    </row>
    <row r="99" ht="18" customHeight="1" x14ac:dyDescent="0.15"/>
  </sheetData>
  <sheetProtection sheet="1" objects="1" scenarios="1"/>
  <mergeCells count="2">
    <mergeCell ref="B5:E5"/>
    <mergeCell ref="B55:E55"/>
  </mergeCells>
  <phoneticPr fontId="2"/>
  <printOptions horizontalCentered="1"/>
  <pageMargins left="0.59055118110236227" right="0.59055118110236227" top="0.59055118110236227" bottom="0.59055118110236227" header="0.51181102362204722" footer="0.51181102362204722"/>
  <pageSetup paperSize="9" scale="66" fitToWidth="0" fitToHeight="0" orientation="landscape" cellComments="asDisplayed" r:id="rId1"/>
  <headerFooter alignWithMargins="0"/>
  <rowBreaks count="1" manualBreakCount="1">
    <brk id="55" max="21"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B2:M93"/>
  <sheetViews>
    <sheetView topLeftCell="A7" zoomScaleNormal="100" workbookViewId="0"/>
  </sheetViews>
  <sheetFormatPr defaultColWidth="9" defaultRowHeight="13.5" x14ac:dyDescent="0.15"/>
  <cols>
    <col min="1" max="1" width="3.625" style="5" customWidth="1"/>
    <col min="2" max="2" width="2.625" style="5" customWidth="1"/>
    <col min="3" max="4" width="9" style="5"/>
    <col min="5" max="6" width="7.625" style="5" customWidth="1"/>
    <col min="7" max="8" width="9" style="5"/>
    <col min="9" max="10" width="7.625" style="5" customWidth="1"/>
    <col min="11" max="12" width="9" style="5"/>
    <col min="13" max="13" width="2.625" style="5" customWidth="1"/>
    <col min="14" max="16384" width="9" style="5"/>
  </cols>
  <sheetData>
    <row r="2" spans="2:13" ht="14.25" x14ac:dyDescent="0.15">
      <c r="B2" s="7" t="s">
        <v>161</v>
      </c>
      <c r="C2" s="7"/>
      <c r="D2" s="7"/>
      <c r="E2" s="7"/>
    </row>
    <row r="3" spans="2:13" ht="14.25" thickBot="1" x14ac:dyDescent="0.2">
      <c r="M3" s="6" t="str">
        <f>"（単位："&amp;③入力!I60&amp;"、人）"</f>
        <v>（単位：千円、人）</v>
      </c>
    </row>
    <row r="4" spans="2:13" ht="8.1" customHeight="1" x14ac:dyDescent="0.15">
      <c r="B4" s="42"/>
      <c r="C4" s="43"/>
      <c r="D4" s="43"/>
      <c r="E4" s="43"/>
      <c r="F4" s="43"/>
      <c r="G4" s="43"/>
      <c r="H4" s="43"/>
      <c r="I4" s="43"/>
      <c r="J4" s="43"/>
      <c r="K4" s="43"/>
      <c r="L4" s="43"/>
      <c r="M4" s="44"/>
    </row>
    <row r="5" spans="2:13" x14ac:dyDescent="0.15">
      <c r="B5" s="45"/>
      <c r="C5" s="46" t="s">
        <v>368</v>
      </c>
      <c r="D5" s="46"/>
      <c r="E5" s="46"/>
      <c r="F5" s="46"/>
      <c r="G5" s="46"/>
      <c r="H5" s="46"/>
      <c r="I5" s="46"/>
      <c r="J5" s="46"/>
      <c r="K5" s="46"/>
      <c r="L5" s="46"/>
      <c r="M5" s="47"/>
    </row>
    <row r="6" spans="2:13" ht="8.1" customHeight="1" thickBot="1" x14ac:dyDescent="0.2">
      <c r="B6" s="45"/>
      <c r="C6" s="46"/>
      <c r="D6" s="46"/>
      <c r="E6" s="46"/>
      <c r="F6" s="46"/>
      <c r="G6" s="46"/>
      <c r="H6" s="46"/>
      <c r="I6" s="46"/>
      <c r="J6" s="46"/>
      <c r="K6" s="46"/>
      <c r="L6" s="46"/>
      <c r="M6" s="47"/>
    </row>
    <row r="7" spans="2:13" x14ac:dyDescent="0.15">
      <c r="B7" s="45"/>
      <c r="C7" s="48"/>
      <c r="D7" s="48"/>
      <c r="E7" s="49"/>
      <c r="F7" s="50"/>
      <c r="G7" s="811" t="s">
        <v>162</v>
      </c>
      <c r="H7" s="812"/>
      <c r="I7" s="49"/>
      <c r="J7" s="50"/>
      <c r="K7" s="48"/>
      <c r="L7" s="48"/>
      <c r="M7" s="47"/>
    </row>
    <row r="8" spans="2:13" x14ac:dyDescent="0.15">
      <c r="B8" s="45"/>
      <c r="C8" s="48"/>
      <c r="D8" s="48"/>
      <c r="E8" s="49"/>
      <c r="F8" s="51"/>
      <c r="G8" s="813"/>
      <c r="H8" s="814"/>
      <c r="I8" s="49"/>
      <c r="J8" s="51"/>
      <c r="K8" s="48"/>
      <c r="L8" s="48"/>
      <c r="M8" s="47"/>
    </row>
    <row r="9" spans="2:13" x14ac:dyDescent="0.15">
      <c r="B9" s="45"/>
      <c r="C9" s="48"/>
      <c r="D9" s="48"/>
      <c r="E9" s="49"/>
      <c r="F9" s="51"/>
      <c r="G9" s="815"/>
      <c r="H9" s="816"/>
      <c r="I9" s="49"/>
      <c r="J9" s="51"/>
      <c r="K9" s="48"/>
      <c r="L9" s="48"/>
      <c r="M9" s="47"/>
    </row>
    <row r="10" spans="2:13" ht="14.25" thickBot="1" x14ac:dyDescent="0.2">
      <c r="B10" s="45"/>
      <c r="C10" s="48"/>
      <c r="D10" s="48"/>
      <c r="E10" s="52"/>
      <c r="F10" s="46"/>
      <c r="G10" s="817">
        <f>③入力!T45</f>
        <v>0</v>
      </c>
      <c r="H10" s="818"/>
      <c r="I10" s="52"/>
      <c r="J10" s="46"/>
      <c r="K10" s="48"/>
      <c r="L10" s="48"/>
      <c r="M10" s="47"/>
    </row>
    <row r="11" spans="2:13" ht="8.1" customHeight="1" thickBot="1" x14ac:dyDescent="0.2">
      <c r="B11" s="53"/>
      <c r="C11" s="54"/>
      <c r="D11" s="54"/>
      <c r="E11" s="54"/>
      <c r="F11" s="54"/>
      <c r="G11" s="54"/>
      <c r="H11" s="54"/>
      <c r="I11" s="54"/>
      <c r="J11" s="54"/>
      <c r="K11" s="54"/>
      <c r="L11" s="54"/>
      <c r="M11" s="55"/>
    </row>
    <row r="12" spans="2:13" ht="5.0999999999999996" customHeight="1" x14ac:dyDescent="0.15">
      <c r="B12" s="20"/>
      <c r="C12" s="20"/>
      <c r="D12" s="20"/>
      <c r="E12" s="20"/>
      <c r="F12" s="20"/>
      <c r="G12" s="20"/>
      <c r="H12" s="20"/>
      <c r="I12" s="20"/>
      <c r="J12" s="20"/>
      <c r="K12" s="20"/>
      <c r="L12" s="20"/>
      <c r="M12" s="20"/>
    </row>
    <row r="13" spans="2:13" x14ac:dyDescent="0.15">
      <c r="B13" s="20"/>
      <c r="C13" s="20"/>
      <c r="D13" s="56"/>
      <c r="E13" s="20"/>
      <c r="F13" s="20"/>
      <c r="G13" s="20"/>
      <c r="H13" s="56"/>
      <c r="I13" s="20"/>
      <c r="J13" s="20"/>
      <c r="K13" s="20"/>
      <c r="L13" s="20"/>
      <c r="M13" s="20"/>
    </row>
    <row r="14" spans="2:13" x14ac:dyDescent="0.15">
      <c r="B14" s="20"/>
      <c r="C14" s="20"/>
      <c r="D14" s="56"/>
      <c r="E14" s="20"/>
      <c r="F14" s="20"/>
      <c r="G14" s="20"/>
      <c r="H14" s="56"/>
      <c r="I14" s="20"/>
      <c r="J14" s="20"/>
      <c r="K14" s="20"/>
      <c r="L14" s="20"/>
      <c r="M14" s="20"/>
    </row>
    <row r="15" spans="2:13" ht="5.0999999999999996" customHeight="1" thickBot="1" x14ac:dyDescent="0.2">
      <c r="B15" s="20"/>
      <c r="C15" s="20"/>
      <c r="D15" s="56"/>
      <c r="E15" s="20"/>
      <c r="F15" s="20"/>
      <c r="G15" s="20"/>
      <c r="H15" s="56"/>
      <c r="I15" s="20"/>
      <c r="J15" s="20"/>
      <c r="K15" s="20"/>
      <c r="L15" s="20"/>
      <c r="M15" s="20"/>
    </row>
    <row r="16" spans="2:13" ht="8.1" customHeight="1" x14ac:dyDescent="0.15">
      <c r="B16" s="57"/>
      <c r="C16" s="58"/>
      <c r="D16" s="58"/>
      <c r="E16" s="58"/>
      <c r="F16" s="58"/>
      <c r="G16" s="58"/>
      <c r="H16" s="58"/>
      <c r="I16" s="58"/>
      <c r="J16" s="58"/>
      <c r="K16" s="58"/>
      <c r="L16" s="58"/>
      <c r="M16" s="59"/>
    </row>
    <row r="17" spans="2:13" x14ac:dyDescent="0.15">
      <c r="B17" s="60"/>
      <c r="C17" s="61" t="s">
        <v>163</v>
      </c>
      <c r="D17" s="61"/>
      <c r="E17" s="61"/>
      <c r="F17" s="61"/>
      <c r="G17" s="61"/>
      <c r="H17" s="61"/>
      <c r="I17" s="61"/>
      <c r="J17" s="61"/>
      <c r="K17" s="61"/>
      <c r="L17" s="61"/>
      <c r="M17" s="62"/>
    </row>
    <row r="18" spans="2:13" ht="8.1" customHeight="1" thickBot="1" x14ac:dyDescent="0.2">
      <c r="B18" s="60"/>
      <c r="C18" s="61"/>
      <c r="D18" s="61"/>
      <c r="E18" s="61"/>
      <c r="F18" s="61"/>
      <c r="G18" s="61"/>
      <c r="H18" s="61"/>
      <c r="I18" s="61"/>
      <c r="J18" s="61"/>
      <c r="K18" s="61"/>
      <c r="L18" s="61"/>
      <c r="M18" s="62"/>
    </row>
    <row r="19" spans="2:13" x14ac:dyDescent="0.15">
      <c r="B19" s="60"/>
      <c r="C19" s="819" t="s">
        <v>164</v>
      </c>
      <c r="D19" s="820"/>
      <c r="E19" s="820"/>
      <c r="F19" s="820"/>
      <c r="G19" s="820"/>
      <c r="H19" s="820"/>
      <c r="I19" s="820"/>
      <c r="J19" s="820"/>
      <c r="K19" s="820"/>
      <c r="L19" s="821"/>
      <c r="M19" s="62"/>
    </row>
    <row r="20" spans="2:13" x14ac:dyDescent="0.15">
      <c r="B20" s="60"/>
      <c r="C20" s="822"/>
      <c r="D20" s="823"/>
      <c r="E20" s="823"/>
      <c r="F20" s="823"/>
      <c r="G20" s="823"/>
      <c r="H20" s="823"/>
      <c r="I20" s="823"/>
      <c r="J20" s="823"/>
      <c r="K20" s="823"/>
      <c r="L20" s="824"/>
      <c r="M20" s="62"/>
    </row>
    <row r="21" spans="2:13" ht="14.25" thickBot="1" x14ac:dyDescent="0.2">
      <c r="B21" s="60"/>
      <c r="C21" s="825">
        <f>⑧計算域Ⅱ!D49</f>
        <v>0</v>
      </c>
      <c r="D21" s="826"/>
      <c r="E21" s="826"/>
      <c r="F21" s="826"/>
      <c r="G21" s="826"/>
      <c r="H21" s="826"/>
      <c r="I21" s="826"/>
      <c r="J21" s="826"/>
      <c r="K21" s="826"/>
      <c r="L21" s="827"/>
      <c r="M21" s="62"/>
    </row>
    <row r="22" spans="2:13" ht="5.0999999999999996" customHeight="1" x14ac:dyDescent="0.15">
      <c r="B22" s="60"/>
      <c r="C22" s="63"/>
      <c r="D22" s="63"/>
      <c r="E22" s="63"/>
      <c r="F22" s="63"/>
      <c r="G22" s="63"/>
      <c r="H22" s="63"/>
      <c r="I22" s="63"/>
      <c r="J22" s="63"/>
      <c r="K22" s="63"/>
      <c r="L22" s="63"/>
      <c r="M22" s="62"/>
    </row>
    <row r="23" spans="2:13" x14ac:dyDescent="0.15">
      <c r="B23" s="60"/>
      <c r="C23" s="63"/>
      <c r="D23" s="63"/>
      <c r="E23" s="63"/>
      <c r="F23" s="64" t="s">
        <v>165</v>
      </c>
      <c r="G23" s="63"/>
      <c r="H23" s="63"/>
      <c r="I23" s="63"/>
      <c r="J23" s="63"/>
      <c r="K23" s="64" t="s">
        <v>166</v>
      </c>
      <c r="L23" s="63"/>
      <c r="M23" s="62"/>
    </row>
    <row r="24" spans="2:13" x14ac:dyDescent="0.15">
      <c r="B24" s="60"/>
      <c r="C24" s="63"/>
      <c r="D24" s="843" t="s">
        <v>167</v>
      </c>
      <c r="E24" s="63"/>
      <c r="F24" s="64" t="s">
        <v>168</v>
      </c>
      <c r="G24" s="63"/>
      <c r="H24" s="63"/>
      <c r="I24" s="63"/>
      <c r="J24" s="63"/>
      <c r="K24" s="64" t="s">
        <v>169</v>
      </c>
      <c r="L24" s="63"/>
      <c r="M24" s="62"/>
    </row>
    <row r="25" spans="2:13" ht="5.0999999999999996" customHeight="1" thickBot="1" x14ac:dyDescent="0.2">
      <c r="B25" s="60"/>
      <c r="C25" s="63"/>
      <c r="D25" s="844"/>
      <c r="E25" s="63"/>
      <c r="F25" s="64"/>
      <c r="G25" s="63"/>
      <c r="H25" s="63"/>
      <c r="I25" s="63"/>
      <c r="J25" s="63"/>
      <c r="K25" s="64"/>
      <c r="L25" s="63"/>
      <c r="M25" s="62"/>
    </row>
    <row r="26" spans="2:13" x14ac:dyDescent="0.15">
      <c r="B26" s="60"/>
      <c r="C26" s="61"/>
      <c r="D26" s="844"/>
      <c r="E26" s="819" t="s">
        <v>170</v>
      </c>
      <c r="F26" s="820"/>
      <c r="G26" s="820"/>
      <c r="H26" s="821"/>
      <c r="I26" s="61"/>
      <c r="J26" s="819" t="s">
        <v>171</v>
      </c>
      <c r="K26" s="846"/>
      <c r="L26" s="847"/>
      <c r="M26" s="62"/>
    </row>
    <row r="27" spans="2:13" x14ac:dyDescent="0.15">
      <c r="B27" s="60"/>
      <c r="C27" s="61"/>
      <c r="D27" s="845"/>
      <c r="E27" s="65"/>
      <c r="F27" s="66"/>
      <c r="G27" s="837" t="s">
        <v>172</v>
      </c>
      <c r="H27" s="848"/>
      <c r="I27" s="61"/>
      <c r="J27" s="65"/>
      <c r="K27" s="837" t="s">
        <v>173</v>
      </c>
      <c r="L27" s="838"/>
      <c r="M27" s="62"/>
    </row>
    <row r="28" spans="2:13" ht="14.25" thickBot="1" x14ac:dyDescent="0.2">
      <c r="B28" s="60"/>
      <c r="C28" s="61"/>
      <c r="D28" s="61"/>
      <c r="E28" s="825">
        <f>⑧計算域Ⅱ!E49</f>
        <v>0</v>
      </c>
      <c r="F28" s="832"/>
      <c r="G28" s="833">
        <f>⑧計算域Ⅱ!F49</f>
        <v>0</v>
      </c>
      <c r="H28" s="827"/>
      <c r="I28" s="61"/>
      <c r="J28" s="67">
        <f>⑧計算域Ⅱ!D97</f>
        <v>0</v>
      </c>
      <c r="K28" s="833">
        <f>⑧計算域Ⅱ!E97</f>
        <v>0</v>
      </c>
      <c r="L28" s="827"/>
      <c r="M28" s="62"/>
    </row>
    <row r="29" spans="2:13" ht="8.1" customHeight="1" x14ac:dyDescent="0.15">
      <c r="B29" s="60"/>
      <c r="C29" s="61"/>
      <c r="D29" s="61"/>
      <c r="E29" s="61"/>
      <c r="F29" s="61"/>
      <c r="G29" s="61"/>
      <c r="H29" s="61"/>
      <c r="I29" s="61"/>
      <c r="J29" s="61"/>
      <c r="K29" s="61"/>
      <c r="L29" s="61"/>
      <c r="M29" s="62"/>
    </row>
    <row r="30" spans="2:13" x14ac:dyDescent="0.15">
      <c r="B30" s="599"/>
      <c r="C30" s="600"/>
      <c r="D30" s="600"/>
      <c r="E30" s="600"/>
      <c r="F30" s="600"/>
      <c r="G30" s="600"/>
      <c r="H30" s="600"/>
      <c r="I30" s="600"/>
      <c r="J30" s="600"/>
      <c r="K30" s="600"/>
      <c r="L30" s="600"/>
      <c r="M30" s="601"/>
    </row>
    <row r="31" spans="2:13" ht="5.0999999999999996" customHeight="1" thickBot="1" x14ac:dyDescent="0.2">
      <c r="B31" s="599"/>
      <c r="C31" s="600"/>
      <c r="D31" s="600"/>
      <c r="E31" s="600"/>
      <c r="F31" s="600"/>
      <c r="G31" s="600"/>
      <c r="H31" s="600"/>
      <c r="I31" s="600"/>
      <c r="J31" s="600"/>
      <c r="K31" s="600"/>
      <c r="L31" s="600"/>
      <c r="M31" s="601"/>
    </row>
    <row r="32" spans="2:13" x14ac:dyDescent="0.15">
      <c r="B32" s="599"/>
      <c r="C32" s="834" t="s">
        <v>174</v>
      </c>
      <c r="D32" s="835"/>
      <c r="E32" s="835"/>
      <c r="F32" s="835"/>
      <c r="G32" s="836"/>
      <c r="H32" s="600"/>
      <c r="I32" s="600"/>
      <c r="J32" s="600"/>
      <c r="K32" s="600"/>
      <c r="L32" s="600"/>
      <c r="M32" s="601"/>
    </row>
    <row r="33" spans="2:13" ht="14.25" thickBot="1" x14ac:dyDescent="0.2">
      <c r="B33" s="599"/>
      <c r="C33" s="825">
        <f>⑧計算域Ⅱ!G49</f>
        <v>0</v>
      </c>
      <c r="D33" s="828"/>
      <c r="E33" s="828"/>
      <c r="F33" s="828"/>
      <c r="G33" s="839"/>
      <c r="H33" s="600"/>
      <c r="I33" s="600"/>
      <c r="J33" s="600"/>
      <c r="K33" s="600"/>
      <c r="L33" s="600"/>
      <c r="M33" s="601"/>
    </row>
    <row r="34" spans="2:13" ht="8.25" customHeight="1" thickBot="1" x14ac:dyDescent="0.2">
      <c r="B34" s="602"/>
      <c r="C34" s="603"/>
      <c r="D34" s="604"/>
      <c r="E34" s="604"/>
      <c r="F34" s="604"/>
      <c r="G34" s="604"/>
      <c r="H34" s="604"/>
      <c r="I34" s="605"/>
      <c r="J34" s="605"/>
      <c r="K34" s="605"/>
      <c r="L34" s="605"/>
      <c r="M34" s="606"/>
    </row>
    <row r="35" spans="2:13" x14ac:dyDescent="0.15">
      <c r="E35" s="56" t="s">
        <v>175</v>
      </c>
    </row>
    <row r="37" spans="2:13" ht="5.0999999999999996" customHeight="1" thickBot="1" x14ac:dyDescent="0.2"/>
    <row r="38" spans="2:13" x14ac:dyDescent="0.15">
      <c r="C38" s="834" t="s">
        <v>176</v>
      </c>
      <c r="D38" s="835"/>
      <c r="E38" s="840"/>
      <c r="F38" s="841" t="s">
        <v>177</v>
      </c>
      <c r="G38" s="842"/>
    </row>
    <row r="39" spans="2:13" ht="14.25" thickBot="1" x14ac:dyDescent="0.2">
      <c r="C39" s="825">
        <f>⑧計算域Ⅱ!H49</f>
        <v>0</v>
      </c>
      <c r="D39" s="828"/>
      <c r="E39" s="829"/>
      <c r="F39" s="830">
        <f>C33-C39</f>
        <v>0</v>
      </c>
      <c r="G39" s="831"/>
    </row>
    <row r="40" spans="2:13" ht="5.0999999999999996" customHeight="1" x14ac:dyDescent="0.15"/>
    <row r="41" spans="2:13" x14ac:dyDescent="0.15">
      <c r="E41" s="56" t="s">
        <v>178</v>
      </c>
    </row>
    <row r="43" spans="2:13" ht="5.0999999999999996" customHeight="1" thickBot="1" x14ac:dyDescent="0.2"/>
    <row r="44" spans="2:13" ht="5.0999999999999996" customHeight="1" x14ac:dyDescent="0.15">
      <c r="B44" s="68"/>
      <c r="C44" s="69"/>
      <c r="D44" s="69"/>
      <c r="E44" s="69"/>
      <c r="F44" s="69"/>
      <c r="G44" s="69"/>
      <c r="H44" s="69"/>
      <c r="I44" s="69"/>
      <c r="J44" s="69"/>
      <c r="K44" s="69"/>
      <c r="L44" s="69"/>
      <c r="M44" s="70"/>
    </row>
    <row r="45" spans="2:13" x14ac:dyDescent="0.15">
      <c r="B45" s="71"/>
      <c r="C45" s="72" t="s">
        <v>179</v>
      </c>
      <c r="D45" s="72"/>
      <c r="E45" s="72"/>
      <c r="F45" s="72"/>
      <c r="G45" s="72"/>
      <c r="H45" s="72"/>
      <c r="I45" s="72"/>
      <c r="J45" s="72"/>
      <c r="K45" s="72"/>
      <c r="L45" s="72"/>
      <c r="M45" s="73"/>
    </row>
    <row r="46" spans="2:13" ht="5.0999999999999996" customHeight="1" thickBot="1" x14ac:dyDescent="0.2">
      <c r="B46" s="71"/>
      <c r="C46" s="72"/>
      <c r="D46" s="72"/>
      <c r="E46" s="72"/>
      <c r="F46" s="72"/>
      <c r="G46" s="72"/>
      <c r="H46" s="72"/>
      <c r="I46" s="72"/>
      <c r="J46" s="72"/>
      <c r="K46" s="72"/>
      <c r="L46" s="72"/>
      <c r="M46" s="73"/>
    </row>
    <row r="47" spans="2:13" x14ac:dyDescent="0.15">
      <c r="B47" s="71"/>
      <c r="C47" s="819" t="s">
        <v>180</v>
      </c>
      <c r="D47" s="846"/>
      <c r="E47" s="846"/>
      <c r="F47" s="846"/>
      <c r="G47" s="847"/>
      <c r="H47" s="72"/>
      <c r="I47" s="72"/>
      <c r="J47" s="819" t="s">
        <v>171</v>
      </c>
      <c r="K47" s="846"/>
      <c r="L47" s="847"/>
      <c r="M47" s="73"/>
    </row>
    <row r="48" spans="2:13" x14ac:dyDescent="0.15">
      <c r="B48" s="71"/>
      <c r="C48" s="849"/>
      <c r="D48" s="850"/>
      <c r="E48" s="850"/>
      <c r="F48" s="850"/>
      <c r="G48" s="851"/>
      <c r="H48" s="72"/>
      <c r="I48" s="72"/>
      <c r="J48" s="65"/>
      <c r="K48" s="837" t="s">
        <v>173</v>
      </c>
      <c r="L48" s="838"/>
      <c r="M48" s="73"/>
    </row>
    <row r="49" spans="2:13" ht="14.25" thickBot="1" x14ac:dyDescent="0.2">
      <c r="B49" s="71"/>
      <c r="C49" s="852">
        <f>⑧計算域Ⅱ!I49</f>
        <v>0</v>
      </c>
      <c r="D49" s="853"/>
      <c r="E49" s="853"/>
      <c r="F49" s="853"/>
      <c r="G49" s="854"/>
      <c r="H49" s="72"/>
      <c r="I49" s="72"/>
      <c r="J49" s="67">
        <f>⑧計算域Ⅱ!F97</f>
        <v>0</v>
      </c>
      <c r="K49" s="833">
        <f>⑧計算域Ⅱ!G97</f>
        <v>0</v>
      </c>
      <c r="L49" s="827"/>
      <c r="M49" s="73"/>
    </row>
    <row r="50" spans="2:13" ht="5.0999999999999996" customHeight="1" x14ac:dyDescent="0.15">
      <c r="B50" s="71"/>
      <c r="C50" s="72"/>
      <c r="D50" s="72"/>
      <c r="E50" s="72"/>
      <c r="F50" s="72"/>
      <c r="G50" s="72"/>
      <c r="H50" s="72"/>
      <c r="I50" s="72"/>
      <c r="J50" s="72"/>
      <c r="K50" s="72"/>
      <c r="L50" s="72"/>
      <c r="M50" s="73"/>
    </row>
    <row r="51" spans="2:13" x14ac:dyDescent="0.15">
      <c r="B51" s="71"/>
      <c r="C51" s="72"/>
      <c r="D51" s="74" t="s">
        <v>165</v>
      </c>
      <c r="E51" s="72"/>
      <c r="F51" s="72"/>
      <c r="G51" s="72"/>
      <c r="H51" s="72"/>
      <c r="I51" s="72"/>
      <c r="J51" s="74" t="s">
        <v>166</v>
      </c>
      <c r="K51" s="72"/>
      <c r="L51" s="72"/>
      <c r="M51" s="73"/>
    </row>
    <row r="52" spans="2:13" x14ac:dyDescent="0.15">
      <c r="B52" s="71"/>
      <c r="C52" s="72"/>
      <c r="D52" s="74" t="s">
        <v>168</v>
      </c>
      <c r="E52" s="72"/>
      <c r="F52" s="72"/>
      <c r="G52" s="72"/>
      <c r="H52" s="72"/>
      <c r="I52" s="72"/>
      <c r="J52" s="74" t="s">
        <v>169</v>
      </c>
      <c r="K52" s="72"/>
      <c r="L52" s="72"/>
      <c r="M52" s="73"/>
    </row>
    <row r="53" spans="2:13" ht="5.0999999999999996" customHeight="1" thickBot="1" x14ac:dyDescent="0.2">
      <c r="B53" s="71"/>
      <c r="C53" s="72"/>
      <c r="D53" s="72"/>
      <c r="E53" s="72"/>
      <c r="F53" s="72"/>
      <c r="G53" s="72"/>
      <c r="H53" s="72"/>
      <c r="I53" s="72"/>
      <c r="J53" s="72"/>
      <c r="K53" s="72"/>
      <c r="L53" s="72"/>
      <c r="M53" s="73"/>
    </row>
    <row r="54" spans="2:13" x14ac:dyDescent="0.15">
      <c r="B54" s="71"/>
      <c r="C54" s="819" t="s">
        <v>170</v>
      </c>
      <c r="D54" s="820"/>
      <c r="E54" s="820"/>
      <c r="F54" s="820"/>
      <c r="G54" s="821"/>
      <c r="H54" s="72"/>
      <c r="I54" s="72"/>
      <c r="J54" s="72"/>
      <c r="K54" s="72"/>
      <c r="L54" s="72"/>
      <c r="M54" s="73"/>
    </row>
    <row r="55" spans="2:13" x14ac:dyDescent="0.15">
      <c r="B55" s="71"/>
      <c r="C55" s="65"/>
      <c r="D55" s="66"/>
      <c r="E55" s="855" t="s">
        <v>172</v>
      </c>
      <c r="F55" s="856"/>
      <c r="G55" s="857"/>
      <c r="H55" s="72"/>
      <c r="I55" s="72"/>
      <c r="J55" s="72"/>
      <c r="K55" s="72"/>
      <c r="L55" s="72"/>
      <c r="M55" s="73"/>
    </row>
    <row r="56" spans="2:13" ht="14.25" thickBot="1" x14ac:dyDescent="0.2">
      <c r="B56" s="71"/>
      <c r="C56" s="825">
        <f>⑧計算域Ⅱ!J49</f>
        <v>0</v>
      </c>
      <c r="D56" s="832"/>
      <c r="E56" s="853">
        <f>⑧計算域Ⅱ!K49</f>
        <v>0</v>
      </c>
      <c r="F56" s="853"/>
      <c r="G56" s="858"/>
      <c r="H56" s="72"/>
      <c r="I56" s="72"/>
      <c r="J56" s="72"/>
      <c r="K56" s="72"/>
      <c r="L56" s="72"/>
      <c r="M56" s="73"/>
    </row>
    <row r="57" spans="2:13" ht="5.0999999999999996" customHeight="1" thickBot="1" x14ac:dyDescent="0.2">
      <c r="B57" s="75"/>
      <c r="C57" s="76"/>
      <c r="D57" s="76"/>
      <c r="E57" s="76"/>
      <c r="F57" s="76"/>
      <c r="G57" s="76"/>
      <c r="H57" s="76"/>
      <c r="I57" s="76"/>
      <c r="J57" s="76"/>
      <c r="K57" s="76"/>
      <c r="L57" s="76"/>
      <c r="M57" s="77"/>
    </row>
    <row r="58" spans="2:13" ht="5.0999999999999996" customHeight="1" x14ac:dyDescent="0.15"/>
    <row r="61" spans="2:13" ht="5.0999999999999996" customHeight="1" thickBot="1" x14ac:dyDescent="0.2"/>
    <row r="62" spans="2:13" x14ac:dyDescent="0.15">
      <c r="C62" s="834" t="s">
        <v>181</v>
      </c>
      <c r="D62" s="835"/>
      <c r="E62" s="835"/>
      <c r="F62" s="835"/>
      <c r="G62" s="835"/>
      <c r="H62" s="835"/>
      <c r="I62" s="835"/>
      <c r="J62" s="835"/>
      <c r="K62" s="835"/>
      <c r="L62" s="836"/>
    </row>
    <row r="63" spans="2:13" ht="14.25" thickBot="1" x14ac:dyDescent="0.2">
      <c r="C63" s="852">
        <f>⑧計算域Ⅱ!L49</f>
        <v>0</v>
      </c>
      <c r="D63" s="853"/>
      <c r="E63" s="853"/>
      <c r="F63" s="853"/>
      <c r="G63" s="853"/>
      <c r="H63" s="853"/>
      <c r="I63" s="853"/>
      <c r="J63" s="853"/>
      <c r="K63" s="853"/>
      <c r="L63" s="854"/>
    </row>
    <row r="64" spans="2:13" ht="5.0999999999999996" customHeight="1" x14ac:dyDescent="0.15"/>
    <row r="65" spans="2:13" x14ac:dyDescent="0.15">
      <c r="E65" s="56" t="s">
        <v>182</v>
      </c>
    </row>
    <row r="66" spans="2:13" x14ac:dyDescent="0.15">
      <c r="E66" s="56" t="s">
        <v>183</v>
      </c>
    </row>
    <row r="67" spans="2:13" ht="5.0999999999999996" customHeight="1" thickBot="1" x14ac:dyDescent="0.2"/>
    <row r="68" spans="2:13" x14ac:dyDescent="0.15">
      <c r="C68" s="834" t="s">
        <v>184</v>
      </c>
      <c r="D68" s="835"/>
      <c r="E68" s="835"/>
      <c r="F68" s="835"/>
      <c r="G68" s="835"/>
      <c r="H68" s="835"/>
      <c r="I68" s="835"/>
      <c r="J68" s="835"/>
      <c r="K68" s="835"/>
      <c r="L68" s="836"/>
    </row>
    <row r="69" spans="2:13" ht="14.25" thickBot="1" x14ac:dyDescent="0.2">
      <c r="C69" s="852">
        <f>⑧計算域Ⅱ!N49</f>
        <v>0</v>
      </c>
      <c r="D69" s="853"/>
      <c r="E69" s="853"/>
      <c r="F69" s="853"/>
      <c r="G69" s="853"/>
      <c r="H69" s="853"/>
      <c r="I69" s="853"/>
      <c r="J69" s="853"/>
      <c r="K69" s="853"/>
      <c r="L69" s="854"/>
    </row>
    <row r="70" spans="2:13" ht="5.0999999999999996" customHeight="1" x14ac:dyDescent="0.15"/>
    <row r="71" spans="2:13" x14ac:dyDescent="0.15">
      <c r="E71" s="56" t="s">
        <v>175</v>
      </c>
    </row>
    <row r="73" spans="2:13" ht="5.0999999999999996" customHeight="1" thickBot="1" x14ac:dyDescent="0.2"/>
    <row r="74" spans="2:13" x14ac:dyDescent="0.15">
      <c r="C74" s="834" t="s">
        <v>185</v>
      </c>
      <c r="D74" s="835"/>
      <c r="E74" s="835"/>
      <c r="F74" s="835"/>
      <c r="G74" s="835"/>
      <c r="H74" s="835"/>
      <c r="I74" s="835"/>
      <c r="J74" s="835"/>
      <c r="K74" s="835"/>
      <c r="L74" s="836"/>
    </row>
    <row r="75" spans="2:13" ht="14.25" thickBot="1" x14ac:dyDescent="0.2">
      <c r="C75" s="852">
        <f>⑧計算域Ⅱ!O49</f>
        <v>0</v>
      </c>
      <c r="D75" s="853"/>
      <c r="E75" s="853"/>
      <c r="F75" s="853"/>
      <c r="G75" s="853"/>
      <c r="H75" s="853"/>
      <c r="I75" s="853"/>
      <c r="J75" s="853"/>
      <c r="K75" s="853"/>
      <c r="L75" s="854"/>
    </row>
    <row r="76" spans="2:13" ht="5.0999999999999996" customHeight="1" x14ac:dyDescent="0.15"/>
    <row r="77" spans="2:13" x14ac:dyDescent="0.15">
      <c r="E77" s="56" t="s">
        <v>178</v>
      </c>
    </row>
    <row r="79" spans="2:13" ht="5.0999999999999996" customHeight="1" thickBot="1" x14ac:dyDescent="0.2"/>
    <row r="80" spans="2:13" ht="5.0999999999999996" customHeight="1" x14ac:dyDescent="0.15">
      <c r="B80" s="78"/>
      <c r="C80" s="79"/>
      <c r="D80" s="79"/>
      <c r="E80" s="79"/>
      <c r="F80" s="79"/>
      <c r="G80" s="79"/>
      <c r="H80" s="79"/>
      <c r="I80" s="79"/>
      <c r="J80" s="79"/>
      <c r="K80" s="79"/>
      <c r="L80" s="79"/>
      <c r="M80" s="80"/>
    </row>
    <row r="81" spans="2:13" x14ac:dyDescent="0.15">
      <c r="B81" s="81"/>
      <c r="C81" s="82" t="s">
        <v>186</v>
      </c>
      <c r="D81" s="82"/>
      <c r="E81" s="82"/>
      <c r="F81" s="82"/>
      <c r="G81" s="82"/>
      <c r="H81" s="82"/>
      <c r="I81" s="82"/>
      <c r="J81" s="82"/>
      <c r="K81" s="82"/>
      <c r="L81" s="82"/>
      <c r="M81" s="83"/>
    </row>
    <row r="82" spans="2:13" ht="5.0999999999999996" customHeight="1" thickBot="1" x14ac:dyDescent="0.2">
      <c r="B82" s="81"/>
      <c r="C82" s="82"/>
      <c r="D82" s="82"/>
      <c r="E82" s="82"/>
      <c r="F82" s="82"/>
      <c r="G82" s="82"/>
      <c r="H82" s="82"/>
      <c r="I82" s="82"/>
      <c r="J82" s="82"/>
      <c r="K82" s="82"/>
      <c r="L82" s="82"/>
      <c r="M82" s="83"/>
    </row>
    <row r="83" spans="2:13" x14ac:dyDescent="0.15">
      <c r="B83" s="81"/>
      <c r="C83" s="859" t="s">
        <v>187</v>
      </c>
      <c r="D83" s="841"/>
      <c r="E83" s="841"/>
      <c r="F83" s="841"/>
      <c r="G83" s="841"/>
      <c r="H83" s="860"/>
      <c r="I83" s="860"/>
      <c r="J83" s="860"/>
      <c r="K83" s="860"/>
      <c r="L83" s="861"/>
      <c r="M83" s="83"/>
    </row>
    <row r="84" spans="2:13" x14ac:dyDescent="0.15">
      <c r="B84" s="81"/>
      <c r="C84" s="862"/>
      <c r="D84" s="856"/>
      <c r="E84" s="856"/>
      <c r="F84" s="856"/>
      <c r="G84" s="856"/>
      <c r="H84" s="863"/>
      <c r="I84" s="863"/>
      <c r="J84" s="863"/>
      <c r="K84" s="863"/>
      <c r="L84" s="857"/>
      <c r="M84" s="83"/>
    </row>
    <row r="85" spans="2:13" ht="14.25" thickBot="1" x14ac:dyDescent="0.2">
      <c r="B85" s="81"/>
      <c r="C85" s="852">
        <f>⑧計算域Ⅱ!P49</f>
        <v>0</v>
      </c>
      <c r="D85" s="853"/>
      <c r="E85" s="853"/>
      <c r="F85" s="853"/>
      <c r="G85" s="853"/>
      <c r="H85" s="864"/>
      <c r="I85" s="864"/>
      <c r="J85" s="864"/>
      <c r="K85" s="864"/>
      <c r="L85" s="858"/>
      <c r="M85" s="83"/>
    </row>
    <row r="86" spans="2:13" ht="5.0999999999999996" customHeight="1" x14ac:dyDescent="0.15">
      <c r="B86" s="81"/>
      <c r="C86" s="82"/>
      <c r="D86" s="82"/>
      <c r="E86" s="82"/>
      <c r="F86" s="82"/>
      <c r="G86" s="82"/>
      <c r="H86" s="82"/>
      <c r="I86" s="82"/>
      <c r="J86" s="82"/>
      <c r="K86" s="82"/>
      <c r="L86" s="82"/>
      <c r="M86" s="83"/>
    </row>
    <row r="87" spans="2:13" x14ac:dyDescent="0.15">
      <c r="B87" s="81"/>
      <c r="C87" s="82"/>
      <c r="D87" s="82"/>
      <c r="E87" s="84" t="s">
        <v>165</v>
      </c>
      <c r="F87" s="82"/>
      <c r="G87" s="82"/>
      <c r="H87" s="82"/>
      <c r="I87" s="82"/>
      <c r="J87" s="82"/>
      <c r="K87" s="84" t="s">
        <v>166</v>
      </c>
      <c r="L87" s="82"/>
      <c r="M87" s="83"/>
    </row>
    <row r="88" spans="2:13" x14ac:dyDescent="0.15">
      <c r="B88" s="81"/>
      <c r="C88" s="82"/>
      <c r="D88" s="82"/>
      <c r="E88" s="84" t="s">
        <v>168</v>
      </c>
      <c r="F88" s="82"/>
      <c r="G88" s="82"/>
      <c r="H88" s="82"/>
      <c r="I88" s="82"/>
      <c r="J88" s="82"/>
      <c r="K88" s="84" t="s">
        <v>169</v>
      </c>
      <c r="L88" s="82"/>
      <c r="M88" s="83"/>
    </row>
    <row r="89" spans="2:13" ht="5.0999999999999996" customHeight="1" thickBot="1" x14ac:dyDescent="0.2">
      <c r="B89" s="81"/>
      <c r="C89" s="82"/>
      <c r="D89" s="82"/>
      <c r="E89" s="82"/>
      <c r="F89" s="82"/>
      <c r="G89" s="82"/>
      <c r="H89" s="82"/>
      <c r="I89" s="82"/>
      <c r="J89" s="82"/>
      <c r="K89" s="82"/>
      <c r="L89" s="82"/>
      <c r="M89" s="83"/>
    </row>
    <row r="90" spans="2:13" ht="13.5" customHeight="1" x14ac:dyDescent="0.15">
      <c r="B90" s="81"/>
      <c r="C90" s="819" t="s">
        <v>170</v>
      </c>
      <c r="D90" s="820"/>
      <c r="E90" s="820"/>
      <c r="F90" s="820"/>
      <c r="G90" s="821"/>
      <c r="H90" s="82"/>
      <c r="I90" s="819" t="s">
        <v>171</v>
      </c>
      <c r="J90" s="865"/>
      <c r="K90" s="865"/>
      <c r="L90" s="866"/>
      <c r="M90" s="83"/>
    </row>
    <row r="91" spans="2:13" x14ac:dyDescent="0.15">
      <c r="B91" s="81"/>
      <c r="C91" s="65"/>
      <c r="D91" s="66"/>
      <c r="E91" s="855" t="s">
        <v>172</v>
      </c>
      <c r="F91" s="856"/>
      <c r="G91" s="857"/>
      <c r="H91" s="82"/>
      <c r="I91" s="65"/>
      <c r="J91" s="85"/>
      <c r="K91" s="837" t="s">
        <v>173</v>
      </c>
      <c r="L91" s="838"/>
      <c r="M91" s="83"/>
    </row>
    <row r="92" spans="2:13" ht="14.25" thickBot="1" x14ac:dyDescent="0.2">
      <c r="B92" s="81"/>
      <c r="C92" s="825">
        <f>⑧計算域Ⅱ!Q49</f>
        <v>0</v>
      </c>
      <c r="D92" s="832"/>
      <c r="E92" s="853">
        <f>⑧計算域Ⅱ!R49</f>
        <v>0</v>
      </c>
      <c r="F92" s="853"/>
      <c r="G92" s="858"/>
      <c r="H92" s="82"/>
      <c r="I92" s="825">
        <f>⑧計算域Ⅱ!H97</f>
        <v>0</v>
      </c>
      <c r="J92" s="867"/>
      <c r="K92" s="833">
        <f>⑧計算域Ⅱ!I97</f>
        <v>0</v>
      </c>
      <c r="L92" s="827"/>
      <c r="M92" s="83"/>
    </row>
    <row r="93" spans="2:13" ht="5.0999999999999996" customHeight="1" thickBot="1" x14ac:dyDescent="0.2">
      <c r="B93" s="86"/>
      <c r="C93" s="87"/>
      <c r="D93" s="87"/>
      <c r="E93" s="87"/>
      <c r="F93" s="87"/>
      <c r="G93" s="87"/>
      <c r="H93" s="87"/>
      <c r="I93" s="87"/>
      <c r="J93" s="87"/>
      <c r="K93" s="87"/>
      <c r="L93" s="87"/>
      <c r="M93" s="88"/>
    </row>
  </sheetData>
  <sheetProtection sheet="1" objects="1" scenarios="1"/>
  <mergeCells count="43">
    <mergeCell ref="E91:G91"/>
    <mergeCell ref="K91:L91"/>
    <mergeCell ref="C92:D92"/>
    <mergeCell ref="E92:G92"/>
    <mergeCell ref="I92:J92"/>
    <mergeCell ref="K92:L92"/>
    <mergeCell ref="C75:L75"/>
    <mergeCell ref="C83:L84"/>
    <mergeCell ref="C85:L85"/>
    <mergeCell ref="C90:G90"/>
    <mergeCell ref="I90:L90"/>
    <mergeCell ref="C62:L62"/>
    <mergeCell ref="C63:L63"/>
    <mergeCell ref="C68:L68"/>
    <mergeCell ref="C69:L69"/>
    <mergeCell ref="C74:L74"/>
    <mergeCell ref="C49:G49"/>
    <mergeCell ref="K49:L49"/>
    <mergeCell ref="C54:G54"/>
    <mergeCell ref="E55:G55"/>
    <mergeCell ref="C56:D56"/>
    <mergeCell ref="E56:G56"/>
    <mergeCell ref="J26:L26"/>
    <mergeCell ref="G27:H27"/>
    <mergeCell ref="C47:G48"/>
    <mergeCell ref="J47:L47"/>
    <mergeCell ref="K48:L48"/>
    <mergeCell ref="G7:H9"/>
    <mergeCell ref="G10:H10"/>
    <mergeCell ref="C19:L20"/>
    <mergeCell ref="C21:L21"/>
    <mergeCell ref="C39:E39"/>
    <mergeCell ref="F39:G39"/>
    <mergeCell ref="E28:F28"/>
    <mergeCell ref="G28:H28"/>
    <mergeCell ref="C32:G32"/>
    <mergeCell ref="K27:L27"/>
    <mergeCell ref="C33:G33"/>
    <mergeCell ref="C38:E38"/>
    <mergeCell ref="F38:G38"/>
    <mergeCell ref="K28:L28"/>
    <mergeCell ref="D24:D27"/>
    <mergeCell ref="E26:H26"/>
  </mergeCells>
  <phoneticPr fontId="2"/>
  <printOptions horizontalCentered="1"/>
  <pageMargins left="0.59055118110236227" right="0.59055118110236227" top="0.39370078740157483" bottom="0" header="0.51181102362204722" footer="0.51181102362204722"/>
  <pageSetup paperSize="9" scale="85"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FF"/>
  </sheetPr>
  <dimension ref="B2:U97"/>
  <sheetViews>
    <sheetView zoomScaleNormal="100" workbookViewId="0"/>
  </sheetViews>
  <sheetFormatPr defaultColWidth="9" defaultRowHeight="13.5" x14ac:dyDescent="0.15"/>
  <cols>
    <col min="1" max="1" width="2.625" style="90" customWidth="1"/>
    <col min="2" max="2" width="3.625" style="90" customWidth="1"/>
    <col min="3" max="3" width="24.25" style="90" bestFit="1" customWidth="1"/>
    <col min="4" max="21" width="10.25" style="90" customWidth="1"/>
    <col min="22" max="16384" width="9" style="90"/>
  </cols>
  <sheetData>
    <row r="2" spans="2:21" ht="14.25" x14ac:dyDescent="0.15">
      <c r="B2" s="89" t="s">
        <v>59</v>
      </c>
    </row>
    <row r="3" spans="2:21" ht="14.25" thickBot="1" x14ac:dyDescent="0.2">
      <c r="U3" s="90" t="s">
        <v>542</v>
      </c>
    </row>
    <row r="4" spans="2:21" s="597" customFormat="1" ht="12" customHeight="1" x14ac:dyDescent="0.15">
      <c r="B4" s="889" t="s">
        <v>191</v>
      </c>
      <c r="C4" s="890"/>
      <c r="D4" s="868" t="s">
        <v>18</v>
      </c>
      <c r="E4" s="869"/>
      <c r="F4" s="870"/>
      <c r="G4" s="871" t="s">
        <v>546</v>
      </c>
      <c r="H4" s="880" t="s">
        <v>60</v>
      </c>
      <c r="I4" s="868" t="s">
        <v>145</v>
      </c>
      <c r="J4" s="869"/>
      <c r="K4" s="870"/>
      <c r="L4" s="900" t="s">
        <v>61</v>
      </c>
      <c r="M4" s="884" t="s">
        <v>62</v>
      </c>
      <c r="N4" s="884" t="s">
        <v>184</v>
      </c>
      <c r="O4" s="880" t="s">
        <v>185</v>
      </c>
      <c r="P4" s="868" t="s">
        <v>146</v>
      </c>
      <c r="Q4" s="869"/>
      <c r="R4" s="870"/>
      <c r="S4" s="868" t="s">
        <v>58</v>
      </c>
      <c r="T4" s="869"/>
      <c r="U4" s="870"/>
    </row>
    <row r="5" spans="2:21" s="597" customFormat="1" ht="6.75" customHeight="1" x14ac:dyDescent="0.15">
      <c r="B5" s="891"/>
      <c r="C5" s="892"/>
      <c r="D5" s="877" t="s">
        <v>60</v>
      </c>
      <c r="E5" s="607"/>
      <c r="F5" s="608"/>
      <c r="G5" s="898"/>
      <c r="H5" s="881"/>
      <c r="I5" s="877" t="s">
        <v>20</v>
      </c>
      <c r="J5" s="607"/>
      <c r="K5" s="609"/>
      <c r="L5" s="901"/>
      <c r="M5" s="885"/>
      <c r="N5" s="885"/>
      <c r="O5" s="881"/>
      <c r="P5" s="877" t="s">
        <v>20</v>
      </c>
      <c r="Q5" s="607"/>
      <c r="R5" s="609"/>
      <c r="S5" s="877" t="s">
        <v>20</v>
      </c>
      <c r="T5" s="607"/>
      <c r="U5" s="609"/>
    </row>
    <row r="6" spans="2:21" s="597" customFormat="1" ht="5.25" customHeight="1" x14ac:dyDescent="0.15">
      <c r="B6" s="893"/>
      <c r="C6" s="892"/>
      <c r="D6" s="878"/>
      <c r="E6" s="880" t="s">
        <v>543</v>
      </c>
      <c r="F6" s="610"/>
      <c r="G6" s="898"/>
      <c r="H6" s="881"/>
      <c r="I6" s="878"/>
      <c r="J6" s="880" t="s">
        <v>543</v>
      </c>
      <c r="K6" s="611"/>
      <c r="L6" s="901"/>
      <c r="M6" s="885"/>
      <c r="N6" s="885"/>
      <c r="O6" s="881"/>
      <c r="P6" s="878"/>
      <c r="Q6" s="880" t="s">
        <v>543</v>
      </c>
      <c r="R6" s="611"/>
      <c r="S6" s="878"/>
      <c r="T6" s="880" t="s">
        <v>543</v>
      </c>
      <c r="U6" s="611"/>
    </row>
    <row r="7" spans="2:21" s="597" customFormat="1" ht="18" customHeight="1" x14ac:dyDescent="0.15">
      <c r="B7" s="893"/>
      <c r="C7" s="892"/>
      <c r="D7" s="878"/>
      <c r="E7" s="881"/>
      <c r="F7" s="874" t="s">
        <v>544</v>
      </c>
      <c r="G7" s="898"/>
      <c r="H7" s="881"/>
      <c r="I7" s="878"/>
      <c r="J7" s="885"/>
      <c r="K7" s="874" t="s">
        <v>544</v>
      </c>
      <c r="L7" s="901"/>
      <c r="M7" s="885"/>
      <c r="N7" s="885"/>
      <c r="O7" s="881"/>
      <c r="P7" s="878"/>
      <c r="Q7" s="885"/>
      <c r="R7" s="874" t="s">
        <v>544</v>
      </c>
      <c r="S7" s="878"/>
      <c r="T7" s="885"/>
      <c r="U7" s="874" t="s">
        <v>544</v>
      </c>
    </row>
    <row r="8" spans="2:21" s="597" customFormat="1" ht="18" customHeight="1" x14ac:dyDescent="0.15">
      <c r="B8" s="894"/>
      <c r="C8" s="895"/>
      <c r="D8" s="879"/>
      <c r="E8" s="882"/>
      <c r="F8" s="883"/>
      <c r="G8" s="899"/>
      <c r="H8" s="882"/>
      <c r="I8" s="879"/>
      <c r="J8" s="886"/>
      <c r="K8" s="883"/>
      <c r="L8" s="902"/>
      <c r="M8" s="886"/>
      <c r="N8" s="886"/>
      <c r="O8" s="882"/>
      <c r="P8" s="879"/>
      <c r="Q8" s="886"/>
      <c r="R8" s="883"/>
      <c r="S8" s="879"/>
      <c r="T8" s="886"/>
      <c r="U8" s="883"/>
    </row>
    <row r="9" spans="2:21" x14ac:dyDescent="0.15">
      <c r="B9" s="329" t="s">
        <v>192</v>
      </c>
      <c r="C9" s="330" t="s">
        <v>426</v>
      </c>
      <c r="D9" s="331">
        <v>0</v>
      </c>
      <c r="E9" s="332">
        <v>0</v>
      </c>
      <c r="F9" s="333">
        <v>0</v>
      </c>
      <c r="G9" s="334">
        <f>⑨計算域Ⅳ!ES10</f>
        <v>0</v>
      </c>
      <c r="H9" s="335">
        <f>G9*⑩各種係数!E7</f>
        <v>0</v>
      </c>
      <c r="I9" s="331">
        <f t="array" ref="I9:I48">MMULT(⑫逆行列係数表!D6:AQ45,H9:H48)</f>
        <v>0</v>
      </c>
      <c r="J9" s="332">
        <f>I9*⑩各種係数!F7</f>
        <v>0</v>
      </c>
      <c r="K9" s="333">
        <f>I9*⑩各種係数!G7</f>
        <v>0</v>
      </c>
      <c r="L9" s="334">
        <f>F9+K9</f>
        <v>0</v>
      </c>
      <c r="M9" s="332"/>
      <c r="N9" s="332">
        <f>$M$49*⑩各種係数!H7</f>
        <v>0</v>
      </c>
      <c r="O9" s="336">
        <f>N9*⑩各種係数!E7</f>
        <v>0</v>
      </c>
      <c r="P9" s="331">
        <f t="array" ref="P9:P48">MMULT(⑫逆行列係数表!D6:AQ45,O9:O48)</f>
        <v>0</v>
      </c>
      <c r="Q9" s="332">
        <f>P9*⑩各種係数!F7</f>
        <v>0</v>
      </c>
      <c r="R9" s="333">
        <f>P9*⑩各種係数!G7</f>
        <v>0</v>
      </c>
      <c r="S9" s="331">
        <f>D9+I9+P9</f>
        <v>0</v>
      </c>
      <c r="T9" s="332">
        <f>E9+J9+Q9</f>
        <v>0</v>
      </c>
      <c r="U9" s="333">
        <f>F9+K9+R9</f>
        <v>0</v>
      </c>
    </row>
    <row r="10" spans="2:21" x14ac:dyDescent="0.15">
      <c r="B10" s="347" t="s">
        <v>193</v>
      </c>
      <c r="C10" s="348" t="s">
        <v>50</v>
      </c>
      <c r="D10" s="349">
        <v>0</v>
      </c>
      <c r="E10" s="350">
        <v>0</v>
      </c>
      <c r="F10" s="351">
        <v>0</v>
      </c>
      <c r="G10" s="352">
        <f>⑨計算域Ⅳ!ES11</f>
        <v>0</v>
      </c>
      <c r="H10" s="353">
        <f>G10*⑩各種係数!E8</f>
        <v>0</v>
      </c>
      <c r="I10" s="349">
        <v>0</v>
      </c>
      <c r="J10" s="350">
        <f>I10*⑩各種係数!F8</f>
        <v>0</v>
      </c>
      <c r="K10" s="351">
        <f>I10*⑩各種係数!G8</f>
        <v>0</v>
      </c>
      <c r="L10" s="352">
        <f t="shared" ref="L10:L43" si="0">F10+K10</f>
        <v>0</v>
      </c>
      <c r="M10" s="350"/>
      <c r="N10" s="350">
        <f>$M$49*⑩各種係数!H8</f>
        <v>0</v>
      </c>
      <c r="O10" s="354">
        <f>N10*⑩各種係数!E8</f>
        <v>0</v>
      </c>
      <c r="P10" s="349">
        <v>0</v>
      </c>
      <c r="Q10" s="350">
        <f>P10*⑩各種係数!F8</f>
        <v>0</v>
      </c>
      <c r="R10" s="351">
        <f>P10*⑩各種係数!G8</f>
        <v>0</v>
      </c>
      <c r="S10" s="349">
        <f t="shared" ref="S10:S48" si="1">D10+I10+P10</f>
        <v>0</v>
      </c>
      <c r="T10" s="350">
        <f t="shared" ref="T10:T43" si="2">E10+J10+Q10</f>
        <v>0</v>
      </c>
      <c r="U10" s="351">
        <f t="shared" ref="U10:U43" si="3">F10+K10+R10</f>
        <v>0</v>
      </c>
    </row>
    <row r="11" spans="2:21" x14ac:dyDescent="0.15">
      <c r="B11" s="337" t="s">
        <v>194</v>
      </c>
      <c r="C11" s="338" t="s">
        <v>427</v>
      </c>
      <c r="D11" s="339">
        <v>0</v>
      </c>
      <c r="E11" s="340">
        <v>0</v>
      </c>
      <c r="F11" s="341">
        <v>0</v>
      </c>
      <c r="G11" s="342">
        <f>⑨計算域Ⅳ!ES12</f>
        <v>0</v>
      </c>
      <c r="H11" s="343">
        <f>G11*⑩各種係数!E9</f>
        <v>0</v>
      </c>
      <c r="I11" s="339">
        <v>0</v>
      </c>
      <c r="J11" s="340">
        <f>I11*⑩各種係数!F9</f>
        <v>0</v>
      </c>
      <c r="K11" s="341">
        <f>I11*⑩各種係数!G9</f>
        <v>0</v>
      </c>
      <c r="L11" s="342">
        <f t="shared" si="0"/>
        <v>0</v>
      </c>
      <c r="M11" s="340"/>
      <c r="N11" s="340">
        <f>$M$49*⑩各種係数!H9</f>
        <v>0</v>
      </c>
      <c r="O11" s="344">
        <f>N11*⑩各種係数!E9</f>
        <v>0</v>
      </c>
      <c r="P11" s="339">
        <v>0</v>
      </c>
      <c r="Q11" s="340">
        <f>P11*⑩各種係数!F9</f>
        <v>0</v>
      </c>
      <c r="R11" s="341">
        <f>P11*⑩各種係数!G9</f>
        <v>0</v>
      </c>
      <c r="S11" s="339">
        <f t="shared" si="1"/>
        <v>0</v>
      </c>
      <c r="T11" s="340">
        <f t="shared" si="2"/>
        <v>0</v>
      </c>
      <c r="U11" s="341">
        <f t="shared" si="3"/>
        <v>0</v>
      </c>
    </row>
    <row r="12" spans="2:21" x14ac:dyDescent="0.15">
      <c r="B12" s="347" t="s">
        <v>195</v>
      </c>
      <c r="C12" s="348" t="s">
        <v>196</v>
      </c>
      <c r="D12" s="349">
        <v>0</v>
      </c>
      <c r="E12" s="350">
        <v>0</v>
      </c>
      <c r="F12" s="351">
        <v>0</v>
      </c>
      <c r="G12" s="352">
        <f>⑨計算域Ⅳ!ES13</f>
        <v>0</v>
      </c>
      <c r="H12" s="353">
        <f>G12*⑩各種係数!E10</f>
        <v>0</v>
      </c>
      <c r="I12" s="349">
        <v>0</v>
      </c>
      <c r="J12" s="350">
        <f>I12*⑩各種係数!F10</f>
        <v>0</v>
      </c>
      <c r="K12" s="351">
        <f>I12*⑩各種係数!G10</f>
        <v>0</v>
      </c>
      <c r="L12" s="352">
        <f t="shared" si="0"/>
        <v>0</v>
      </c>
      <c r="M12" s="350"/>
      <c r="N12" s="350">
        <f>$M$49*⑩各種係数!H10</f>
        <v>0</v>
      </c>
      <c r="O12" s="354">
        <f>N12*⑩各種係数!E10</f>
        <v>0</v>
      </c>
      <c r="P12" s="349">
        <v>0</v>
      </c>
      <c r="Q12" s="350">
        <f>P12*⑩各種係数!F10</f>
        <v>0</v>
      </c>
      <c r="R12" s="351">
        <f>P12*⑩各種係数!G10</f>
        <v>0</v>
      </c>
      <c r="S12" s="349">
        <f t="shared" si="1"/>
        <v>0</v>
      </c>
      <c r="T12" s="350">
        <f t="shared" si="2"/>
        <v>0</v>
      </c>
      <c r="U12" s="351">
        <f t="shared" si="3"/>
        <v>0</v>
      </c>
    </row>
    <row r="13" spans="2:21" x14ac:dyDescent="0.15">
      <c r="B13" s="337" t="s">
        <v>197</v>
      </c>
      <c r="C13" s="338" t="s">
        <v>428</v>
      </c>
      <c r="D13" s="339">
        <v>0</v>
      </c>
      <c r="E13" s="340">
        <v>0</v>
      </c>
      <c r="F13" s="341">
        <v>0</v>
      </c>
      <c r="G13" s="342">
        <f>⑨計算域Ⅳ!ES14</f>
        <v>0</v>
      </c>
      <c r="H13" s="343">
        <f>G13*⑩各種係数!E11</f>
        <v>0</v>
      </c>
      <c r="I13" s="339">
        <v>0</v>
      </c>
      <c r="J13" s="340">
        <f>I13*⑩各種係数!F11</f>
        <v>0</v>
      </c>
      <c r="K13" s="341">
        <f>I13*⑩各種係数!G11</f>
        <v>0</v>
      </c>
      <c r="L13" s="342">
        <f t="shared" si="0"/>
        <v>0</v>
      </c>
      <c r="M13" s="340"/>
      <c r="N13" s="340">
        <f>$M$49*⑩各種係数!H11</f>
        <v>0</v>
      </c>
      <c r="O13" s="344">
        <f>N13*⑩各種係数!E11</f>
        <v>0</v>
      </c>
      <c r="P13" s="339">
        <v>0</v>
      </c>
      <c r="Q13" s="340">
        <f>P13*⑩各種係数!F11</f>
        <v>0</v>
      </c>
      <c r="R13" s="341">
        <f>P13*⑩各種係数!G11</f>
        <v>0</v>
      </c>
      <c r="S13" s="339">
        <f t="shared" si="1"/>
        <v>0</v>
      </c>
      <c r="T13" s="340">
        <f t="shared" si="2"/>
        <v>0</v>
      </c>
      <c r="U13" s="341">
        <f t="shared" si="3"/>
        <v>0</v>
      </c>
    </row>
    <row r="14" spans="2:21" x14ac:dyDescent="0.15">
      <c r="B14" s="347" t="s">
        <v>198</v>
      </c>
      <c r="C14" s="348" t="s">
        <v>429</v>
      </c>
      <c r="D14" s="349">
        <v>0</v>
      </c>
      <c r="E14" s="350">
        <v>0</v>
      </c>
      <c r="F14" s="351">
        <v>0</v>
      </c>
      <c r="G14" s="352">
        <f>⑨計算域Ⅳ!ES15</f>
        <v>0</v>
      </c>
      <c r="H14" s="351">
        <f>G14*⑩各種係数!E12</f>
        <v>0</v>
      </c>
      <c r="I14" s="349">
        <v>0</v>
      </c>
      <c r="J14" s="350">
        <f>I14*⑩各種係数!F12</f>
        <v>0</v>
      </c>
      <c r="K14" s="351">
        <f>I14*⑩各種係数!G12</f>
        <v>0</v>
      </c>
      <c r="L14" s="349">
        <f t="shared" si="0"/>
        <v>0</v>
      </c>
      <c r="M14" s="350"/>
      <c r="N14" s="350">
        <f>$M$49*⑩各種係数!H12</f>
        <v>0</v>
      </c>
      <c r="O14" s="351">
        <f>N14*⑩各種係数!E12</f>
        <v>0</v>
      </c>
      <c r="P14" s="349">
        <v>0</v>
      </c>
      <c r="Q14" s="350">
        <f>P14*⑩各種係数!F12</f>
        <v>0</v>
      </c>
      <c r="R14" s="351">
        <f>P14*⑩各種係数!G12</f>
        <v>0</v>
      </c>
      <c r="S14" s="349">
        <f t="shared" si="1"/>
        <v>0</v>
      </c>
      <c r="T14" s="350">
        <f t="shared" si="2"/>
        <v>0</v>
      </c>
      <c r="U14" s="351">
        <f t="shared" si="3"/>
        <v>0</v>
      </c>
    </row>
    <row r="15" spans="2:21" x14ac:dyDescent="0.15">
      <c r="B15" s="337" t="s">
        <v>199</v>
      </c>
      <c r="C15" s="338" t="s">
        <v>430</v>
      </c>
      <c r="D15" s="339">
        <v>0</v>
      </c>
      <c r="E15" s="340">
        <v>0</v>
      </c>
      <c r="F15" s="341">
        <v>0</v>
      </c>
      <c r="G15" s="342">
        <f>⑨計算域Ⅳ!ES16</f>
        <v>0</v>
      </c>
      <c r="H15" s="343">
        <f>G15*⑩各種係数!E13</f>
        <v>0</v>
      </c>
      <c r="I15" s="339">
        <v>0</v>
      </c>
      <c r="J15" s="340">
        <f>I15*⑩各種係数!F13</f>
        <v>0</v>
      </c>
      <c r="K15" s="341">
        <f>I15*⑩各種係数!G13</f>
        <v>0</v>
      </c>
      <c r="L15" s="342">
        <f t="shared" si="0"/>
        <v>0</v>
      </c>
      <c r="M15" s="340"/>
      <c r="N15" s="340">
        <f>$M$49*⑩各種係数!H13</f>
        <v>0</v>
      </c>
      <c r="O15" s="344">
        <f>N15*⑩各種係数!E13</f>
        <v>0</v>
      </c>
      <c r="P15" s="339">
        <v>0</v>
      </c>
      <c r="Q15" s="340">
        <f>P15*⑩各種係数!F13</f>
        <v>0</v>
      </c>
      <c r="R15" s="341">
        <f>P15*⑩各種係数!G13</f>
        <v>0</v>
      </c>
      <c r="S15" s="339">
        <f t="shared" si="1"/>
        <v>0</v>
      </c>
      <c r="T15" s="340">
        <f t="shared" si="2"/>
        <v>0</v>
      </c>
      <c r="U15" s="341">
        <f t="shared" si="3"/>
        <v>0</v>
      </c>
    </row>
    <row r="16" spans="2:21" x14ac:dyDescent="0.15">
      <c r="B16" s="347" t="s">
        <v>200</v>
      </c>
      <c r="C16" s="348" t="s">
        <v>431</v>
      </c>
      <c r="D16" s="349">
        <v>0</v>
      </c>
      <c r="E16" s="350">
        <v>0</v>
      </c>
      <c r="F16" s="351">
        <v>0</v>
      </c>
      <c r="G16" s="352">
        <f>⑨計算域Ⅳ!ES17</f>
        <v>0</v>
      </c>
      <c r="H16" s="353">
        <f>G16*⑩各種係数!E14</f>
        <v>0</v>
      </c>
      <c r="I16" s="349">
        <v>0</v>
      </c>
      <c r="J16" s="350">
        <f>I16*⑩各種係数!F14</f>
        <v>0</v>
      </c>
      <c r="K16" s="351">
        <f>I16*⑩各種係数!G14</f>
        <v>0</v>
      </c>
      <c r="L16" s="352">
        <f t="shared" si="0"/>
        <v>0</v>
      </c>
      <c r="M16" s="350"/>
      <c r="N16" s="350">
        <f>$M$49*⑩各種係数!H14</f>
        <v>0</v>
      </c>
      <c r="O16" s="354">
        <f>N16*⑩各種係数!E14</f>
        <v>0</v>
      </c>
      <c r="P16" s="349">
        <v>0</v>
      </c>
      <c r="Q16" s="350">
        <f>P16*⑩各種係数!F14</f>
        <v>0</v>
      </c>
      <c r="R16" s="351">
        <f>P16*⑩各種係数!G14</f>
        <v>0</v>
      </c>
      <c r="S16" s="349">
        <f t="shared" si="1"/>
        <v>0</v>
      </c>
      <c r="T16" s="350">
        <f t="shared" si="2"/>
        <v>0</v>
      </c>
      <c r="U16" s="351">
        <f t="shared" si="3"/>
        <v>0</v>
      </c>
    </row>
    <row r="17" spans="2:21" x14ac:dyDescent="0.15">
      <c r="B17" s="337" t="s">
        <v>201</v>
      </c>
      <c r="C17" s="338" t="s">
        <v>432</v>
      </c>
      <c r="D17" s="339">
        <v>0</v>
      </c>
      <c r="E17" s="340">
        <v>0</v>
      </c>
      <c r="F17" s="341">
        <v>0</v>
      </c>
      <c r="G17" s="342">
        <f>⑨計算域Ⅳ!ES18</f>
        <v>0</v>
      </c>
      <c r="H17" s="343">
        <f>G17*⑩各種係数!E15</f>
        <v>0</v>
      </c>
      <c r="I17" s="339">
        <v>0</v>
      </c>
      <c r="J17" s="340">
        <f>I17*⑩各種係数!F15</f>
        <v>0</v>
      </c>
      <c r="K17" s="341">
        <f>I17*⑩各種係数!G15</f>
        <v>0</v>
      </c>
      <c r="L17" s="342">
        <f t="shared" si="0"/>
        <v>0</v>
      </c>
      <c r="M17" s="340"/>
      <c r="N17" s="340">
        <f>$M$49*⑩各種係数!H15</f>
        <v>0</v>
      </c>
      <c r="O17" s="344">
        <f>N17*⑩各種係数!E15</f>
        <v>0</v>
      </c>
      <c r="P17" s="339">
        <v>0</v>
      </c>
      <c r="Q17" s="340">
        <f>P17*⑩各種係数!F15</f>
        <v>0</v>
      </c>
      <c r="R17" s="341">
        <f>P17*⑩各種係数!G15</f>
        <v>0</v>
      </c>
      <c r="S17" s="339">
        <f t="shared" si="1"/>
        <v>0</v>
      </c>
      <c r="T17" s="340">
        <f t="shared" si="2"/>
        <v>0</v>
      </c>
      <c r="U17" s="341">
        <f t="shared" si="3"/>
        <v>0</v>
      </c>
    </row>
    <row r="18" spans="2:21" x14ac:dyDescent="0.15">
      <c r="B18" s="347" t="s">
        <v>202</v>
      </c>
      <c r="C18" s="348" t="s">
        <v>433</v>
      </c>
      <c r="D18" s="349">
        <v>0</v>
      </c>
      <c r="E18" s="350">
        <v>0</v>
      </c>
      <c r="F18" s="351">
        <v>0</v>
      </c>
      <c r="G18" s="352">
        <f>⑨計算域Ⅳ!ES19</f>
        <v>0</v>
      </c>
      <c r="H18" s="351">
        <f>G18*⑩各種係数!E16</f>
        <v>0</v>
      </c>
      <c r="I18" s="349">
        <v>0</v>
      </c>
      <c r="J18" s="350">
        <f>I18*⑩各種係数!F16</f>
        <v>0</v>
      </c>
      <c r="K18" s="351">
        <f>I18*⑩各種係数!G16</f>
        <v>0</v>
      </c>
      <c r="L18" s="352">
        <f t="shared" si="0"/>
        <v>0</v>
      </c>
      <c r="M18" s="350"/>
      <c r="N18" s="350">
        <f>$M$49*⑩各種係数!H16</f>
        <v>0</v>
      </c>
      <c r="O18" s="354">
        <f>N18*⑩各種係数!E16</f>
        <v>0</v>
      </c>
      <c r="P18" s="349">
        <v>0</v>
      </c>
      <c r="Q18" s="350">
        <f>P18*⑩各種係数!F16</f>
        <v>0</v>
      </c>
      <c r="R18" s="351">
        <f>P18*⑩各種係数!G16</f>
        <v>0</v>
      </c>
      <c r="S18" s="349">
        <f t="shared" si="1"/>
        <v>0</v>
      </c>
      <c r="T18" s="350">
        <f t="shared" si="2"/>
        <v>0</v>
      </c>
      <c r="U18" s="351">
        <f t="shared" si="3"/>
        <v>0</v>
      </c>
    </row>
    <row r="19" spans="2:21" x14ac:dyDescent="0.15">
      <c r="B19" s="337" t="s">
        <v>203</v>
      </c>
      <c r="C19" s="338" t="s">
        <v>204</v>
      </c>
      <c r="D19" s="339">
        <v>0</v>
      </c>
      <c r="E19" s="340">
        <v>0</v>
      </c>
      <c r="F19" s="341">
        <v>0</v>
      </c>
      <c r="G19" s="342">
        <f>⑨計算域Ⅳ!ES20</f>
        <v>0</v>
      </c>
      <c r="H19" s="343">
        <f>G19*⑩各種係数!E17</f>
        <v>0</v>
      </c>
      <c r="I19" s="339">
        <v>0</v>
      </c>
      <c r="J19" s="340">
        <f>I19*⑩各種係数!F17</f>
        <v>0</v>
      </c>
      <c r="K19" s="341">
        <f>I19*⑩各種係数!G17</f>
        <v>0</v>
      </c>
      <c r="L19" s="339">
        <f t="shared" si="0"/>
        <v>0</v>
      </c>
      <c r="M19" s="340"/>
      <c r="N19" s="340">
        <f>$M$49*⑩各種係数!H17</f>
        <v>0</v>
      </c>
      <c r="O19" s="341">
        <f>N19*⑩各種係数!E17</f>
        <v>0</v>
      </c>
      <c r="P19" s="339">
        <v>0</v>
      </c>
      <c r="Q19" s="340">
        <f>P19*⑩各種係数!F17</f>
        <v>0</v>
      </c>
      <c r="R19" s="341">
        <f>P19*⑩各種係数!G17</f>
        <v>0</v>
      </c>
      <c r="S19" s="339">
        <f t="shared" si="1"/>
        <v>0</v>
      </c>
      <c r="T19" s="340">
        <f t="shared" si="2"/>
        <v>0</v>
      </c>
      <c r="U19" s="341">
        <f t="shared" si="3"/>
        <v>0</v>
      </c>
    </row>
    <row r="20" spans="2:21" x14ac:dyDescent="0.15">
      <c r="B20" s="347" t="s">
        <v>205</v>
      </c>
      <c r="C20" s="348" t="s">
        <v>434</v>
      </c>
      <c r="D20" s="349">
        <v>0</v>
      </c>
      <c r="E20" s="350">
        <v>0</v>
      </c>
      <c r="F20" s="351">
        <v>0</v>
      </c>
      <c r="G20" s="352">
        <f>⑨計算域Ⅳ!ES21</f>
        <v>0</v>
      </c>
      <c r="H20" s="353">
        <f>G20*⑩各種係数!E18</f>
        <v>0</v>
      </c>
      <c r="I20" s="349">
        <v>0</v>
      </c>
      <c r="J20" s="350">
        <f>I20*⑩各種係数!F18</f>
        <v>0</v>
      </c>
      <c r="K20" s="351">
        <f>I20*⑩各種係数!G18</f>
        <v>0</v>
      </c>
      <c r="L20" s="352">
        <f t="shared" si="0"/>
        <v>0</v>
      </c>
      <c r="M20" s="350"/>
      <c r="N20" s="350">
        <f>$M$49*⑩各種係数!H18</f>
        <v>0</v>
      </c>
      <c r="O20" s="354">
        <f>N20*⑩各種係数!E18</f>
        <v>0</v>
      </c>
      <c r="P20" s="349">
        <v>0</v>
      </c>
      <c r="Q20" s="350">
        <f>P20*⑩各種係数!F18</f>
        <v>0</v>
      </c>
      <c r="R20" s="351">
        <f>P20*⑩各種係数!G18</f>
        <v>0</v>
      </c>
      <c r="S20" s="349">
        <f t="shared" si="1"/>
        <v>0</v>
      </c>
      <c r="T20" s="350">
        <f t="shared" si="2"/>
        <v>0</v>
      </c>
      <c r="U20" s="351">
        <f t="shared" si="3"/>
        <v>0</v>
      </c>
    </row>
    <row r="21" spans="2:21" x14ac:dyDescent="0.15">
      <c r="B21" s="337" t="s">
        <v>206</v>
      </c>
      <c r="C21" s="338" t="s">
        <v>435</v>
      </c>
      <c r="D21" s="339">
        <v>0</v>
      </c>
      <c r="E21" s="340">
        <v>0</v>
      </c>
      <c r="F21" s="341">
        <v>0</v>
      </c>
      <c r="G21" s="342">
        <f>⑨計算域Ⅳ!ES22</f>
        <v>0</v>
      </c>
      <c r="H21" s="343">
        <f>G21*⑩各種係数!E19</f>
        <v>0</v>
      </c>
      <c r="I21" s="339">
        <v>0</v>
      </c>
      <c r="J21" s="340">
        <f>I21*⑩各種係数!F19</f>
        <v>0</v>
      </c>
      <c r="K21" s="341">
        <f>I21*⑩各種係数!G19</f>
        <v>0</v>
      </c>
      <c r="L21" s="342">
        <f t="shared" si="0"/>
        <v>0</v>
      </c>
      <c r="M21" s="340"/>
      <c r="N21" s="340">
        <f>$M$49*⑩各種係数!H19</f>
        <v>0</v>
      </c>
      <c r="O21" s="344">
        <f>N21*⑩各種係数!E19</f>
        <v>0</v>
      </c>
      <c r="P21" s="339">
        <v>0</v>
      </c>
      <c r="Q21" s="340">
        <f>P21*⑩各種係数!F19</f>
        <v>0</v>
      </c>
      <c r="R21" s="341">
        <f>P21*⑩各種係数!G19</f>
        <v>0</v>
      </c>
      <c r="S21" s="339">
        <f t="shared" si="1"/>
        <v>0</v>
      </c>
      <c r="T21" s="340">
        <f t="shared" si="2"/>
        <v>0</v>
      </c>
      <c r="U21" s="341">
        <f t="shared" si="3"/>
        <v>0</v>
      </c>
    </row>
    <row r="22" spans="2:21" x14ac:dyDescent="0.15">
      <c r="B22" s="347" t="s">
        <v>207</v>
      </c>
      <c r="C22" s="348" t="s">
        <v>436</v>
      </c>
      <c r="D22" s="349">
        <v>0</v>
      </c>
      <c r="E22" s="350">
        <v>0</v>
      </c>
      <c r="F22" s="351">
        <v>0</v>
      </c>
      <c r="G22" s="352">
        <f>⑨計算域Ⅳ!ES23</f>
        <v>0</v>
      </c>
      <c r="H22" s="353">
        <f>G22*⑩各種係数!E20</f>
        <v>0</v>
      </c>
      <c r="I22" s="349">
        <v>0</v>
      </c>
      <c r="J22" s="350">
        <f>I22*⑩各種係数!F20</f>
        <v>0</v>
      </c>
      <c r="K22" s="351">
        <f>I22*⑩各種係数!G20</f>
        <v>0</v>
      </c>
      <c r="L22" s="352">
        <f t="shared" si="0"/>
        <v>0</v>
      </c>
      <c r="M22" s="350"/>
      <c r="N22" s="350">
        <f>$M$49*⑩各種係数!H20</f>
        <v>0</v>
      </c>
      <c r="O22" s="354">
        <f>N22*⑩各種係数!E20</f>
        <v>0</v>
      </c>
      <c r="P22" s="349">
        <v>0</v>
      </c>
      <c r="Q22" s="350">
        <f>P22*⑩各種係数!F20</f>
        <v>0</v>
      </c>
      <c r="R22" s="351">
        <f>P22*⑩各種係数!G20</f>
        <v>0</v>
      </c>
      <c r="S22" s="349">
        <f t="shared" si="1"/>
        <v>0</v>
      </c>
      <c r="T22" s="350">
        <f t="shared" si="2"/>
        <v>0</v>
      </c>
      <c r="U22" s="351">
        <f t="shared" si="3"/>
        <v>0</v>
      </c>
    </row>
    <row r="23" spans="2:21" x14ac:dyDescent="0.15">
      <c r="B23" s="337" t="s">
        <v>208</v>
      </c>
      <c r="C23" s="338" t="s">
        <v>437</v>
      </c>
      <c r="D23" s="339">
        <v>0</v>
      </c>
      <c r="E23" s="340">
        <v>0</v>
      </c>
      <c r="F23" s="341">
        <v>0</v>
      </c>
      <c r="G23" s="342">
        <f>⑨計算域Ⅳ!ES24</f>
        <v>0</v>
      </c>
      <c r="H23" s="343">
        <f>G23*⑩各種係数!E21</f>
        <v>0</v>
      </c>
      <c r="I23" s="339">
        <v>0</v>
      </c>
      <c r="J23" s="340">
        <f>I23*⑩各種係数!F21</f>
        <v>0</v>
      </c>
      <c r="K23" s="341">
        <f>I23*⑩各種係数!G21</f>
        <v>0</v>
      </c>
      <c r="L23" s="342">
        <f t="shared" si="0"/>
        <v>0</v>
      </c>
      <c r="M23" s="340"/>
      <c r="N23" s="340">
        <f>$M$49*⑩各種係数!H21</f>
        <v>0</v>
      </c>
      <c r="O23" s="344">
        <f>N23*⑩各種係数!E21</f>
        <v>0</v>
      </c>
      <c r="P23" s="339">
        <v>0</v>
      </c>
      <c r="Q23" s="340">
        <f>P23*⑩各種係数!F21</f>
        <v>0</v>
      </c>
      <c r="R23" s="341">
        <f>P23*⑩各種係数!G21</f>
        <v>0</v>
      </c>
      <c r="S23" s="339">
        <f t="shared" si="1"/>
        <v>0</v>
      </c>
      <c r="T23" s="340">
        <f t="shared" si="2"/>
        <v>0</v>
      </c>
      <c r="U23" s="341">
        <f t="shared" si="3"/>
        <v>0</v>
      </c>
    </row>
    <row r="24" spans="2:21" x14ac:dyDescent="0.15">
      <c r="B24" s="347" t="s">
        <v>209</v>
      </c>
      <c r="C24" s="348" t="s">
        <v>438</v>
      </c>
      <c r="D24" s="349">
        <v>0</v>
      </c>
      <c r="E24" s="350">
        <v>0</v>
      </c>
      <c r="F24" s="351">
        <v>0</v>
      </c>
      <c r="G24" s="352">
        <f>⑨計算域Ⅳ!ES25</f>
        <v>0</v>
      </c>
      <c r="H24" s="351">
        <f>G24*⑩各種係数!E22</f>
        <v>0</v>
      </c>
      <c r="I24" s="349">
        <v>0</v>
      </c>
      <c r="J24" s="350">
        <f>I24*⑩各種係数!F22</f>
        <v>0</v>
      </c>
      <c r="K24" s="351">
        <f>I24*⑩各種係数!G22</f>
        <v>0</v>
      </c>
      <c r="L24" s="349">
        <f t="shared" si="0"/>
        <v>0</v>
      </c>
      <c r="M24" s="350"/>
      <c r="N24" s="350">
        <f>$M$49*⑩各種係数!H22</f>
        <v>0</v>
      </c>
      <c r="O24" s="351">
        <f>N24*⑩各種係数!E22</f>
        <v>0</v>
      </c>
      <c r="P24" s="349">
        <v>0</v>
      </c>
      <c r="Q24" s="350">
        <f>P24*⑩各種係数!F22</f>
        <v>0</v>
      </c>
      <c r="R24" s="351">
        <f>P24*⑩各種係数!G22</f>
        <v>0</v>
      </c>
      <c r="S24" s="349">
        <f t="shared" si="1"/>
        <v>0</v>
      </c>
      <c r="T24" s="350">
        <f t="shared" si="2"/>
        <v>0</v>
      </c>
      <c r="U24" s="351">
        <f t="shared" si="3"/>
        <v>0</v>
      </c>
    </row>
    <row r="25" spans="2:21" x14ac:dyDescent="0.15">
      <c r="B25" s="337" t="s">
        <v>210</v>
      </c>
      <c r="C25" s="338" t="s">
        <v>439</v>
      </c>
      <c r="D25" s="339">
        <v>0</v>
      </c>
      <c r="E25" s="340">
        <v>0</v>
      </c>
      <c r="F25" s="341">
        <v>0</v>
      </c>
      <c r="G25" s="342">
        <f>⑨計算域Ⅳ!ES26</f>
        <v>0</v>
      </c>
      <c r="H25" s="343">
        <f>G25*⑩各種係数!E23</f>
        <v>0</v>
      </c>
      <c r="I25" s="339">
        <v>0</v>
      </c>
      <c r="J25" s="340">
        <f>I25*⑩各種係数!F23</f>
        <v>0</v>
      </c>
      <c r="K25" s="341">
        <f>I25*⑩各種係数!G23</f>
        <v>0</v>
      </c>
      <c r="L25" s="342">
        <f t="shared" si="0"/>
        <v>0</v>
      </c>
      <c r="M25" s="340"/>
      <c r="N25" s="340">
        <f>$M$49*⑩各種係数!H23</f>
        <v>0</v>
      </c>
      <c r="O25" s="344">
        <f>N25*⑩各種係数!E23</f>
        <v>0</v>
      </c>
      <c r="P25" s="339">
        <v>0</v>
      </c>
      <c r="Q25" s="340">
        <f>P25*⑩各種係数!F23</f>
        <v>0</v>
      </c>
      <c r="R25" s="341">
        <f>P25*⑩各種係数!G23</f>
        <v>0</v>
      </c>
      <c r="S25" s="339">
        <f t="shared" si="1"/>
        <v>0</v>
      </c>
      <c r="T25" s="340">
        <f t="shared" si="2"/>
        <v>0</v>
      </c>
      <c r="U25" s="341">
        <f t="shared" si="3"/>
        <v>0</v>
      </c>
    </row>
    <row r="26" spans="2:21" x14ac:dyDescent="0.15">
      <c r="B26" s="347" t="s">
        <v>211</v>
      </c>
      <c r="C26" s="348" t="s">
        <v>440</v>
      </c>
      <c r="D26" s="349">
        <v>0</v>
      </c>
      <c r="E26" s="350">
        <v>0</v>
      </c>
      <c r="F26" s="351">
        <v>0</v>
      </c>
      <c r="G26" s="352">
        <f>⑨計算域Ⅳ!ES27</f>
        <v>0</v>
      </c>
      <c r="H26" s="353">
        <f>G26*⑩各種係数!E24</f>
        <v>0</v>
      </c>
      <c r="I26" s="349">
        <v>0</v>
      </c>
      <c r="J26" s="350">
        <f>I26*⑩各種係数!F24</f>
        <v>0</v>
      </c>
      <c r="K26" s="351">
        <f>I26*⑩各種係数!G24</f>
        <v>0</v>
      </c>
      <c r="L26" s="352">
        <f t="shared" si="0"/>
        <v>0</v>
      </c>
      <c r="M26" s="350"/>
      <c r="N26" s="350">
        <f>$M$49*⑩各種係数!H24</f>
        <v>0</v>
      </c>
      <c r="O26" s="354">
        <f>N26*⑩各種係数!E24</f>
        <v>0</v>
      </c>
      <c r="P26" s="349">
        <v>0</v>
      </c>
      <c r="Q26" s="350">
        <f>P26*⑩各種係数!F24</f>
        <v>0</v>
      </c>
      <c r="R26" s="351">
        <f>P26*⑩各種係数!G24</f>
        <v>0</v>
      </c>
      <c r="S26" s="349">
        <f t="shared" si="1"/>
        <v>0</v>
      </c>
      <c r="T26" s="350">
        <f t="shared" si="2"/>
        <v>0</v>
      </c>
      <c r="U26" s="351">
        <f t="shared" si="3"/>
        <v>0</v>
      </c>
    </row>
    <row r="27" spans="2:21" x14ac:dyDescent="0.15">
      <c r="B27" s="337" t="s">
        <v>212</v>
      </c>
      <c r="C27" s="338" t="s">
        <v>441</v>
      </c>
      <c r="D27" s="339">
        <v>0</v>
      </c>
      <c r="E27" s="340">
        <v>0</v>
      </c>
      <c r="F27" s="341">
        <v>0</v>
      </c>
      <c r="G27" s="342">
        <f>⑨計算域Ⅳ!ES28</f>
        <v>0</v>
      </c>
      <c r="H27" s="343">
        <f>G27*⑩各種係数!E25</f>
        <v>0</v>
      </c>
      <c r="I27" s="339">
        <v>0</v>
      </c>
      <c r="J27" s="340">
        <f>I27*⑩各種係数!F25</f>
        <v>0</v>
      </c>
      <c r="K27" s="341">
        <f>I27*⑩各種係数!G25</f>
        <v>0</v>
      </c>
      <c r="L27" s="342">
        <f t="shared" si="0"/>
        <v>0</v>
      </c>
      <c r="M27" s="340"/>
      <c r="N27" s="340">
        <f>$M$49*⑩各種係数!H25</f>
        <v>0</v>
      </c>
      <c r="O27" s="344">
        <f>N27*⑩各種係数!E25</f>
        <v>0</v>
      </c>
      <c r="P27" s="339">
        <v>0</v>
      </c>
      <c r="Q27" s="340">
        <f>P27*⑩各種係数!F25</f>
        <v>0</v>
      </c>
      <c r="R27" s="341">
        <f>P27*⑩各種係数!G25</f>
        <v>0</v>
      </c>
      <c r="S27" s="339">
        <f t="shared" si="1"/>
        <v>0</v>
      </c>
      <c r="T27" s="340">
        <f t="shared" si="2"/>
        <v>0</v>
      </c>
      <c r="U27" s="341">
        <f t="shared" si="3"/>
        <v>0</v>
      </c>
    </row>
    <row r="28" spans="2:21" x14ac:dyDescent="0.15">
      <c r="B28" s="347" t="s">
        <v>213</v>
      </c>
      <c r="C28" s="348" t="s">
        <v>442</v>
      </c>
      <c r="D28" s="349">
        <v>0</v>
      </c>
      <c r="E28" s="350">
        <v>0</v>
      </c>
      <c r="F28" s="351">
        <v>0</v>
      </c>
      <c r="G28" s="352">
        <f>⑨計算域Ⅳ!ES29</f>
        <v>0</v>
      </c>
      <c r="H28" s="351">
        <f>G28*⑩各種係数!E26</f>
        <v>0</v>
      </c>
      <c r="I28" s="349">
        <v>0</v>
      </c>
      <c r="J28" s="350">
        <f>I28*⑩各種係数!F26</f>
        <v>0</v>
      </c>
      <c r="K28" s="351">
        <f>I28*⑩各種係数!G26</f>
        <v>0</v>
      </c>
      <c r="L28" s="352">
        <f t="shared" si="0"/>
        <v>0</v>
      </c>
      <c r="M28" s="350"/>
      <c r="N28" s="350">
        <f>$M$49*⑩各種係数!H26</f>
        <v>0</v>
      </c>
      <c r="O28" s="354">
        <f>N28*⑩各種係数!E26</f>
        <v>0</v>
      </c>
      <c r="P28" s="349">
        <v>0</v>
      </c>
      <c r="Q28" s="350">
        <f>P28*⑩各種係数!F26</f>
        <v>0</v>
      </c>
      <c r="R28" s="351">
        <f>P28*⑩各種係数!G26</f>
        <v>0</v>
      </c>
      <c r="S28" s="349">
        <f t="shared" si="1"/>
        <v>0</v>
      </c>
      <c r="T28" s="350">
        <f t="shared" si="2"/>
        <v>0</v>
      </c>
      <c r="U28" s="351">
        <f t="shared" si="3"/>
        <v>0</v>
      </c>
    </row>
    <row r="29" spans="2:21" x14ac:dyDescent="0.15">
      <c r="B29" s="337" t="s">
        <v>214</v>
      </c>
      <c r="C29" s="338" t="s">
        <v>443</v>
      </c>
      <c r="D29" s="339">
        <v>0</v>
      </c>
      <c r="E29" s="340">
        <v>0</v>
      </c>
      <c r="F29" s="341">
        <v>0</v>
      </c>
      <c r="G29" s="342">
        <f>⑨計算域Ⅳ!ES30</f>
        <v>0</v>
      </c>
      <c r="H29" s="343">
        <f>G29*⑩各種係数!E27</f>
        <v>0</v>
      </c>
      <c r="I29" s="339">
        <v>0</v>
      </c>
      <c r="J29" s="340">
        <f>I29*⑩各種係数!F27</f>
        <v>0</v>
      </c>
      <c r="K29" s="341">
        <f>I29*⑩各種係数!G27</f>
        <v>0</v>
      </c>
      <c r="L29" s="339">
        <f t="shared" si="0"/>
        <v>0</v>
      </c>
      <c r="M29" s="340"/>
      <c r="N29" s="340">
        <f>$M$49*⑩各種係数!H27</f>
        <v>0</v>
      </c>
      <c r="O29" s="341">
        <f>N29*⑩各種係数!E27</f>
        <v>0</v>
      </c>
      <c r="P29" s="339">
        <v>0</v>
      </c>
      <c r="Q29" s="340">
        <f>P29*⑩各種係数!F27</f>
        <v>0</v>
      </c>
      <c r="R29" s="341">
        <f>P29*⑩各種係数!G27</f>
        <v>0</v>
      </c>
      <c r="S29" s="339">
        <f t="shared" si="1"/>
        <v>0</v>
      </c>
      <c r="T29" s="340">
        <f t="shared" si="2"/>
        <v>0</v>
      </c>
      <c r="U29" s="341">
        <f t="shared" si="3"/>
        <v>0</v>
      </c>
    </row>
    <row r="30" spans="2:21" x14ac:dyDescent="0.15">
      <c r="B30" s="347" t="s">
        <v>215</v>
      </c>
      <c r="C30" s="348" t="s">
        <v>444</v>
      </c>
      <c r="D30" s="349">
        <v>0</v>
      </c>
      <c r="E30" s="350">
        <v>0</v>
      </c>
      <c r="F30" s="351">
        <v>0</v>
      </c>
      <c r="G30" s="352">
        <f>⑨計算域Ⅳ!ES31</f>
        <v>0</v>
      </c>
      <c r="H30" s="353">
        <f>G30*⑩各種係数!E28</f>
        <v>0</v>
      </c>
      <c r="I30" s="349">
        <v>0</v>
      </c>
      <c r="J30" s="350">
        <f>I30*⑩各種係数!F28</f>
        <v>0</v>
      </c>
      <c r="K30" s="351">
        <f>I30*⑩各種係数!G28</f>
        <v>0</v>
      </c>
      <c r="L30" s="352">
        <f t="shared" si="0"/>
        <v>0</v>
      </c>
      <c r="M30" s="350"/>
      <c r="N30" s="350">
        <f>$M$49*⑩各種係数!H28</f>
        <v>0</v>
      </c>
      <c r="O30" s="354">
        <f>N30*⑩各種係数!E28</f>
        <v>0</v>
      </c>
      <c r="P30" s="349">
        <v>0</v>
      </c>
      <c r="Q30" s="350">
        <f>P30*⑩各種係数!F28</f>
        <v>0</v>
      </c>
      <c r="R30" s="351">
        <f>P30*⑩各種係数!G28</f>
        <v>0</v>
      </c>
      <c r="S30" s="349">
        <f t="shared" si="1"/>
        <v>0</v>
      </c>
      <c r="T30" s="350">
        <f t="shared" si="2"/>
        <v>0</v>
      </c>
      <c r="U30" s="351">
        <f t="shared" si="3"/>
        <v>0</v>
      </c>
    </row>
    <row r="31" spans="2:21" x14ac:dyDescent="0.15">
      <c r="B31" s="337" t="s">
        <v>216</v>
      </c>
      <c r="C31" s="338" t="s">
        <v>217</v>
      </c>
      <c r="D31" s="339">
        <v>0</v>
      </c>
      <c r="E31" s="340">
        <v>0</v>
      </c>
      <c r="F31" s="341">
        <v>0</v>
      </c>
      <c r="G31" s="342">
        <f>⑨計算域Ⅳ!ES32</f>
        <v>0</v>
      </c>
      <c r="H31" s="343">
        <f>G31*⑩各種係数!E29</f>
        <v>0</v>
      </c>
      <c r="I31" s="339">
        <v>0</v>
      </c>
      <c r="J31" s="340">
        <f>I31*⑩各種係数!F29</f>
        <v>0</v>
      </c>
      <c r="K31" s="341">
        <f>I31*⑩各種係数!G29</f>
        <v>0</v>
      </c>
      <c r="L31" s="342">
        <f t="shared" si="0"/>
        <v>0</v>
      </c>
      <c r="M31" s="340"/>
      <c r="N31" s="340">
        <f>$M$49*⑩各種係数!H29</f>
        <v>0</v>
      </c>
      <c r="O31" s="344">
        <f>N31*⑩各種係数!E29</f>
        <v>0</v>
      </c>
      <c r="P31" s="339">
        <v>0</v>
      </c>
      <c r="Q31" s="340">
        <f>P31*⑩各種係数!F29</f>
        <v>0</v>
      </c>
      <c r="R31" s="341">
        <f>P31*⑩各種係数!G29</f>
        <v>0</v>
      </c>
      <c r="S31" s="339">
        <f t="shared" si="1"/>
        <v>0</v>
      </c>
      <c r="T31" s="340">
        <f t="shared" si="2"/>
        <v>0</v>
      </c>
      <c r="U31" s="341">
        <f t="shared" si="3"/>
        <v>0</v>
      </c>
    </row>
    <row r="32" spans="2:21" x14ac:dyDescent="0.15">
      <c r="B32" s="347" t="s">
        <v>218</v>
      </c>
      <c r="C32" s="348" t="s">
        <v>65</v>
      </c>
      <c r="D32" s="413">
        <f>⑨計算域Ⅳ!D81</f>
        <v>0</v>
      </c>
      <c r="E32" s="414">
        <f>⑨計算域Ⅳ!ES51</f>
        <v>0</v>
      </c>
      <c r="F32" s="415">
        <f>⑨計算域Ⅳ!ES52</f>
        <v>0</v>
      </c>
      <c r="G32" s="352">
        <f>⑨計算域Ⅳ!ES33</f>
        <v>0</v>
      </c>
      <c r="H32" s="353">
        <f>G32*⑩各種係数!E30</f>
        <v>0</v>
      </c>
      <c r="I32" s="349">
        <v>0</v>
      </c>
      <c r="J32" s="350">
        <f>I32*⑩各種係数!F30</f>
        <v>0</v>
      </c>
      <c r="K32" s="351">
        <f>I32*⑩各種係数!G30</f>
        <v>0</v>
      </c>
      <c r="L32" s="352">
        <f t="shared" si="0"/>
        <v>0</v>
      </c>
      <c r="M32" s="350"/>
      <c r="N32" s="350">
        <f>$M$49*⑩各種係数!H30</f>
        <v>0</v>
      </c>
      <c r="O32" s="354">
        <f>N32*⑩各種係数!E30</f>
        <v>0</v>
      </c>
      <c r="P32" s="349">
        <v>0</v>
      </c>
      <c r="Q32" s="350">
        <f>P32*⑩各種係数!F30</f>
        <v>0</v>
      </c>
      <c r="R32" s="351">
        <f>P32*⑩各種係数!G30</f>
        <v>0</v>
      </c>
      <c r="S32" s="349">
        <f t="shared" si="1"/>
        <v>0</v>
      </c>
      <c r="T32" s="350">
        <f t="shared" si="2"/>
        <v>0</v>
      </c>
      <c r="U32" s="351">
        <f t="shared" si="3"/>
        <v>0</v>
      </c>
    </row>
    <row r="33" spans="2:21" x14ac:dyDescent="0.15">
      <c r="B33" s="337" t="s">
        <v>219</v>
      </c>
      <c r="C33" s="338" t="s">
        <v>445</v>
      </c>
      <c r="D33" s="339">
        <v>0</v>
      </c>
      <c r="E33" s="340">
        <v>0</v>
      </c>
      <c r="F33" s="341">
        <v>0</v>
      </c>
      <c r="G33" s="342">
        <f>⑨計算域Ⅳ!ES34</f>
        <v>0</v>
      </c>
      <c r="H33" s="343">
        <f>G33*⑩各種係数!E31</f>
        <v>0</v>
      </c>
      <c r="I33" s="339">
        <v>0</v>
      </c>
      <c r="J33" s="340">
        <f>I33*⑩各種係数!F31</f>
        <v>0</v>
      </c>
      <c r="K33" s="341">
        <f>I33*⑩各種係数!G31</f>
        <v>0</v>
      </c>
      <c r="L33" s="342">
        <f t="shared" si="0"/>
        <v>0</v>
      </c>
      <c r="M33" s="340"/>
      <c r="N33" s="340">
        <f>$M$49*⑩各種係数!H31</f>
        <v>0</v>
      </c>
      <c r="O33" s="344">
        <f>N33*⑩各種係数!E31</f>
        <v>0</v>
      </c>
      <c r="P33" s="339">
        <v>0</v>
      </c>
      <c r="Q33" s="340">
        <f>P33*⑩各種係数!F31</f>
        <v>0</v>
      </c>
      <c r="R33" s="341">
        <f>P33*⑩各種係数!G31</f>
        <v>0</v>
      </c>
      <c r="S33" s="339">
        <f t="shared" si="1"/>
        <v>0</v>
      </c>
      <c r="T33" s="340">
        <f t="shared" si="2"/>
        <v>0</v>
      </c>
      <c r="U33" s="341">
        <f t="shared" si="3"/>
        <v>0</v>
      </c>
    </row>
    <row r="34" spans="2:21" x14ac:dyDescent="0.15">
      <c r="B34" s="347" t="s">
        <v>220</v>
      </c>
      <c r="C34" s="348" t="s">
        <v>221</v>
      </c>
      <c r="D34" s="349">
        <v>0</v>
      </c>
      <c r="E34" s="350">
        <v>0</v>
      </c>
      <c r="F34" s="351">
        <v>0</v>
      </c>
      <c r="G34" s="352">
        <f>⑨計算域Ⅳ!ES35</f>
        <v>0</v>
      </c>
      <c r="H34" s="351">
        <f>G34*⑩各種係数!E32</f>
        <v>0</v>
      </c>
      <c r="I34" s="349">
        <v>0</v>
      </c>
      <c r="J34" s="350">
        <f>I34*⑩各種係数!F32</f>
        <v>0</v>
      </c>
      <c r="K34" s="351">
        <f>I34*⑩各種係数!G32</f>
        <v>0</v>
      </c>
      <c r="L34" s="349">
        <f t="shared" si="0"/>
        <v>0</v>
      </c>
      <c r="M34" s="350"/>
      <c r="N34" s="350">
        <f>$M$49*⑩各種係数!H32</f>
        <v>0</v>
      </c>
      <c r="O34" s="351">
        <f>N34*⑩各種係数!E32</f>
        <v>0</v>
      </c>
      <c r="P34" s="349">
        <v>0</v>
      </c>
      <c r="Q34" s="350">
        <f>P34*⑩各種係数!F32</f>
        <v>0</v>
      </c>
      <c r="R34" s="351">
        <f>P34*⑩各種係数!G32</f>
        <v>0</v>
      </c>
      <c r="S34" s="349">
        <f t="shared" si="1"/>
        <v>0</v>
      </c>
      <c r="T34" s="350">
        <f t="shared" si="2"/>
        <v>0</v>
      </c>
      <c r="U34" s="351">
        <f t="shared" si="3"/>
        <v>0</v>
      </c>
    </row>
    <row r="35" spans="2:21" x14ac:dyDescent="0.15">
      <c r="B35" s="337" t="s">
        <v>222</v>
      </c>
      <c r="C35" s="338" t="s">
        <v>223</v>
      </c>
      <c r="D35" s="339">
        <v>0</v>
      </c>
      <c r="E35" s="340">
        <v>0</v>
      </c>
      <c r="F35" s="341">
        <v>0</v>
      </c>
      <c r="G35" s="342">
        <f>⑨計算域Ⅳ!ES36</f>
        <v>0</v>
      </c>
      <c r="H35" s="343">
        <f>G35*⑩各種係数!E33</f>
        <v>0</v>
      </c>
      <c r="I35" s="339">
        <v>0</v>
      </c>
      <c r="J35" s="340">
        <f>I35*⑩各種係数!F33</f>
        <v>0</v>
      </c>
      <c r="K35" s="341">
        <f>I35*⑩各種係数!G33</f>
        <v>0</v>
      </c>
      <c r="L35" s="342">
        <f t="shared" si="0"/>
        <v>0</v>
      </c>
      <c r="M35" s="340"/>
      <c r="N35" s="340">
        <f>$M$49*⑩各種係数!H33</f>
        <v>0</v>
      </c>
      <c r="O35" s="344">
        <f>N35*⑩各種係数!E33</f>
        <v>0</v>
      </c>
      <c r="P35" s="339">
        <v>0</v>
      </c>
      <c r="Q35" s="340">
        <f>P35*⑩各種係数!F33</f>
        <v>0</v>
      </c>
      <c r="R35" s="341">
        <f>P35*⑩各種係数!G33</f>
        <v>0</v>
      </c>
      <c r="S35" s="339">
        <f t="shared" si="1"/>
        <v>0</v>
      </c>
      <c r="T35" s="340">
        <f t="shared" si="2"/>
        <v>0</v>
      </c>
      <c r="U35" s="341">
        <f t="shared" si="3"/>
        <v>0</v>
      </c>
    </row>
    <row r="36" spans="2:21" x14ac:dyDescent="0.15">
      <c r="B36" s="347" t="s">
        <v>224</v>
      </c>
      <c r="C36" s="348" t="s">
        <v>446</v>
      </c>
      <c r="D36" s="349">
        <v>0</v>
      </c>
      <c r="E36" s="350">
        <v>0</v>
      </c>
      <c r="F36" s="351">
        <v>0</v>
      </c>
      <c r="G36" s="352">
        <f>⑨計算域Ⅳ!ES37</f>
        <v>0</v>
      </c>
      <c r="H36" s="353">
        <f>G36*⑩各種係数!E34</f>
        <v>0</v>
      </c>
      <c r="I36" s="349">
        <v>0</v>
      </c>
      <c r="J36" s="350">
        <f>I36*⑩各種係数!F34</f>
        <v>0</v>
      </c>
      <c r="K36" s="351">
        <f>I36*⑩各種係数!G34</f>
        <v>0</v>
      </c>
      <c r="L36" s="352">
        <f t="shared" si="0"/>
        <v>0</v>
      </c>
      <c r="M36" s="350"/>
      <c r="N36" s="350">
        <f>$M$49*⑩各種係数!H34</f>
        <v>0</v>
      </c>
      <c r="O36" s="354">
        <f>N36*⑩各種係数!E34</f>
        <v>0</v>
      </c>
      <c r="P36" s="349">
        <v>0</v>
      </c>
      <c r="Q36" s="350">
        <f>P36*⑩各種係数!F34</f>
        <v>0</v>
      </c>
      <c r="R36" s="351">
        <f>P36*⑩各種係数!G34</f>
        <v>0</v>
      </c>
      <c r="S36" s="349">
        <f t="shared" si="1"/>
        <v>0</v>
      </c>
      <c r="T36" s="350">
        <f t="shared" si="2"/>
        <v>0</v>
      </c>
      <c r="U36" s="351">
        <f t="shared" si="3"/>
        <v>0</v>
      </c>
    </row>
    <row r="37" spans="2:21" x14ac:dyDescent="0.15">
      <c r="B37" s="337" t="s">
        <v>225</v>
      </c>
      <c r="C37" s="338" t="s">
        <v>447</v>
      </c>
      <c r="D37" s="339">
        <v>0</v>
      </c>
      <c r="E37" s="340">
        <v>0</v>
      </c>
      <c r="F37" s="341">
        <v>0</v>
      </c>
      <c r="G37" s="342">
        <f>⑨計算域Ⅳ!ES38</f>
        <v>0</v>
      </c>
      <c r="H37" s="343">
        <f>G37*⑩各種係数!E35</f>
        <v>0</v>
      </c>
      <c r="I37" s="339">
        <v>0</v>
      </c>
      <c r="J37" s="340">
        <f>I37*⑩各種係数!F35</f>
        <v>0</v>
      </c>
      <c r="K37" s="341">
        <f>I37*⑩各種係数!G35</f>
        <v>0</v>
      </c>
      <c r="L37" s="342">
        <f t="shared" si="0"/>
        <v>0</v>
      </c>
      <c r="M37" s="340"/>
      <c r="N37" s="340">
        <f>$M$49*⑩各種係数!H35</f>
        <v>0</v>
      </c>
      <c r="O37" s="344">
        <f>N37*⑩各種係数!E35</f>
        <v>0</v>
      </c>
      <c r="P37" s="339">
        <v>0</v>
      </c>
      <c r="Q37" s="340">
        <f>P37*⑩各種係数!F35</f>
        <v>0</v>
      </c>
      <c r="R37" s="341">
        <f>P37*⑩各種係数!G35</f>
        <v>0</v>
      </c>
      <c r="S37" s="339">
        <f t="shared" si="1"/>
        <v>0</v>
      </c>
      <c r="T37" s="340">
        <f t="shared" si="2"/>
        <v>0</v>
      </c>
      <c r="U37" s="341">
        <f t="shared" si="3"/>
        <v>0</v>
      </c>
    </row>
    <row r="38" spans="2:21" x14ac:dyDescent="0.15">
      <c r="B38" s="347" t="s">
        <v>226</v>
      </c>
      <c r="C38" s="348" t="s">
        <v>88</v>
      </c>
      <c r="D38" s="349">
        <v>0</v>
      </c>
      <c r="E38" s="350">
        <v>0</v>
      </c>
      <c r="F38" s="351">
        <v>0</v>
      </c>
      <c r="G38" s="352">
        <f>⑨計算域Ⅳ!ES39</f>
        <v>0</v>
      </c>
      <c r="H38" s="351">
        <f>G38*⑩各種係数!E36</f>
        <v>0</v>
      </c>
      <c r="I38" s="349">
        <v>0</v>
      </c>
      <c r="J38" s="350">
        <f>I38*⑩各種係数!F36</f>
        <v>0</v>
      </c>
      <c r="K38" s="351">
        <f>I38*⑩各種係数!G36</f>
        <v>0</v>
      </c>
      <c r="L38" s="352">
        <f t="shared" si="0"/>
        <v>0</v>
      </c>
      <c r="M38" s="350"/>
      <c r="N38" s="350">
        <f>$M$49*⑩各種係数!H36</f>
        <v>0</v>
      </c>
      <c r="O38" s="354">
        <f>N38*⑩各種係数!E36</f>
        <v>0</v>
      </c>
      <c r="P38" s="349">
        <v>0</v>
      </c>
      <c r="Q38" s="350">
        <f>P38*⑩各種係数!F36</f>
        <v>0</v>
      </c>
      <c r="R38" s="351">
        <f>P38*⑩各種係数!G36</f>
        <v>0</v>
      </c>
      <c r="S38" s="349">
        <f t="shared" si="1"/>
        <v>0</v>
      </c>
      <c r="T38" s="350">
        <f t="shared" si="2"/>
        <v>0</v>
      </c>
      <c r="U38" s="351">
        <f t="shared" si="3"/>
        <v>0</v>
      </c>
    </row>
    <row r="39" spans="2:21" x14ac:dyDescent="0.15">
      <c r="B39" s="337" t="s">
        <v>227</v>
      </c>
      <c r="C39" s="338" t="s">
        <v>448</v>
      </c>
      <c r="D39" s="339">
        <v>0</v>
      </c>
      <c r="E39" s="340">
        <v>0</v>
      </c>
      <c r="F39" s="341">
        <v>0</v>
      </c>
      <c r="G39" s="342">
        <f>⑨計算域Ⅳ!ES40</f>
        <v>0</v>
      </c>
      <c r="H39" s="343">
        <f>G39*⑩各種係数!E37</f>
        <v>0</v>
      </c>
      <c r="I39" s="339">
        <v>0</v>
      </c>
      <c r="J39" s="340">
        <f>I39*⑩各種係数!F37</f>
        <v>0</v>
      </c>
      <c r="K39" s="341">
        <f>I39*⑩各種係数!G37</f>
        <v>0</v>
      </c>
      <c r="L39" s="339">
        <f t="shared" si="0"/>
        <v>0</v>
      </c>
      <c r="M39" s="340"/>
      <c r="N39" s="340">
        <f>$M$49*⑩各種係数!H37</f>
        <v>0</v>
      </c>
      <c r="O39" s="341">
        <f>N39*⑩各種係数!E37</f>
        <v>0</v>
      </c>
      <c r="P39" s="339">
        <v>0</v>
      </c>
      <c r="Q39" s="340">
        <f>P39*⑩各種係数!F37</f>
        <v>0</v>
      </c>
      <c r="R39" s="341">
        <f>P39*⑩各種係数!G37</f>
        <v>0</v>
      </c>
      <c r="S39" s="339">
        <f t="shared" si="1"/>
        <v>0</v>
      </c>
      <c r="T39" s="340">
        <f t="shared" si="2"/>
        <v>0</v>
      </c>
      <c r="U39" s="341">
        <f t="shared" si="3"/>
        <v>0</v>
      </c>
    </row>
    <row r="40" spans="2:21" x14ac:dyDescent="0.15">
      <c r="B40" s="347" t="s">
        <v>228</v>
      </c>
      <c r="C40" s="348" t="s">
        <v>449</v>
      </c>
      <c r="D40" s="349">
        <v>0</v>
      </c>
      <c r="E40" s="350">
        <v>0</v>
      </c>
      <c r="F40" s="351">
        <v>0</v>
      </c>
      <c r="G40" s="352">
        <f>⑨計算域Ⅳ!ES41</f>
        <v>0</v>
      </c>
      <c r="H40" s="353">
        <f>G40*⑩各種係数!E38</f>
        <v>0</v>
      </c>
      <c r="I40" s="349">
        <v>0</v>
      </c>
      <c r="J40" s="350">
        <f>I40*⑩各種係数!F38</f>
        <v>0</v>
      </c>
      <c r="K40" s="351">
        <f>I40*⑩各種係数!G38</f>
        <v>0</v>
      </c>
      <c r="L40" s="352">
        <f t="shared" si="0"/>
        <v>0</v>
      </c>
      <c r="M40" s="350"/>
      <c r="N40" s="350">
        <f>$M$49*⑩各種係数!H38</f>
        <v>0</v>
      </c>
      <c r="O40" s="354">
        <f>N40*⑩各種係数!E38</f>
        <v>0</v>
      </c>
      <c r="P40" s="349">
        <v>0</v>
      </c>
      <c r="Q40" s="350">
        <f>P40*⑩各種係数!F38</f>
        <v>0</v>
      </c>
      <c r="R40" s="351">
        <f>P40*⑩各種係数!G38</f>
        <v>0</v>
      </c>
      <c r="S40" s="349">
        <f t="shared" si="1"/>
        <v>0</v>
      </c>
      <c r="T40" s="350">
        <f t="shared" si="2"/>
        <v>0</v>
      </c>
      <c r="U40" s="351">
        <f t="shared" si="3"/>
        <v>0</v>
      </c>
    </row>
    <row r="41" spans="2:21" x14ac:dyDescent="0.15">
      <c r="B41" s="337" t="s">
        <v>229</v>
      </c>
      <c r="C41" s="338" t="s">
        <v>450</v>
      </c>
      <c r="D41" s="339">
        <v>0</v>
      </c>
      <c r="E41" s="340">
        <v>0</v>
      </c>
      <c r="F41" s="341">
        <v>0</v>
      </c>
      <c r="G41" s="342">
        <f>⑨計算域Ⅳ!ES42</f>
        <v>0</v>
      </c>
      <c r="H41" s="343">
        <f>G41*⑩各種係数!E39</f>
        <v>0</v>
      </c>
      <c r="I41" s="339">
        <v>0</v>
      </c>
      <c r="J41" s="340">
        <f>I41*⑩各種係数!F39</f>
        <v>0</v>
      </c>
      <c r="K41" s="341">
        <f>I41*⑩各種係数!G39</f>
        <v>0</v>
      </c>
      <c r="L41" s="342">
        <f t="shared" si="0"/>
        <v>0</v>
      </c>
      <c r="M41" s="340"/>
      <c r="N41" s="340">
        <f>$M$49*⑩各種係数!H39</f>
        <v>0</v>
      </c>
      <c r="O41" s="344">
        <f>N41*⑩各種係数!E39</f>
        <v>0</v>
      </c>
      <c r="P41" s="339">
        <v>0</v>
      </c>
      <c r="Q41" s="340">
        <f>P41*⑩各種係数!F39</f>
        <v>0</v>
      </c>
      <c r="R41" s="341">
        <f>P41*⑩各種係数!G39</f>
        <v>0</v>
      </c>
      <c r="S41" s="339">
        <f t="shared" si="1"/>
        <v>0</v>
      </c>
      <c r="T41" s="340">
        <f t="shared" si="2"/>
        <v>0</v>
      </c>
      <c r="U41" s="341">
        <f t="shared" si="3"/>
        <v>0</v>
      </c>
    </row>
    <row r="42" spans="2:21" x14ac:dyDescent="0.15">
      <c r="B42" s="347" t="s">
        <v>230</v>
      </c>
      <c r="C42" s="348" t="s">
        <v>451</v>
      </c>
      <c r="D42" s="349">
        <v>0</v>
      </c>
      <c r="E42" s="350">
        <v>0</v>
      </c>
      <c r="F42" s="351">
        <v>0</v>
      </c>
      <c r="G42" s="352">
        <f>⑨計算域Ⅳ!ES43</f>
        <v>0</v>
      </c>
      <c r="H42" s="353">
        <f>G42*⑩各種係数!E40</f>
        <v>0</v>
      </c>
      <c r="I42" s="349">
        <v>0</v>
      </c>
      <c r="J42" s="350">
        <f>I42*⑩各種係数!F40</f>
        <v>0</v>
      </c>
      <c r="K42" s="351">
        <f>I42*⑩各種係数!G40</f>
        <v>0</v>
      </c>
      <c r="L42" s="352">
        <f t="shared" si="0"/>
        <v>0</v>
      </c>
      <c r="M42" s="350"/>
      <c r="N42" s="350">
        <f>$M$49*⑩各種係数!H40</f>
        <v>0</v>
      </c>
      <c r="O42" s="354">
        <f>N42*⑩各種係数!E40</f>
        <v>0</v>
      </c>
      <c r="P42" s="349">
        <v>0</v>
      </c>
      <c r="Q42" s="350">
        <f>P42*⑩各種係数!F40</f>
        <v>0</v>
      </c>
      <c r="R42" s="351">
        <f>P42*⑩各種係数!G40</f>
        <v>0</v>
      </c>
      <c r="S42" s="349">
        <f t="shared" si="1"/>
        <v>0</v>
      </c>
      <c r="T42" s="350">
        <f t="shared" si="2"/>
        <v>0</v>
      </c>
      <c r="U42" s="351">
        <f t="shared" si="3"/>
        <v>0</v>
      </c>
    </row>
    <row r="43" spans="2:21" x14ac:dyDescent="0.15">
      <c r="B43" s="337" t="s">
        <v>231</v>
      </c>
      <c r="C43" s="338" t="s">
        <v>452</v>
      </c>
      <c r="D43" s="339">
        <v>0</v>
      </c>
      <c r="E43" s="340">
        <v>0</v>
      </c>
      <c r="F43" s="341">
        <v>0</v>
      </c>
      <c r="G43" s="342">
        <f>⑨計算域Ⅳ!ES44</f>
        <v>0</v>
      </c>
      <c r="H43" s="343">
        <f>G43*⑩各種係数!E41</f>
        <v>0</v>
      </c>
      <c r="I43" s="339">
        <v>0</v>
      </c>
      <c r="J43" s="340">
        <f>I43*⑩各種係数!F41</f>
        <v>0</v>
      </c>
      <c r="K43" s="341">
        <f>I43*⑩各種係数!G41</f>
        <v>0</v>
      </c>
      <c r="L43" s="342">
        <f t="shared" si="0"/>
        <v>0</v>
      </c>
      <c r="M43" s="340"/>
      <c r="N43" s="340">
        <f>$M$49*⑩各種係数!H41</f>
        <v>0</v>
      </c>
      <c r="O43" s="344">
        <f>N43*⑩各種係数!E41</f>
        <v>0</v>
      </c>
      <c r="P43" s="339">
        <v>0</v>
      </c>
      <c r="Q43" s="340">
        <f>P43*⑩各種係数!F41</f>
        <v>0</v>
      </c>
      <c r="R43" s="341">
        <f>P43*⑩各種係数!G41</f>
        <v>0</v>
      </c>
      <c r="S43" s="339">
        <f t="shared" si="1"/>
        <v>0</v>
      </c>
      <c r="T43" s="340">
        <f t="shared" si="2"/>
        <v>0</v>
      </c>
      <c r="U43" s="341">
        <f t="shared" si="3"/>
        <v>0</v>
      </c>
    </row>
    <row r="44" spans="2:21" x14ac:dyDescent="0.15">
      <c r="B44" s="347" t="s">
        <v>232</v>
      </c>
      <c r="C44" s="348" t="s">
        <v>453</v>
      </c>
      <c r="D44" s="349">
        <v>0</v>
      </c>
      <c r="E44" s="350">
        <v>0</v>
      </c>
      <c r="F44" s="351">
        <v>0</v>
      </c>
      <c r="G44" s="352">
        <f>⑨計算域Ⅳ!ES45</f>
        <v>0</v>
      </c>
      <c r="H44" s="353">
        <f>G44*⑩各種係数!E42</f>
        <v>0</v>
      </c>
      <c r="I44" s="349">
        <v>0</v>
      </c>
      <c r="J44" s="350">
        <f>I44*⑩各種係数!F42</f>
        <v>0</v>
      </c>
      <c r="K44" s="351">
        <f>I44*⑩各種係数!G42</f>
        <v>0</v>
      </c>
      <c r="L44" s="352">
        <f>F44+K44</f>
        <v>0</v>
      </c>
      <c r="M44" s="350"/>
      <c r="N44" s="350">
        <f>$M$49*⑩各種係数!H42</f>
        <v>0</v>
      </c>
      <c r="O44" s="354">
        <f>N44*⑩各種係数!E42</f>
        <v>0</v>
      </c>
      <c r="P44" s="349">
        <v>0</v>
      </c>
      <c r="Q44" s="350">
        <f>P44*⑩各種係数!F42</f>
        <v>0</v>
      </c>
      <c r="R44" s="351">
        <f>P44*⑩各種係数!G42</f>
        <v>0</v>
      </c>
      <c r="S44" s="349">
        <f t="shared" si="1"/>
        <v>0</v>
      </c>
      <c r="T44" s="350">
        <f t="shared" ref="T44:U48" si="4">E44+J44+Q44</f>
        <v>0</v>
      </c>
      <c r="U44" s="351">
        <f t="shared" si="4"/>
        <v>0</v>
      </c>
    </row>
    <row r="45" spans="2:21" x14ac:dyDescent="0.15">
      <c r="B45" s="337" t="s">
        <v>233</v>
      </c>
      <c r="C45" s="338" t="s">
        <v>454</v>
      </c>
      <c r="D45" s="339">
        <v>0</v>
      </c>
      <c r="E45" s="340">
        <v>0</v>
      </c>
      <c r="F45" s="341">
        <v>0</v>
      </c>
      <c r="G45" s="342">
        <f>⑨計算域Ⅳ!ES46</f>
        <v>0</v>
      </c>
      <c r="H45" s="343">
        <f>G45*⑩各種係数!E43</f>
        <v>0</v>
      </c>
      <c r="I45" s="339">
        <v>0</v>
      </c>
      <c r="J45" s="340">
        <f>I45*⑩各種係数!F43</f>
        <v>0</v>
      </c>
      <c r="K45" s="341">
        <f>I45*⑩各種係数!G43</f>
        <v>0</v>
      </c>
      <c r="L45" s="342">
        <f>F45+K45</f>
        <v>0</v>
      </c>
      <c r="M45" s="340"/>
      <c r="N45" s="340">
        <f>$M$49*⑩各種係数!H43</f>
        <v>0</v>
      </c>
      <c r="O45" s="344">
        <f>N45*⑩各種係数!E43</f>
        <v>0</v>
      </c>
      <c r="P45" s="339">
        <v>0</v>
      </c>
      <c r="Q45" s="340">
        <f>P45*⑩各種係数!F43</f>
        <v>0</v>
      </c>
      <c r="R45" s="341">
        <f>P45*⑩各種係数!G43</f>
        <v>0</v>
      </c>
      <c r="S45" s="339">
        <f t="shared" si="1"/>
        <v>0</v>
      </c>
      <c r="T45" s="340">
        <f t="shared" si="4"/>
        <v>0</v>
      </c>
      <c r="U45" s="341">
        <f t="shared" si="4"/>
        <v>0</v>
      </c>
    </row>
    <row r="46" spans="2:21" x14ac:dyDescent="0.15">
      <c r="B46" s="347" t="s">
        <v>234</v>
      </c>
      <c r="C46" s="348" t="s">
        <v>455</v>
      </c>
      <c r="D46" s="349">
        <v>0</v>
      </c>
      <c r="E46" s="350">
        <v>0</v>
      </c>
      <c r="F46" s="351">
        <v>0</v>
      </c>
      <c r="G46" s="352">
        <f>⑨計算域Ⅳ!ES47</f>
        <v>0</v>
      </c>
      <c r="H46" s="353">
        <f>G46*⑩各種係数!E44</f>
        <v>0</v>
      </c>
      <c r="I46" s="349">
        <v>0</v>
      </c>
      <c r="J46" s="350">
        <f>I46*⑩各種係数!F44</f>
        <v>0</v>
      </c>
      <c r="K46" s="351">
        <f>I46*⑩各種係数!G44</f>
        <v>0</v>
      </c>
      <c r="L46" s="352">
        <f>F46+K46</f>
        <v>0</v>
      </c>
      <c r="M46" s="350"/>
      <c r="N46" s="350">
        <f>$M$49*⑩各種係数!H44</f>
        <v>0</v>
      </c>
      <c r="O46" s="354">
        <f>N46*⑩各種係数!E44</f>
        <v>0</v>
      </c>
      <c r="P46" s="349">
        <v>0</v>
      </c>
      <c r="Q46" s="350">
        <f>P46*⑩各種係数!F44</f>
        <v>0</v>
      </c>
      <c r="R46" s="351">
        <f>P46*⑩各種係数!G44</f>
        <v>0</v>
      </c>
      <c r="S46" s="349">
        <f t="shared" si="1"/>
        <v>0</v>
      </c>
      <c r="T46" s="350">
        <f t="shared" si="4"/>
        <v>0</v>
      </c>
      <c r="U46" s="351">
        <f t="shared" si="4"/>
        <v>0</v>
      </c>
    </row>
    <row r="47" spans="2:21" x14ac:dyDescent="0.15">
      <c r="B47" s="337" t="s">
        <v>235</v>
      </c>
      <c r="C47" s="338" t="s">
        <v>456</v>
      </c>
      <c r="D47" s="339">
        <v>0</v>
      </c>
      <c r="E47" s="340">
        <v>0</v>
      </c>
      <c r="F47" s="341">
        <v>0</v>
      </c>
      <c r="G47" s="342">
        <f>⑨計算域Ⅳ!ES48</f>
        <v>0</v>
      </c>
      <c r="H47" s="343">
        <f>G47*⑩各種係数!E45</f>
        <v>0</v>
      </c>
      <c r="I47" s="339">
        <v>0</v>
      </c>
      <c r="J47" s="340">
        <f>I47*⑩各種係数!F45</f>
        <v>0</v>
      </c>
      <c r="K47" s="341">
        <f>I47*⑩各種係数!G45</f>
        <v>0</v>
      </c>
      <c r="L47" s="342">
        <f>F47+K47</f>
        <v>0</v>
      </c>
      <c r="M47" s="340"/>
      <c r="N47" s="340">
        <f>$M$49*⑩各種係数!H45</f>
        <v>0</v>
      </c>
      <c r="O47" s="344">
        <f>N47*⑩各種係数!E45</f>
        <v>0</v>
      </c>
      <c r="P47" s="339">
        <v>0</v>
      </c>
      <c r="Q47" s="340">
        <f>P47*⑩各種係数!F45</f>
        <v>0</v>
      </c>
      <c r="R47" s="341">
        <f>P47*⑩各種係数!G45</f>
        <v>0</v>
      </c>
      <c r="S47" s="339">
        <f t="shared" si="1"/>
        <v>0</v>
      </c>
      <c r="T47" s="340">
        <f t="shared" si="4"/>
        <v>0</v>
      </c>
      <c r="U47" s="341">
        <f t="shared" si="4"/>
        <v>0</v>
      </c>
    </row>
    <row r="48" spans="2:21" x14ac:dyDescent="0.15">
      <c r="B48" s="355" t="s">
        <v>236</v>
      </c>
      <c r="C48" s="356" t="s">
        <v>457</v>
      </c>
      <c r="D48" s="327">
        <v>0</v>
      </c>
      <c r="E48" s="328">
        <v>0</v>
      </c>
      <c r="F48" s="326">
        <v>0</v>
      </c>
      <c r="G48" s="357">
        <f>⑨計算域Ⅳ!ES49</f>
        <v>0</v>
      </c>
      <c r="H48" s="326">
        <f>G48*⑩各種係数!E46</f>
        <v>0</v>
      </c>
      <c r="I48" s="327">
        <v>0</v>
      </c>
      <c r="J48" s="328">
        <f>I48*⑩各種係数!F46</f>
        <v>0</v>
      </c>
      <c r="K48" s="326">
        <f>I48*⑩各種係数!G46</f>
        <v>0</v>
      </c>
      <c r="L48" s="327">
        <f>F48+K48</f>
        <v>0</v>
      </c>
      <c r="M48" s="328"/>
      <c r="N48" s="328">
        <f>$M$49*⑩各種係数!H46</f>
        <v>0</v>
      </c>
      <c r="O48" s="326">
        <f>N48*⑩各種係数!E46</f>
        <v>0</v>
      </c>
      <c r="P48" s="327">
        <v>0</v>
      </c>
      <c r="Q48" s="328">
        <f>P48*⑩各種係数!F46</f>
        <v>0</v>
      </c>
      <c r="R48" s="326">
        <f>P48*⑩各種係数!G46</f>
        <v>0</v>
      </c>
      <c r="S48" s="327">
        <f t="shared" si="1"/>
        <v>0</v>
      </c>
      <c r="T48" s="328">
        <f t="shared" si="4"/>
        <v>0</v>
      </c>
      <c r="U48" s="326">
        <f t="shared" si="4"/>
        <v>0</v>
      </c>
    </row>
    <row r="49" spans="2:21" ht="18" customHeight="1" thickBot="1" x14ac:dyDescent="0.2">
      <c r="B49" s="887" t="s">
        <v>63</v>
      </c>
      <c r="C49" s="888"/>
      <c r="D49" s="92">
        <f>SUM(D9:D48)</f>
        <v>0</v>
      </c>
      <c r="E49" s="93">
        <f>SUM(E9:E48)</f>
        <v>0</v>
      </c>
      <c r="F49" s="94">
        <f t="shared" ref="F49:L49" si="5">SUM(F9:F48)</f>
        <v>0</v>
      </c>
      <c r="G49" s="95">
        <f t="shared" si="5"/>
        <v>0</v>
      </c>
      <c r="H49" s="96">
        <f t="shared" si="5"/>
        <v>0</v>
      </c>
      <c r="I49" s="92">
        <f>SUM(I9:I48)</f>
        <v>0</v>
      </c>
      <c r="J49" s="93">
        <f>SUM(J9:J48)</f>
        <v>0</v>
      </c>
      <c r="K49" s="94">
        <f t="shared" si="5"/>
        <v>0</v>
      </c>
      <c r="L49" s="97">
        <f t="shared" si="5"/>
        <v>0</v>
      </c>
      <c r="M49" s="98">
        <f>L49*③入力!J49</f>
        <v>0</v>
      </c>
      <c r="N49" s="98">
        <f>SUM(N9:N48)</f>
        <v>0</v>
      </c>
      <c r="O49" s="96">
        <f t="shared" ref="O49:U49" si="6">SUM(O9:O48)</f>
        <v>0</v>
      </c>
      <c r="P49" s="92">
        <f t="shared" si="6"/>
        <v>0</v>
      </c>
      <c r="Q49" s="93">
        <f>SUM(Q9:Q48)</f>
        <v>0</v>
      </c>
      <c r="R49" s="94">
        <f t="shared" si="6"/>
        <v>0</v>
      </c>
      <c r="S49" s="92">
        <f t="shared" si="6"/>
        <v>0</v>
      </c>
      <c r="T49" s="93">
        <f t="shared" si="6"/>
        <v>0</v>
      </c>
      <c r="U49" s="94">
        <f t="shared" si="6"/>
        <v>0</v>
      </c>
    </row>
    <row r="50" spans="2:21" x14ac:dyDescent="0.15">
      <c r="B50" s="99"/>
      <c r="C50" s="100"/>
      <c r="D50" s="101"/>
      <c r="E50" s="101"/>
      <c r="F50" s="101"/>
      <c r="G50" s="101"/>
      <c r="H50" s="101"/>
      <c r="I50" s="101"/>
      <c r="J50" s="101"/>
      <c r="K50" s="101"/>
      <c r="L50" s="101"/>
      <c r="M50" s="101"/>
      <c r="N50" s="101"/>
      <c r="O50" s="101"/>
      <c r="P50" s="101"/>
      <c r="Q50" s="101"/>
      <c r="R50" s="101"/>
      <c r="S50" s="101"/>
      <c r="T50" s="101"/>
      <c r="U50" s="101"/>
    </row>
    <row r="52" spans="2:21" ht="14.25" thickBot="1" x14ac:dyDescent="0.2">
      <c r="K52" s="91" t="s">
        <v>64</v>
      </c>
    </row>
    <row r="53" spans="2:21" x14ac:dyDescent="0.15">
      <c r="B53" s="889" t="s">
        <v>191</v>
      </c>
      <c r="C53" s="890"/>
      <c r="D53" s="896" t="s">
        <v>18</v>
      </c>
      <c r="E53" s="897"/>
      <c r="F53" s="896" t="s">
        <v>145</v>
      </c>
      <c r="G53" s="897"/>
      <c r="H53" s="896" t="s">
        <v>146</v>
      </c>
      <c r="I53" s="897"/>
      <c r="J53" s="896" t="s">
        <v>58</v>
      </c>
      <c r="K53" s="897"/>
    </row>
    <row r="54" spans="2:21" ht="13.5" customHeight="1" x14ac:dyDescent="0.15">
      <c r="B54" s="893"/>
      <c r="C54" s="892"/>
      <c r="D54" s="871" t="s">
        <v>23</v>
      </c>
      <c r="E54" s="874" t="s">
        <v>24</v>
      </c>
      <c r="F54" s="871" t="s">
        <v>23</v>
      </c>
      <c r="G54" s="874" t="s">
        <v>24</v>
      </c>
      <c r="H54" s="871" t="s">
        <v>23</v>
      </c>
      <c r="I54" s="874" t="s">
        <v>24</v>
      </c>
      <c r="J54" s="871" t="s">
        <v>23</v>
      </c>
      <c r="K54" s="874" t="s">
        <v>24</v>
      </c>
    </row>
    <row r="55" spans="2:21" x14ac:dyDescent="0.15">
      <c r="B55" s="893"/>
      <c r="C55" s="892"/>
      <c r="D55" s="872"/>
      <c r="E55" s="875"/>
      <c r="F55" s="872"/>
      <c r="G55" s="875"/>
      <c r="H55" s="872"/>
      <c r="I55" s="875"/>
      <c r="J55" s="872"/>
      <c r="K55" s="875"/>
    </row>
    <row r="56" spans="2:21" x14ac:dyDescent="0.15">
      <c r="B56" s="894"/>
      <c r="C56" s="895"/>
      <c r="D56" s="873"/>
      <c r="E56" s="876"/>
      <c r="F56" s="873"/>
      <c r="G56" s="876"/>
      <c r="H56" s="872"/>
      <c r="I56" s="876"/>
      <c r="J56" s="873"/>
      <c r="K56" s="876"/>
    </row>
    <row r="57" spans="2:21" x14ac:dyDescent="0.15">
      <c r="B57" s="329" t="s">
        <v>192</v>
      </c>
      <c r="C57" s="330" t="s">
        <v>426</v>
      </c>
      <c r="D57" s="331">
        <f>D9*⑩各種係数!I7*③入力!$C$64</f>
        <v>0</v>
      </c>
      <c r="E57" s="333">
        <f>D9*⑩各種係数!J7*③入力!$C$64</f>
        <v>0</v>
      </c>
      <c r="F57" s="331">
        <f>I9*⑩各種係数!I7*③入力!$C$64</f>
        <v>0</v>
      </c>
      <c r="G57" s="333">
        <f>I9*⑩各種係数!J7*③入力!$C$64</f>
        <v>0</v>
      </c>
      <c r="H57" s="331">
        <f>P9*⑩各種係数!I7*③入力!$C$64</f>
        <v>0</v>
      </c>
      <c r="I57" s="345">
        <f>P9*⑩各種係数!J7*③入力!$C$64</f>
        <v>0</v>
      </c>
      <c r="J57" s="331">
        <f>D57+F57+H57</f>
        <v>0</v>
      </c>
      <c r="K57" s="333">
        <f>E57+G57+I57</f>
        <v>0</v>
      </c>
    </row>
    <row r="58" spans="2:21" x14ac:dyDescent="0.15">
      <c r="B58" s="347" t="s">
        <v>193</v>
      </c>
      <c r="C58" s="348" t="s">
        <v>50</v>
      </c>
      <c r="D58" s="349">
        <f>D10*⑩各種係数!I8*③入力!$C$64</f>
        <v>0</v>
      </c>
      <c r="E58" s="351">
        <f>D10*⑩各種係数!J8*③入力!$C$64</f>
        <v>0</v>
      </c>
      <c r="F58" s="349">
        <f>I10*⑩各種係数!I8*③入力!$C$64</f>
        <v>0</v>
      </c>
      <c r="G58" s="351">
        <f>I10*⑩各種係数!J8*③入力!$C$64</f>
        <v>0</v>
      </c>
      <c r="H58" s="349">
        <f>P10*⑩各種係数!I8*③入力!$C$64</f>
        <v>0</v>
      </c>
      <c r="I58" s="358">
        <f>P10*⑩各種係数!J8*③入力!$C$64</f>
        <v>0</v>
      </c>
      <c r="J58" s="349">
        <f t="shared" ref="J58:J91" si="7">D58+F58+H58</f>
        <v>0</v>
      </c>
      <c r="K58" s="351">
        <f t="shared" ref="K58:K91" si="8">E58+G58+I58</f>
        <v>0</v>
      </c>
    </row>
    <row r="59" spans="2:21" x14ac:dyDescent="0.15">
      <c r="B59" s="337" t="s">
        <v>194</v>
      </c>
      <c r="C59" s="338" t="s">
        <v>427</v>
      </c>
      <c r="D59" s="339">
        <f>D11*⑩各種係数!I9*③入力!$C$64</f>
        <v>0</v>
      </c>
      <c r="E59" s="341">
        <f>D11*⑩各種係数!J9*③入力!$C$64</f>
        <v>0</v>
      </c>
      <c r="F59" s="339">
        <f>I11*⑩各種係数!I9*③入力!$C$64</f>
        <v>0</v>
      </c>
      <c r="G59" s="341">
        <f>I11*⑩各種係数!J9*③入力!$C$64</f>
        <v>0</v>
      </c>
      <c r="H59" s="339">
        <f>P11*⑩各種係数!I9*③入力!$C$64</f>
        <v>0</v>
      </c>
      <c r="I59" s="346">
        <f>P11*⑩各種係数!J9*③入力!$C$64</f>
        <v>0</v>
      </c>
      <c r="J59" s="339">
        <f t="shared" si="7"/>
        <v>0</v>
      </c>
      <c r="K59" s="341">
        <f t="shared" si="8"/>
        <v>0</v>
      </c>
    </row>
    <row r="60" spans="2:21" x14ac:dyDescent="0.15">
      <c r="B60" s="347" t="s">
        <v>195</v>
      </c>
      <c r="C60" s="348" t="s">
        <v>196</v>
      </c>
      <c r="D60" s="349">
        <f>D12*⑩各種係数!I10*③入力!$C$64</f>
        <v>0</v>
      </c>
      <c r="E60" s="351">
        <f>D12*⑩各種係数!J10*③入力!$C$64</f>
        <v>0</v>
      </c>
      <c r="F60" s="349">
        <f>I12*⑩各種係数!I10*③入力!$C$64</f>
        <v>0</v>
      </c>
      <c r="G60" s="351">
        <f>I12*⑩各種係数!J10*③入力!$C$64</f>
        <v>0</v>
      </c>
      <c r="H60" s="349">
        <f>P12*⑩各種係数!I10*③入力!$C$64</f>
        <v>0</v>
      </c>
      <c r="I60" s="358">
        <f>P12*⑩各種係数!J10*③入力!$C$64</f>
        <v>0</v>
      </c>
      <c r="J60" s="349">
        <f t="shared" si="7"/>
        <v>0</v>
      </c>
      <c r="K60" s="351">
        <f t="shared" si="8"/>
        <v>0</v>
      </c>
    </row>
    <row r="61" spans="2:21" x14ac:dyDescent="0.15">
      <c r="B61" s="337" t="s">
        <v>197</v>
      </c>
      <c r="C61" s="338" t="s">
        <v>428</v>
      </c>
      <c r="D61" s="339">
        <f>D13*⑩各種係数!I11*③入力!$C$64</f>
        <v>0</v>
      </c>
      <c r="E61" s="341">
        <f>D13*⑩各種係数!J11*③入力!$C$64</f>
        <v>0</v>
      </c>
      <c r="F61" s="339">
        <f>I13*⑩各種係数!I11*③入力!$C$64</f>
        <v>0</v>
      </c>
      <c r="G61" s="341">
        <f>I13*⑩各種係数!J11*③入力!$C$64</f>
        <v>0</v>
      </c>
      <c r="H61" s="339">
        <f>P13*⑩各種係数!I11*③入力!$C$64</f>
        <v>0</v>
      </c>
      <c r="I61" s="346">
        <f>P13*⑩各種係数!J11*③入力!$C$64</f>
        <v>0</v>
      </c>
      <c r="J61" s="339">
        <f t="shared" si="7"/>
        <v>0</v>
      </c>
      <c r="K61" s="341">
        <f t="shared" si="8"/>
        <v>0</v>
      </c>
    </row>
    <row r="62" spans="2:21" x14ac:dyDescent="0.15">
      <c r="B62" s="347" t="s">
        <v>198</v>
      </c>
      <c r="C62" s="348" t="s">
        <v>429</v>
      </c>
      <c r="D62" s="349">
        <f>D14*⑩各種係数!I12*③入力!$C$64</f>
        <v>0</v>
      </c>
      <c r="E62" s="351">
        <f>D14*⑩各種係数!J12*③入力!$C$64</f>
        <v>0</v>
      </c>
      <c r="F62" s="349">
        <f>I14*⑩各種係数!I12*③入力!$C$64</f>
        <v>0</v>
      </c>
      <c r="G62" s="351">
        <f>I14*⑩各種係数!J12*③入力!$C$64</f>
        <v>0</v>
      </c>
      <c r="H62" s="349">
        <f>P14*⑩各種係数!I12*③入力!$C$64</f>
        <v>0</v>
      </c>
      <c r="I62" s="358">
        <f>P14*⑩各種係数!J12*③入力!$C$64</f>
        <v>0</v>
      </c>
      <c r="J62" s="349">
        <f t="shared" si="7"/>
        <v>0</v>
      </c>
      <c r="K62" s="351">
        <f t="shared" si="8"/>
        <v>0</v>
      </c>
    </row>
    <row r="63" spans="2:21" x14ac:dyDescent="0.15">
      <c r="B63" s="337" t="s">
        <v>199</v>
      </c>
      <c r="C63" s="338" t="s">
        <v>430</v>
      </c>
      <c r="D63" s="339">
        <f>D15*⑩各種係数!I13*③入力!$C$64</f>
        <v>0</v>
      </c>
      <c r="E63" s="341">
        <f>D15*⑩各種係数!J13*③入力!$C$64</f>
        <v>0</v>
      </c>
      <c r="F63" s="339">
        <f>I15*⑩各種係数!I13*③入力!$C$64</f>
        <v>0</v>
      </c>
      <c r="G63" s="341">
        <f>I15*⑩各種係数!J13*③入力!$C$64</f>
        <v>0</v>
      </c>
      <c r="H63" s="339">
        <f>P15*⑩各種係数!I13*③入力!$C$64</f>
        <v>0</v>
      </c>
      <c r="I63" s="346">
        <f>P15*⑩各種係数!J13*③入力!$C$64</f>
        <v>0</v>
      </c>
      <c r="J63" s="339">
        <f t="shared" si="7"/>
        <v>0</v>
      </c>
      <c r="K63" s="341">
        <f t="shared" si="8"/>
        <v>0</v>
      </c>
    </row>
    <row r="64" spans="2:21" x14ac:dyDescent="0.15">
      <c r="B64" s="347" t="s">
        <v>200</v>
      </c>
      <c r="C64" s="348" t="s">
        <v>431</v>
      </c>
      <c r="D64" s="349">
        <f>D16*⑩各種係数!I14*③入力!$C$64</f>
        <v>0</v>
      </c>
      <c r="E64" s="351">
        <f>D16*⑩各種係数!J14*③入力!$C$64</f>
        <v>0</v>
      </c>
      <c r="F64" s="349">
        <f>I16*⑩各種係数!I14*③入力!$C$64</f>
        <v>0</v>
      </c>
      <c r="G64" s="351">
        <f>I16*⑩各種係数!J14*③入力!$C$64</f>
        <v>0</v>
      </c>
      <c r="H64" s="349">
        <f>P16*⑩各種係数!I14*③入力!$C$64</f>
        <v>0</v>
      </c>
      <c r="I64" s="358">
        <f>P16*⑩各種係数!J14*③入力!$C$64</f>
        <v>0</v>
      </c>
      <c r="J64" s="349">
        <f t="shared" si="7"/>
        <v>0</v>
      </c>
      <c r="K64" s="351">
        <f t="shared" si="8"/>
        <v>0</v>
      </c>
    </row>
    <row r="65" spans="2:11" x14ac:dyDescent="0.15">
      <c r="B65" s="337" t="s">
        <v>201</v>
      </c>
      <c r="C65" s="338" t="s">
        <v>432</v>
      </c>
      <c r="D65" s="339">
        <f>D17*⑩各種係数!I15*③入力!$C$64</f>
        <v>0</v>
      </c>
      <c r="E65" s="341">
        <f>D17*⑩各種係数!J15*③入力!$C$64</f>
        <v>0</v>
      </c>
      <c r="F65" s="339">
        <f>I17*⑩各種係数!I15*③入力!$C$64</f>
        <v>0</v>
      </c>
      <c r="G65" s="341">
        <f>I17*⑩各種係数!J15*③入力!$C$64</f>
        <v>0</v>
      </c>
      <c r="H65" s="339">
        <f>P17*⑩各種係数!I15*③入力!$C$64</f>
        <v>0</v>
      </c>
      <c r="I65" s="346">
        <f>P17*⑩各種係数!J15*③入力!$C$64</f>
        <v>0</v>
      </c>
      <c r="J65" s="339">
        <f t="shared" si="7"/>
        <v>0</v>
      </c>
      <c r="K65" s="341">
        <f t="shared" si="8"/>
        <v>0</v>
      </c>
    </row>
    <row r="66" spans="2:11" x14ac:dyDescent="0.15">
      <c r="B66" s="347" t="s">
        <v>202</v>
      </c>
      <c r="C66" s="348" t="s">
        <v>433</v>
      </c>
      <c r="D66" s="349">
        <f>D18*⑩各種係数!I16*③入力!$C$64</f>
        <v>0</v>
      </c>
      <c r="E66" s="351">
        <f>D18*⑩各種係数!J16*③入力!$C$64</f>
        <v>0</v>
      </c>
      <c r="F66" s="349">
        <f>I18*⑩各種係数!I16*③入力!$C$64</f>
        <v>0</v>
      </c>
      <c r="G66" s="351">
        <f>I18*⑩各種係数!J16*③入力!$C$64</f>
        <v>0</v>
      </c>
      <c r="H66" s="349">
        <f>P18*⑩各種係数!I16*③入力!$C$64</f>
        <v>0</v>
      </c>
      <c r="I66" s="358">
        <f>P18*⑩各種係数!J16*③入力!$C$64</f>
        <v>0</v>
      </c>
      <c r="J66" s="349">
        <f t="shared" si="7"/>
        <v>0</v>
      </c>
      <c r="K66" s="351">
        <f t="shared" si="8"/>
        <v>0</v>
      </c>
    </row>
    <row r="67" spans="2:11" x14ac:dyDescent="0.15">
      <c r="B67" s="337" t="s">
        <v>203</v>
      </c>
      <c r="C67" s="338" t="s">
        <v>204</v>
      </c>
      <c r="D67" s="339">
        <f>D19*⑩各種係数!I17*③入力!$C$64</f>
        <v>0</v>
      </c>
      <c r="E67" s="341">
        <f>D19*⑩各種係数!J17*③入力!$C$64</f>
        <v>0</v>
      </c>
      <c r="F67" s="339">
        <f>I19*⑩各種係数!I17*③入力!$C$64</f>
        <v>0</v>
      </c>
      <c r="G67" s="341">
        <f>I19*⑩各種係数!J17*③入力!$C$64</f>
        <v>0</v>
      </c>
      <c r="H67" s="339">
        <f>P19*⑩各種係数!I17*③入力!$C$64</f>
        <v>0</v>
      </c>
      <c r="I67" s="346">
        <f>P19*⑩各種係数!J17*③入力!$C$64</f>
        <v>0</v>
      </c>
      <c r="J67" s="339">
        <f t="shared" si="7"/>
        <v>0</v>
      </c>
      <c r="K67" s="341">
        <f t="shared" si="8"/>
        <v>0</v>
      </c>
    </row>
    <row r="68" spans="2:11" x14ac:dyDescent="0.15">
      <c r="B68" s="347" t="s">
        <v>205</v>
      </c>
      <c r="C68" s="348" t="s">
        <v>434</v>
      </c>
      <c r="D68" s="349">
        <f>D20*⑩各種係数!I18*③入力!$C$64</f>
        <v>0</v>
      </c>
      <c r="E68" s="351">
        <f>D20*⑩各種係数!J18*③入力!$C$64</f>
        <v>0</v>
      </c>
      <c r="F68" s="349">
        <f>I20*⑩各種係数!I18*③入力!$C$64</f>
        <v>0</v>
      </c>
      <c r="G68" s="351">
        <f>I20*⑩各種係数!J18*③入力!$C$64</f>
        <v>0</v>
      </c>
      <c r="H68" s="349">
        <f>P20*⑩各種係数!I18*③入力!$C$64</f>
        <v>0</v>
      </c>
      <c r="I68" s="358">
        <f>P20*⑩各種係数!J18*③入力!$C$64</f>
        <v>0</v>
      </c>
      <c r="J68" s="349">
        <f t="shared" si="7"/>
        <v>0</v>
      </c>
      <c r="K68" s="351">
        <f t="shared" si="8"/>
        <v>0</v>
      </c>
    </row>
    <row r="69" spans="2:11" x14ac:dyDescent="0.15">
      <c r="B69" s="337" t="s">
        <v>206</v>
      </c>
      <c r="C69" s="338" t="s">
        <v>435</v>
      </c>
      <c r="D69" s="339">
        <f>D21*⑩各種係数!I19*③入力!$C$64</f>
        <v>0</v>
      </c>
      <c r="E69" s="341">
        <f>D21*⑩各種係数!J19*③入力!$C$64</f>
        <v>0</v>
      </c>
      <c r="F69" s="339">
        <f>I21*⑩各種係数!I19*③入力!$C$64</f>
        <v>0</v>
      </c>
      <c r="G69" s="341">
        <f>I21*⑩各種係数!J19*③入力!$C$64</f>
        <v>0</v>
      </c>
      <c r="H69" s="339">
        <f>P21*⑩各種係数!I19*③入力!$C$64</f>
        <v>0</v>
      </c>
      <c r="I69" s="346">
        <f>P21*⑩各種係数!J19*③入力!$C$64</f>
        <v>0</v>
      </c>
      <c r="J69" s="339">
        <f t="shared" si="7"/>
        <v>0</v>
      </c>
      <c r="K69" s="341">
        <f t="shared" si="8"/>
        <v>0</v>
      </c>
    </row>
    <row r="70" spans="2:11" x14ac:dyDescent="0.15">
      <c r="B70" s="347" t="s">
        <v>207</v>
      </c>
      <c r="C70" s="348" t="s">
        <v>436</v>
      </c>
      <c r="D70" s="349">
        <f>D22*⑩各種係数!I20*③入力!$C$64</f>
        <v>0</v>
      </c>
      <c r="E70" s="351">
        <f>D22*⑩各種係数!J20*③入力!$C$64</f>
        <v>0</v>
      </c>
      <c r="F70" s="349">
        <f>I22*⑩各種係数!I20*③入力!$C$64</f>
        <v>0</v>
      </c>
      <c r="G70" s="351">
        <f>I22*⑩各種係数!J20*③入力!$C$64</f>
        <v>0</v>
      </c>
      <c r="H70" s="349">
        <f>P22*⑩各種係数!I20*③入力!$C$64</f>
        <v>0</v>
      </c>
      <c r="I70" s="358">
        <f>P22*⑩各種係数!J20*③入力!$C$64</f>
        <v>0</v>
      </c>
      <c r="J70" s="349">
        <f t="shared" si="7"/>
        <v>0</v>
      </c>
      <c r="K70" s="351">
        <f t="shared" si="8"/>
        <v>0</v>
      </c>
    </row>
    <row r="71" spans="2:11" x14ac:dyDescent="0.15">
      <c r="B71" s="337" t="s">
        <v>208</v>
      </c>
      <c r="C71" s="338" t="s">
        <v>437</v>
      </c>
      <c r="D71" s="339">
        <f>D23*⑩各種係数!I21*③入力!$C$64</f>
        <v>0</v>
      </c>
      <c r="E71" s="341">
        <f>D23*⑩各種係数!J21*③入力!$C$64</f>
        <v>0</v>
      </c>
      <c r="F71" s="339">
        <f>I23*⑩各種係数!I21*③入力!$C$64</f>
        <v>0</v>
      </c>
      <c r="G71" s="341">
        <f>I23*⑩各種係数!J21*③入力!$C$64</f>
        <v>0</v>
      </c>
      <c r="H71" s="339">
        <f>P23*⑩各種係数!I21*③入力!$C$64</f>
        <v>0</v>
      </c>
      <c r="I71" s="346">
        <f>P23*⑩各種係数!J21*③入力!$C$64</f>
        <v>0</v>
      </c>
      <c r="J71" s="339">
        <f t="shared" si="7"/>
        <v>0</v>
      </c>
      <c r="K71" s="341">
        <f t="shared" si="8"/>
        <v>0</v>
      </c>
    </row>
    <row r="72" spans="2:11" x14ac:dyDescent="0.15">
      <c r="B72" s="347" t="s">
        <v>209</v>
      </c>
      <c r="C72" s="348" t="s">
        <v>438</v>
      </c>
      <c r="D72" s="349">
        <f>D24*⑩各種係数!I22*③入力!$C$64</f>
        <v>0</v>
      </c>
      <c r="E72" s="351">
        <f>D24*⑩各種係数!J22*③入力!$C$64</f>
        <v>0</v>
      </c>
      <c r="F72" s="349">
        <f>I24*⑩各種係数!I22*③入力!$C$64</f>
        <v>0</v>
      </c>
      <c r="G72" s="351">
        <f>I24*⑩各種係数!J22*③入力!$C$64</f>
        <v>0</v>
      </c>
      <c r="H72" s="349">
        <f>P24*⑩各種係数!I22*③入力!$C$64</f>
        <v>0</v>
      </c>
      <c r="I72" s="358">
        <f>P24*⑩各種係数!J22*③入力!$C$64</f>
        <v>0</v>
      </c>
      <c r="J72" s="349">
        <f t="shared" si="7"/>
        <v>0</v>
      </c>
      <c r="K72" s="351">
        <f t="shared" si="8"/>
        <v>0</v>
      </c>
    </row>
    <row r="73" spans="2:11" x14ac:dyDescent="0.15">
      <c r="B73" s="337" t="s">
        <v>210</v>
      </c>
      <c r="C73" s="338" t="s">
        <v>439</v>
      </c>
      <c r="D73" s="339">
        <f>D25*⑩各種係数!I23*③入力!$C$64</f>
        <v>0</v>
      </c>
      <c r="E73" s="341">
        <f>D25*⑩各種係数!J23*③入力!$C$64</f>
        <v>0</v>
      </c>
      <c r="F73" s="339">
        <f>I25*⑩各種係数!I23*③入力!$C$64</f>
        <v>0</v>
      </c>
      <c r="G73" s="341">
        <f>I25*⑩各種係数!J23*③入力!$C$64</f>
        <v>0</v>
      </c>
      <c r="H73" s="339">
        <f>P25*⑩各種係数!I23*③入力!$C$64</f>
        <v>0</v>
      </c>
      <c r="I73" s="346">
        <f>P25*⑩各種係数!J23*③入力!$C$64</f>
        <v>0</v>
      </c>
      <c r="J73" s="339">
        <f t="shared" si="7"/>
        <v>0</v>
      </c>
      <c r="K73" s="341">
        <f t="shared" si="8"/>
        <v>0</v>
      </c>
    </row>
    <row r="74" spans="2:11" x14ac:dyDescent="0.15">
      <c r="B74" s="347" t="s">
        <v>211</v>
      </c>
      <c r="C74" s="348" t="s">
        <v>440</v>
      </c>
      <c r="D74" s="349">
        <f>D26*⑩各種係数!I24*③入力!$C$64</f>
        <v>0</v>
      </c>
      <c r="E74" s="351">
        <f>D26*⑩各種係数!J24*③入力!$C$64</f>
        <v>0</v>
      </c>
      <c r="F74" s="349">
        <f>I26*⑩各種係数!I24*③入力!$C$64</f>
        <v>0</v>
      </c>
      <c r="G74" s="351">
        <f>I26*⑩各種係数!J24*③入力!$C$64</f>
        <v>0</v>
      </c>
      <c r="H74" s="349">
        <f>P26*⑩各種係数!I24*③入力!$C$64</f>
        <v>0</v>
      </c>
      <c r="I74" s="358">
        <f>P26*⑩各種係数!J24*③入力!$C$64</f>
        <v>0</v>
      </c>
      <c r="J74" s="349">
        <f t="shared" si="7"/>
        <v>0</v>
      </c>
      <c r="K74" s="351">
        <f t="shared" si="8"/>
        <v>0</v>
      </c>
    </row>
    <row r="75" spans="2:11" x14ac:dyDescent="0.15">
      <c r="B75" s="337" t="s">
        <v>212</v>
      </c>
      <c r="C75" s="338" t="s">
        <v>441</v>
      </c>
      <c r="D75" s="339">
        <f>D27*⑩各種係数!I25*③入力!$C$64</f>
        <v>0</v>
      </c>
      <c r="E75" s="341">
        <f>D27*⑩各種係数!J25*③入力!$C$64</f>
        <v>0</v>
      </c>
      <c r="F75" s="339">
        <f>I27*⑩各種係数!I25*③入力!$C$64</f>
        <v>0</v>
      </c>
      <c r="G75" s="341">
        <f>I27*⑩各種係数!J25*③入力!$C$64</f>
        <v>0</v>
      </c>
      <c r="H75" s="339">
        <f>P27*⑩各種係数!I25*③入力!$C$64</f>
        <v>0</v>
      </c>
      <c r="I75" s="346">
        <f>P27*⑩各種係数!J25*③入力!$C$64</f>
        <v>0</v>
      </c>
      <c r="J75" s="339">
        <f t="shared" si="7"/>
        <v>0</v>
      </c>
      <c r="K75" s="341">
        <f t="shared" si="8"/>
        <v>0</v>
      </c>
    </row>
    <row r="76" spans="2:11" x14ac:dyDescent="0.15">
      <c r="B76" s="347" t="s">
        <v>213</v>
      </c>
      <c r="C76" s="348" t="s">
        <v>442</v>
      </c>
      <c r="D76" s="349">
        <f>D28*⑩各種係数!I26*③入力!$C$64</f>
        <v>0</v>
      </c>
      <c r="E76" s="351">
        <f>D28*⑩各種係数!J26*③入力!$C$64</f>
        <v>0</v>
      </c>
      <c r="F76" s="349">
        <f>I28*⑩各種係数!I26*③入力!$C$64</f>
        <v>0</v>
      </c>
      <c r="G76" s="351">
        <f>I28*⑩各種係数!J26*③入力!$C$64</f>
        <v>0</v>
      </c>
      <c r="H76" s="349">
        <f>P28*⑩各種係数!I26*③入力!$C$64</f>
        <v>0</v>
      </c>
      <c r="I76" s="358">
        <f>P28*⑩各種係数!J26*③入力!$C$64</f>
        <v>0</v>
      </c>
      <c r="J76" s="349">
        <f t="shared" si="7"/>
        <v>0</v>
      </c>
      <c r="K76" s="351">
        <f t="shared" si="8"/>
        <v>0</v>
      </c>
    </row>
    <row r="77" spans="2:11" x14ac:dyDescent="0.15">
      <c r="B77" s="337" t="s">
        <v>214</v>
      </c>
      <c r="C77" s="338" t="s">
        <v>443</v>
      </c>
      <c r="D77" s="339">
        <f>D29*⑩各種係数!I27*③入力!$C$64</f>
        <v>0</v>
      </c>
      <c r="E77" s="341">
        <f>D29*⑩各種係数!J27*③入力!$C$64</f>
        <v>0</v>
      </c>
      <c r="F77" s="339">
        <f>I29*⑩各種係数!I27*③入力!$C$64</f>
        <v>0</v>
      </c>
      <c r="G77" s="341">
        <f>I29*⑩各種係数!J27*③入力!$C$64</f>
        <v>0</v>
      </c>
      <c r="H77" s="339">
        <f>P29*⑩各種係数!I27*③入力!$C$64</f>
        <v>0</v>
      </c>
      <c r="I77" s="346">
        <f>P29*⑩各種係数!J27*③入力!$C$64</f>
        <v>0</v>
      </c>
      <c r="J77" s="339">
        <f t="shared" si="7"/>
        <v>0</v>
      </c>
      <c r="K77" s="341">
        <f t="shared" si="8"/>
        <v>0</v>
      </c>
    </row>
    <row r="78" spans="2:11" x14ac:dyDescent="0.15">
      <c r="B78" s="347" t="s">
        <v>215</v>
      </c>
      <c r="C78" s="348" t="s">
        <v>444</v>
      </c>
      <c r="D78" s="349">
        <f>D30*⑩各種係数!I28*③入力!$C$64</f>
        <v>0</v>
      </c>
      <c r="E78" s="351">
        <f>D30*⑩各種係数!J28*③入力!$C$64</f>
        <v>0</v>
      </c>
      <c r="F78" s="349">
        <f>I30*⑩各種係数!I28*③入力!$C$64</f>
        <v>0</v>
      </c>
      <c r="G78" s="351">
        <f>I30*⑩各種係数!J28*③入力!$C$64</f>
        <v>0</v>
      </c>
      <c r="H78" s="349">
        <f>P30*⑩各種係数!I28*③入力!$C$64</f>
        <v>0</v>
      </c>
      <c r="I78" s="358">
        <f>P30*⑩各種係数!J28*③入力!$C$64</f>
        <v>0</v>
      </c>
      <c r="J78" s="349">
        <f t="shared" si="7"/>
        <v>0</v>
      </c>
      <c r="K78" s="351">
        <f t="shared" si="8"/>
        <v>0</v>
      </c>
    </row>
    <row r="79" spans="2:11" x14ac:dyDescent="0.15">
      <c r="B79" s="337" t="s">
        <v>216</v>
      </c>
      <c r="C79" s="338" t="s">
        <v>217</v>
      </c>
      <c r="D79" s="339">
        <f>D31*⑩各種係数!I29*③入力!$C$64</f>
        <v>0</v>
      </c>
      <c r="E79" s="341">
        <f>D31*⑩各種係数!J29*③入力!$C$64</f>
        <v>0</v>
      </c>
      <c r="F79" s="339">
        <f>I31*⑩各種係数!I29*③入力!$C$64</f>
        <v>0</v>
      </c>
      <c r="G79" s="341">
        <f>I31*⑩各種係数!J29*③入力!$C$64</f>
        <v>0</v>
      </c>
      <c r="H79" s="339">
        <f>P31*⑩各種係数!I29*③入力!$C$64</f>
        <v>0</v>
      </c>
      <c r="I79" s="346">
        <f>P31*⑩各種係数!J29*③入力!$C$64</f>
        <v>0</v>
      </c>
      <c r="J79" s="339">
        <f t="shared" si="7"/>
        <v>0</v>
      </c>
      <c r="K79" s="341">
        <f t="shared" si="8"/>
        <v>0</v>
      </c>
    </row>
    <row r="80" spans="2:11" x14ac:dyDescent="0.15">
      <c r="B80" s="347" t="s">
        <v>218</v>
      </c>
      <c r="C80" s="348" t="s">
        <v>65</v>
      </c>
      <c r="D80" s="349">
        <f>D32*⑩各種係数!I30*③入力!$C$64</f>
        <v>0</v>
      </c>
      <c r="E80" s="351">
        <f>D32*⑩各種係数!J30*③入力!$C$64</f>
        <v>0</v>
      </c>
      <c r="F80" s="349">
        <f>I32*⑩各種係数!I30*③入力!$C$64</f>
        <v>0</v>
      </c>
      <c r="G80" s="351">
        <f>I32*⑩各種係数!J30*③入力!$C$64</f>
        <v>0</v>
      </c>
      <c r="H80" s="349">
        <f>P32*⑩各種係数!I30*③入力!$C$64</f>
        <v>0</v>
      </c>
      <c r="I80" s="358">
        <f>P32*⑩各種係数!J30*③入力!$C$64</f>
        <v>0</v>
      </c>
      <c r="J80" s="349">
        <f t="shared" si="7"/>
        <v>0</v>
      </c>
      <c r="K80" s="351">
        <f t="shared" si="8"/>
        <v>0</v>
      </c>
    </row>
    <row r="81" spans="2:11" x14ac:dyDescent="0.15">
      <c r="B81" s="337" t="s">
        <v>219</v>
      </c>
      <c r="C81" s="338" t="s">
        <v>445</v>
      </c>
      <c r="D81" s="339">
        <f>D33*⑩各種係数!I31*③入力!$C$64</f>
        <v>0</v>
      </c>
      <c r="E81" s="341">
        <f>D33*⑩各種係数!J31*③入力!$C$64</f>
        <v>0</v>
      </c>
      <c r="F81" s="339">
        <f>I33*⑩各種係数!I31*③入力!$C$64</f>
        <v>0</v>
      </c>
      <c r="G81" s="341">
        <f>I33*⑩各種係数!J31*③入力!$C$64</f>
        <v>0</v>
      </c>
      <c r="H81" s="339">
        <f>P33*⑩各種係数!I31*③入力!$C$64</f>
        <v>0</v>
      </c>
      <c r="I81" s="346">
        <f>P33*⑩各種係数!J31*③入力!$C$64</f>
        <v>0</v>
      </c>
      <c r="J81" s="339">
        <f t="shared" si="7"/>
        <v>0</v>
      </c>
      <c r="K81" s="341">
        <f t="shared" si="8"/>
        <v>0</v>
      </c>
    </row>
    <row r="82" spans="2:11" x14ac:dyDescent="0.15">
      <c r="B82" s="347" t="s">
        <v>220</v>
      </c>
      <c r="C82" s="348" t="s">
        <v>221</v>
      </c>
      <c r="D82" s="349">
        <f>D34*⑩各種係数!I32*③入力!$C$64</f>
        <v>0</v>
      </c>
      <c r="E82" s="351">
        <f>D34*⑩各種係数!J32*③入力!$C$64</f>
        <v>0</v>
      </c>
      <c r="F82" s="349">
        <f>I34*⑩各種係数!I32*③入力!$C$64</f>
        <v>0</v>
      </c>
      <c r="G82" s="351">
        <f>I34*⑩各種係数!J32*③入力!$C$64</f>
        <v>0</v>
      </c>
      <c r="H82" s="349">
        <f>P34*⑩各種係数!I32*③入力!$C$64</f>
        <v>0</v>
      </c>
      <c r="I82" s="358">
        <f>P34*⑩各種係数!J32*③入力!$C$64</f>
        <v>0</v>
      </c>
      <c r="J82" s="349">
        <f t="shared" si="7"/>
        <v>0</v>
      </c>
      <c r="K82" s="351">
        <f t="shared" si="8"/>
        <v>0</v>
      </c>
    </row>
    <row r="83" spans="2:11" x14ac:dyDescent="0.15">
      <c r="B83" s="337" t="s">
        <v>222</v>
      </c>
      <c r="C83" s="338" t="s">
        <v>223</v>
      </c>
      <c r="D83" s="339">
        <f>D35*⑩各種係数!I33*③入力!$C$64</f>
        <v>0</v>
      </c>
      <c r="E83" s="341">
        <f>D35*⑩各種係数!J33*③入力!$C$64</f>
        <v>0</v>
      </c>
      <c r="F83" s="339">
        <f>I35*⑩各種係数!I33*③入力!$C$64</f>
        <v>0</v>
      </c>
      <c r="G83" s="341">
        <f>I35*⑩各種係数!J33*③入力!$C$64</f>
        <v>0</v>
      </c>
      <c r="H83" s="339">
        <f>P35*⑩各種係数!I33*③入力!$C$64</f>
        <v>0</v>
      </c>
      <c r="I83" s="346">
        <f>P35*⑩各種係数!J33*③入力!$C$64</f>
        <v>0</v>
      </c>
      <c r="J83" s="339">
        <f t="shared" si="7"/>
        <v>0</v>
      </c>
      <c r="K83" s="341">
        <f t="shared" si="8"/>
        <v>0</v>
      </c>
    </row>
    <row r="84" spans="2:11" x14ac:dyDescent="0.15">
      <c r="B84" s="347" t="s">
        <v>224</v>
      </c>
      <c r="C84" s="348" t="s">
        <v>446</v>
      </c>
      <c r="D84" s="349">
        <f>D36*⑩各種係数!I34*③入力!$C$64</f>
        <v>0</v>
      </c>
      <c r="E84" s="351">
        <f>D36*⑩各種係数!J34*③入力!$C$64</f>
        <v>0</v>
      </c>
      <c r="F84" s="349">
        <f>I36*⑩各種係数!I34*③入力!$C$64</f>
        <v>0</v>
      </c>
      <c r="G84" s="351">
        <f>I36*⑩各種係数!J34*③入力!$C$64</f>
        <v>0</v>
      </c>
      <c r="H84" s="349">
        <f>P36*⑩各種係数!I34*③入力!$C$64</f>
        <v>0</v>
      </c>
      <c r="I84" s="358">
        <f>P36*⑩各種係数!J34*③入力!$C$64</f>
        <v>0</v>
      </c>
      <c r="J84" s="349">
        <f t="shared" si="7"/>
        <v>0</v>
      </c>
      <c r="K84" s="351">
        <f t="shared" si="8"/>
        <v>0</v>
      </c>
    </row>
    <row r="85" spans="2:11" x14ac:dyDescent="0.15">
      <c r="B85" s="337" t="s">
        <v>225</v>
      </c>
      <c r="C85" s="338" t="s">
        <v>447</v>
      </c>
      <c r="D85" s="339">
        <f>D37*⑩各種係数!I35*③入力!$C$64</f>
        <v>0</v>
      </c>
      <c r="E85" s="341">
        <f>D37*⑩各種係数!J35*③入力!$C$64</f>
        <v>0</v>
      </c>
      <c r="F85" s="339">
        <f>I37*⑩各種係数!I35*③入力!$C$64</f>
        <v>0</v>
      </c>
      <c r="G85" s="341">
        <f>I37*⑩各種係数!J35*③入力!$C$64</f>
        <v>0</v>
      </c>
      <c r="H85" s="339">
        <f>P37*⑩各種係数!I35*③入力!$C$64</f>
        <v>0</v>
      </c>
      <c r="I85" s="346">
        <f>P37*⑩各種係数!J35*③入力!$C$64</f>
        <v>0</v>
      </c>
      <c r="J85" s="339">
        <f t="shared" si="7"/>
        <v>0</v>
      </c>
      <c r="K85" s="341">
        <f t="shared" si="8"/>
        <v>0</v>
      </c>
    </row>
    <row r="86" spans="2:11" x14ac:dyDescent="0.15">
      <c r="B86" s="347" t="s">
        <v>226</v>
      </c>
      <c r="C86" s="348" t="s">
        <v>88</v>
      </c>
      <c r="D86" s="349">
        <f>D38*⑩各種係数!I36*③入力!$C$64</f>
        <v>0</v>
      </c>
      <c r="E86" s="351">
        <f>D38*⑩各種係数!J36*③入力!$C$64</f>
        <v>0</v>
      </c>
      <c r="F86" s="349">
        <f>I38*⑩各種係数!I36*③入力!$C$64</f>
        <v>0</v>
      </c>
      <c r="G86" s="351">
        <f>I38*⑩各種係数!J36*③入力!$C$64</f>
        <v>0</v>
      </c>
      <c r="H86" s="349">
        <f>P38*⑩各種係数!I36*③入力!$C$64</f>
        <v>0</v>
      </c>
      <c r="I86" s="358">
        <f>P38*⑩各種係数!J36*③入力!$C$64</f>
        <v>0</v>
      </c>
      <c r="J86" s="349">
        <f t="shared" si="7"/>
        <v>0</v>
      </c>
      <c r="K86" s="351">
        <f t="shared" si="8"/>
        <v>0</v>
      </c>
    </row>
    <row r="87" spans="2:11" x14ac:dyDescent="0.15">
      <c r="B87" s="337" t="s">
        <v>227</v>
      </c>
      <c r="C87" s="338" t="s">
        <v>448</v>
      </c>
      <c r="D87" s="339">
        <f>D39*⑩各種係数!I37*③入力!$C$64</f>
        <v>0</v>
      </c>
      <c r="E87" s="341">
        <f>D39*⑩各種係数!J37*③入力!$C$64</f>
        <v>0</v>
      </c>
      <c r="F87" s="339">
        <f>I39*⑩各種係数!I37*③入力!$C$64</f>
        <v>0</v>
      </c>
      <c r="G87" s="341">
        <f>I39*⑩各種係数!J37*③入力!$C$64</f>
        <v>0</v>
      </c>
      <c r="H87" s="339">
        <f>P39*⑩各種係数!I37*③入力!$C$64</f>
        <v>0</v>
      </c>
      <c r="I87" s="346">
        <f>P39*⑩各種係数!J37*③入力!$C$64</f>
        <v>0</v>
      </c>
      <c r="J87" s="339">
        <f t="shared" si="7"/>
        <v>0</v>
      </c>
      <c r="K87" s="341">
        <f t="shared" si="8"/>
        <v>0</v>
      </c>
    </row>
    <row r="88" spans="2:11" x14ac:dyDescent="0.15">
      <c r="B88" s="347" t="s">
        <v>228</v>
      </c>
      <c r="C88" s="348" t="s">
        <v>449</v>
      </c>
      <c r="D88" s="349">
        <f>D40*⑩各種係数!I38*③入力!$C$64</f>
        <v>0</v>
      </c>
      <c r="E88" s="351">
        <f>D40*⑩各種係数!J38*③入力!$C$64</f>
        <v>0</v>
      </c>
      <c r="F88" s="349">
        <f>I40*⑩各種係数!I38*③入力!$C$64</f>
        <v>0</v>
      </c>
      <c r="G88" s="351">
        <f>I40*⑩各種係数!J38*③入力!$C$64</f>
        <v>0</v>
      </c>
      <c r="H88" s="349">
        <f>P40*⑩各種係数!I38*③入力!$C$64</f>
        <v>0</v>
      </c>
      <c r="I88" s="358">
        <f>P40*⑩各種係数!J38*③入力!$C$64</f>
        <v>0</v>
      </c>
      <c r="J88" s="349">
        <f t="shared" si="7"/>
        <v>0</v>
      </c>
      <c r="K88" s="351">
        <f t="shared" si="8"/>
        <v>0</v>
      </c>
    </row>
    <row r="89" spans="2:11" x14ac:dyDescent="0.15">
      <c r="B89" s="337" t="s">
        <v>229</v>
      </c>
      <c r="C89" s="338" t="s">
        <v>450</v>
      </c>
      <c r="D89" s="339">
        <f>D41*⑩各種係数!I39*③入力!$C$64</f>
        <v>0</v>
      </c>
      <c r="E89" s="341">
        <f>D41*⑩各種係数!J39*③入力!$C$64</f>
        <v>0</v>
      </c>
      <c r="F89" s="339">
        <f>I41*⑩各種係数!I39*③入力!$C$64</f>
        <v>0</v>
      </c>
      <c r="G89" s="341">
        <f>I41*⑩各種係数!J39*③入力!$C$64</f>
        <v>0</v>
      </c>
      <c r="H89" s="339">
        <f>P41*⑩各種係数!I39*③入力!$C$64</f>
        <v>0</v>
      </c>
      <c r="I89" s="346">
        <f>P41*⑩各種係数!J39*③入力!$C$64</f>
        <v>0</v>
      </c>
      <c r="J89" s="339">
        <f t="shared" si="7"/>
        <v>0</v>
      </c>
      <c r="K89" s="341">
        <f t="shared" si="8"/>
        <v>0</v>
      </c>
    </row>
    <row r="90" spans="2:11" x14ac:dyDescent="0.15">
      <c r="B90" s="347" t="s">
        <v>230</v>
      </c>
      <c r="C90" s="348" t="s">
        <v>451</v>
      </c>
      <c r="D90" s="349">
        <f>D42*⑩各種係数!I40*③入力!$C$64</f>
        <v>0</v>
      </c>
      <c r="E90" s="351">
        <f>D42*⑩各種係数!J40*③入力!$C$64</f>
        <v>0</v>
      </c>
      <c r="F90" s="349">
        <f>I42*⑩各種係数!I40*③入力!$C$64</f>
        <v>0</v>
      </c>
      <c r="G90" s="351">
        <f>I42*⑩各種係数!J40*③入力!$C$64</f>
        <v>0</v>
      </c>
      <c r="H90" s="349">
        <f>P42*⑩各種係数!I40*③入力!$C$64</f>
        <v>0</v>
      </c>
      <c r="I90" s="358">
        <f>P42*⑩各種係数!J40*③入力!$C$64</f>
        <v>0</v>
      </c>
      <c r="J90" s="349">
        <f t="shared" si="7"/>
        <v>0</v>
      </c>
      <c r="K90" s="351">
        <f t="shared" si="8"/>
        <v>0</v>
      </c>
    </row>
    <row r="91" spans="2:11" x14ac:dyDescent="0.15">
      <c r="B91" s="337" t="s">
        <v>231</v>
      </c>
      <c r="C91" s="338" t="s">
        <v>452</v>
      </c>
      <c r="D91" s="339">
        <f>D43*⑩各種係数!I41*③入力!$C$64</f>
        <v>0</v>
      </c>
      <c r="E91" s="341">
        <f>D43*⑩各種係数!J41*③入力!$C$64</f>
        <v>0</v>
      </c>
      <c r="F91" s="339">
        <f>I43*⑩各種係数!I41*③入力!$C$64</f>
        <v>0</v>
      </c>
      <c r="G91" s="341">
        <f>I43*⑩各種係数!J41*③入力!$C$64</f>
        <v>0</v>
      </c>
      <c r="H91" s="339">
        <f>P43*⑩各種係数!I41*③入力!$C$64</f>
        <v>0</v>
      </c>
      <c r="I91" s="346">
        <f>P43*⑩各種係数!J41*③入力!$C$64</f>
        <v>0</v>
      </c>
      <c r="J91" s="339">
        <f t="shared" si="7"/>
        <v>0</v>
      </c>
      <c r="K91" s="341">
        <f t="shared" si="8"/>
        <v>0</v>
      </c>
    </row>
    <row r="92" spans="2:11" x14ac:dyDescent="0.15">
      <c r="B92" s="347" t="s">
        <v>232</v>
      </c>
      <c r="C92" s="348" t="s">
        <v>453</v>
      </c>
      <c r="D92" s="349">
        <f>D44*⑩各種係数!I42*③入力!$C$64</f>
        <v>0</v>
      </c>
      <c r="E92" s="351">
        <f>D44*⑩各種係数!J42*③入力!$C$64</f>
        <v>0</v>
      </c>
      <c r="F92" s="349">
        <f>I44*⑩各種係数!I42*③入力!$C$64</f>
        <v>0</v>
      </c>
      <c r="G92" s="351">
        <f>I44*⑩各種係数!J42*③入力!$C$64</f>
        <v>0</v>
      </c>
      <c r="H92" s="349">
        <f>P44*⑩各種係数!I42*③入力!$C$64</f>
        <v>0</v>
      </c>
      <c r="I92" s="358">
        <f>P44*⑩各種係数!J42*③入力!$C$64</f>
        <v>0</v>
      </c>
      <c r="J92" s="349">
        <f t="shared" ref="J92:K96" si="9">D92+F92+H92</f>
        <v>0</v>
      </c>
      <c r="K92" s="351">
        <f t="shared" si="9"/>
        <v>0</v>
      </c>
    </row>
    <row r="93" spans="2:11" x14ac:dyDescent="0.15">
      <c r="B93" s="337" t="s">
        <v>233</v>
      </c>
      <c r="C93" s="338" t="s">
        <v>454</v>
      </c>
      <c r="D93" s="339">
        <f>D45*⑩各種係数!I43*③入力!$C$64</f>
        <v>0</v>
      </c>
      <c r="E93" s="341">
        <f>D45*⑩各種係数!J43*③入力!$C$64</f>
        <v>0</v>
      </c>
      <c r="F93" s="339">
        <f>I45*⑩各種係数!I43*③入力!$C$64</f>
        <v>0</v>
      </c>
      <c r="G93" s="341">
        <f>I45*⑩各種係数!J43*③入力!$C$64</f>
        <v>0</v>
      </c>
      <c r="H93" s="339">
        <f>P45*⑩各種係数!I43*③入力!$C$64</f>
        <v>0</v>
      </c>
      <c r="I93" s="346">
        <f>P45*⑩各種係数!J43*③入力!$C$64</f>
        <v>0</v>
      </c>
      <c r="J93" s="339">
        <f t="shared" si="9"/>
        <v>0</v>
      </c>
      <c r="K93" s="341">
        <f t="shared" si="9"/>
        <v>0</v>
      </c>
    </row>
    <row r="94" spans="2:11" x14ac:dyDescent="0.15">
      <c r="B94" s="347" t="s">
        <v>234</v>
      </c>
      <c r="C94" s="348" t="s">
        <v>455</v>
      </c>
      <c r="D94" s="349">
        <f>D46*⑩各種係数!I44*③入力!$C$64</f>
        <v>0</v>
      </c>
      <c r="E94" s="351">
        <f>D46*⑩各種係数!J44*③入力!$C$64</f>
        <v>0</v>
      </c>
      <c r="F94" s="349">
        <f>I46*⑩各種係数!I44*③入力!$C$64</f>
        <v>0</v>
      </c>
      <c r="G94" s="351">
        <f>I46*⑩各種係数!J44*③入力!$C$64</f>
        <v>0</v>
      </c>
      <c r="H94" s="349">
        <f>P46*⑩各種係数!I44*③入力!$C$64</f>
        <v>0</v>
      </c>
      <c r="I94" s="358">
        <f>P46*⑩各種係数!J44*③入力!$C$64</f>
        <v>0</v>
      </c>
      <c r="J94" s="349">
        <f t="shared" si="9"/>
        <v>0</v>
      </c>
      <c r="K94" s="351">
        <f t="shared" si="9"/>
        <v>0</v>
      </c>
    </row>
    <row r="95" spans="2:11" x14ac:dyDescent="0.15">
      <c r="B95" s="337" t="s">
        <v>235</v>
      </c>
      <c r="C95" s="338" t="s">
        <v>456</v>
      </c>
      <c r="D95" s="339">
        <f>D47*⑩各種係数!I45*③入力!$C$64</f>
        <v>0</v>
      </c>
      <c r="E95" s="341">
        <f>D47*⑩各種係数!J45*③入力!$C$64</f>
        <v>0</v>
      </c>
      <c r="F95" s="339">
        <f>I47*⑩各種係数!I45*③入力!$C$64</f>
        <v>0</v>
      </c>
      <c r="G95" s="341">
        <f>I47*⑩各種係数!J45*③入力!$C$64</f>
        <v>0</v>
      </c>
      <c r="H95" s="339">
        <f>P47*⑩各種係数!I45*③入力!$C$64</f>
        <v>0</v>
      </c>
      <c r="I95" s="346">
        <f>P47*⑩各種係数!J45*③入力!$C$64</f>
        <v>0</v>
      </c>
      <c r="J95" s="339">
        <f t="shared" si="9"/>
        <v>0</v>
      </c>
      <c r="K95" s="341">
        <f t="shared" si="9"/>
        <v>0</v>
      </c>
    </row>
    <row r="96" spans="2:11" x14ac:dyDescent="0.15">
      <c r="B96" s="347" t="s">
        <v>236</v>
      </c>
      <c r="C96" s="348" t="s">
        <v>457</v>
      </c>
      <c r="D96" s="349">
        <f>D48*⑩各種係数!I46*③入力!$C$64</f>
        <v>0</v>
      </c>
      <c r="E96" s="351">
        <f>D48*⑩各種係数!J46*③入力!$C$64</f>
        <v>0</v>
      </c>
      <c r="F96" s="349">
        <f>I48*⑩各種係数!I46*③入力!$C$64</f>
        <v>0</v>
      </c>
      <c r="G96" s="351">
        <f>I48*⑩各種係数!J46*③入力!$C$64</f>
        <v>0</v>
      </c>
      <c r="H96" s="327">
        <f>P48*⑩各種係数!I46*③入力!$C$64</f>
        <v>0</v>
      </c>
      <c r="I96" s="358">
        <f>P48*⑩各種係数!J46*③入力!$C$64</f>
        <v>0</v>
      </c>
      <c r="J96" s="349">
        <f t="shared" si="9"/>
        <v>0</v>
      </c>
      <c r="K96" s="351">
        <f t="shared" si="9"/>
        <v>0</v>
      </c>
    </row>
    <row r="97" spans="2:11" ht="18" customHeight="1" thickBot="1" x14ac:dyDescent="0.2">
      <c r="B97" s="887" t="s">
        <v>63</v>
      </c>
      <c r="C97" s="888"/>
      <c r="D97" s="92">
        <f t="shared" ref="D97:K97" si="10">SUM(D57:D96)</f>
        <v>0</v>
      </c>
      <c r="E97" s="94">
        <f t="shared" si="10"/>
        <v>0</v>
      </c>
      <c r="F97" s="92">
        <f t="shared" si="10"/>
        <v>0</v>
      </c>
      <c r="G97" s="94">
        <f t="shared" si="10"/>
        <v>0</v>
      </c>
      <c r="H97" s="102">
        <f t="shared" si="10"/>
        <v>0</v>
      </c>
      <c r="I97" s="103">
        <f t="shared" si="10"/>
        <v>0</v>
      </c>
      <c r="J97" s="92">
        <f t="shared" si="10"/>
        <v>0</v>
      </c>
      <c r="K97" s="94">
        <f t="shared" si="10"/>
        <v>0</v>
      </c>
    </row>
  </sheetData>
  <sheetProtection sheet="1" objects="1" scenarios="1"/>
  <mergeCells count="38">
    <mergeCell ref="O4:O8"/>
    <mergeCell ref="I54:I56"/>
    <mergeCell ref="I5:I8"/>
    <mergeCell ref="K7:K8"/>
    <mergeCell ref="S4:U4"/>
    <mergeCell ref="T6:T8"/>
    <mergeCell ref="K54:K56"/>
    <mergeCell ref="Q6:Q8"/>
    <mergeCell ref="P4:R4"/>
    <mergeCell ref="P5:P8"/>
    <mergeCell ref="R7:R8"/>
    <mergeCell ref="S5:S8"/>
    <mergeCell ref="U7:U8"/>
    <mergeCell ref="H53:I53"/>
    <mergeCell ref="H54:H56"/>
    <mergeCell ref="L4:L8"/>
    <mergeCell ref="M4:M8"/>
    <mergeCell ref="N4:N8"/>
    <mergeCell ref="B49:C49"/>
    <mergeCell ref="B97:C97"/>
    <mergeCell ref="B4:C8"/>
    <mergeCell ref="J6:J8"/>
    <mergeCell ref="B53:C56"/>
    <mergeCell ref="D54:D56"/>
    <mergeCell ref="E54:E56"/>
    <mergeCell ref="D53:E53"/>
    <mergeCell ref="J53:K53"/>
    <mergeCell ref="J54:J56"/>
    <mergeCell ref="I4:K4"/>
    <mergeCell ref="G4:G8"/>
    <mergeCell ref="H4:H8"/>
    <mergeCell ref="F53:G53"/>
    <mergeCell ref="D4:F4"/>
    <mergeCell ref="F54:F56"/>
    <mergeCell ref="G54:G56"/>
    <mergeCell ref="D5:D8"/>
    <mergeCell ref="E6:E8"/>
    <mergeCell ref="F7:F8"/>
  </mergeCells>
  <phoneticPr fontId="2"/>
  <pageMargins left="0.59055118110236227" right="0.59055118110236227" top="0.78740157480314965" bottom="0.59055118110236227" header="0.51181102362204722" footer="0.51181102362204722"/>
  <pageSetup paperSize="9" scale="64" orientation="landscape" cellComments="asDisplayed" r:id="rId1"/>
  <headerFooter alignWithMargins="0"/>
  <rowBreaks count="1" manualBreakCount="1">
    <brk id="51" max="16383" man="1"/>
  </rowBreaks>
  <ignoredErrors>
    <ignoredError sqref="B57:B96 B49:C49 B9:B48" numberStoredAsText="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CFFFF"/>
  </sheetPr>
  <dimension ref="B1:EY175"/>
  <sheetViews>
    <sheetView showGridLines="0" topLeftCell="B2" zoomScaleNormal="100" zoomScaleSheetLayoutView="90" workbookViewId="0">
      <pane xSplit="5" ySplit="8" topLeftCell="G10" activePane="bottomRight" state="frozen"/>
      <selection pane="topRight"/>
      <selection pane="bottomLeft"/>
      <selection pane="bottomRight"/>
    </sheetView>
  </sheetViews>
  <sheetFormatPr defaultColWidth="7" defaultRowHeight="11.25" x14ac:dyDescent="0.15"/>
  <cols>
    <col min="1" max="1" width="2.125" style="104" customWidth="1"/>
    <col min="2" max="2" width="3.625" style="104" bestFit="1" customWidth="1"/>
    <col min="3" max="3" width="25.375" style="104" bestFit="1" customWidth="1"/>
    <col min="4" max="4" width="9.625" style="105" customWidth="1"/>
    <col min="5" max="5" width="3.625" style="104" customWidth="1"/>
    <col min="6" max="6" width="24" style="104" bestFit="1" customWidth="1"/>
    <col min="7" max="7" width="13.375" style="104" customWidth="1"/>
    <col min="8" max="8" width="13.375" style="106" customWidth="1"/>
    <col min="9" max="40" width="13.375" style="104" customWidth="1"/>
    <col min="41" max="42" width="13.375" style="106" customWidth="1"/>
    <col min="43" max="43" width="13.375" style="104" customWidth="1"/>
    <col min="44" max="44" width="13.375" style="106" customWidth="1"/>
    <col min="45" max="45" width="13.375" style="104" customWidth="1"/>
    <col min="46" max="46" width="13.375" style="106" customWidth="1"/>
    <col min="47" max="77" width="13.375" style="104" customWidth="1"/>
    <col min="78" max="79" width="13.375" style="106" customWidth="1"/>
    <col min="80" max="111" width="13.375" style="104" customWidth="1"/>
    <col min="112" max="113" width="13.375" style="106" customWidth="1"/>
    <col min="114" max="114" width="13.375" style="104" customWidth="1"/>
    <col min="115" max="115" width="13.375" style="106" customWidth="1"/>
    <col min="116" max="116" width="13.375" style="104" customWidth="1"/>
    <col min="117" max="117" width="13.375" style="106" customWidth="1"/>
    <col min="118" max="149" width="13.375" style="104" customWidth="1"/>
    <col min="150" max="150" width="8.625" style="104" customWidth="1"/>
    <col min="151" max="151" width="7.5" style="104" bestFit="1" customWidth="1"/>
    <col min="152" max="152" width="5.25" style="104" bestFit="1" customWidth="1"/>
    <col min="153" max="219" width="7" style="104" customWidth="1"/>
    <col min="220" max="16384" width="7" style="104"/>
  </cols>
  <sheetData>
    <row r="1" spans="2:152" ht="13.5" customHeight="1" x14ac:dyDescent="0.15"/>
    <row r="2" spans="2:152" ht="13.5" customHeight="1" x14ac:dyDescent="0.15">
      <c r="B2" s="107" t="s">
        <v>99</v>
      </c>
      <c r="C2" s="108"/>
      <c r="D2" s="108"/>
    </row>
    <row r="3" spans="2:152" ht="13.5" customHeight="1" thickBot="1" x14ac:dyDescent="0.2">
      <c r="E3" s="109"/>
      <c r="F3" s="109"/>
      <c r="EL3" s="110"/>
      <c r="EM3" s="110"/>
      <c r="EN3" s="110"/>
      <c r="EO3" s="110"/>
      <c r="EP3" s="110"/>
      <c r="EQ3" s="110"/>
      <c r="ER3" s="110"/>
      <c r="ES3" s="111" t="str">
        <f>"(単位："&amp;③入力!I60&amp;")"</f>
        <v>(単位：千円)</v>
      </c>
    </row>
    <row r="4" spans="2:152" ht="5.0999999999999996" customHeight="1" x14ac:dyDescent="0.15">
      <c r="B4" s="915"/>
      <c r="C4" s="916"/>
      <c r="D4" s="921" t="s">
        <v>100</v>
      </c>
      <c r="E4" s="112"/>
      <c r="F4" s="905" t="s">
        <v>101</v>
      </c>
      <c r="G4" s="113"/>
      <c r="H4" s="114"/>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3"/>
      <c r="AL4" s="113"/>
      <c r="AM4" s="113"/>
      <c r="AN4" s="113"/>
      <c r="AO4" s="114"/>
      <c r="AP4" s="114"/>
      <c r="AQ4" s="113"/>
      <c r="AR4" s="114"/>
      <c r="AS4" s="113"/>
      <c r="AT4" s="114"/>
      <c r="AU4" s="113"/>
      <c r="AV4" s="113"/>
      <c r="AW4" s="113"/>
      <c r="AX4" s="113"/>
      <c r="AY4" s="113"/>
      <c r="AZ4" s="113"/>
      <c r="BA4" s="113"/>
      <c r="BB4" s="113"/>
      <c r="BC4" s="113"/>
      <c r="BD4" s="113"/>
      <c r="BE4" s="113"/>
      <c r="BF4" s="113"/>
      <c r="BG4" s="113"/>
      <c r="BH4" s="113"/>
      <c r="BI4" s="113"/>
      <c r="BJ4" s="113"/>
      <c r="BK4" s="113"/>
      <c r="BL4" s="113"/>
      <c r="BM4" s="113"/>
      <c r="BN4" s="113"/>
      <c r="BO4" s="113"/>
      <c r="BP4" s="113"/>
      <c r="BQ4" s="113"/>
      <c r="BR4" s="113"/>
      <c r="BS4" s="113"/>
      <c r="BT4" s="113"/>
      <c r="BU4" s="113"/>
      <c r="BV4" s="113"/>
      <c r="BW4" s="113"/>
      <c r="BX4" s="113"/>
      <c r="BY4" s="115"/>
      <c r="BZ4" s="907" t="s">
        <v>102</v>
      </c>
      <c r="CA4" s="908"/>
      <c r="CB4" s="908"/>
      <c r="CC4" s="912" t="s">
        <v>103</v>
      </c>
      <c r="CD4" s="182"/>
      <c r="CE4" s="182"/>
      <c r="CF4" s="182"/>
      <c r="CG4" s="182"/>
      <c r="CH4" s="182"/>
      <c r="CI4" s="182"/>
      <c r="CJ4" s="182"/>
      <c r="CK4" s="182"/>
      <c r="CL4" s="182"/>
      <c r="CM4" s="182"/>
      <c r="CN4" s="182"/>
      <c r="CO4" s="182"/>
      <c r="CP4" s="182"/>
      <c r="CQ4" s="182"/>
      <c r="CR4" s="182"/>
      <c r="CS4" s="182"/>
      <c r="CT4" s="182"/>
      <c r="CU4" s="182"/>
      <c r="CV4" s="182"/>
      <c r="CW4" s="182"/>
      <c r="CX4" s="182"/>
      <c r="CY4" s="182"/>
      <c r="CZ4" s="182"/>
      <c r="DA4" s="182"/>
      <c r="DB4" s="182"/>
      <c r="DC4" s="182"/>
      <c r="DD4" s="182"/>
      <c r="DE4" s="182"/>
      <c r="DF4" s="182"/>
      <c r="DG4" s="182"/>
      <c r="DH4" s="183"/>
      <c r="DI4" s="183"/>
      <c r="DJ4" s="182"/>
      <c r="DK4" s="183"/>
      <c r="DL4" s="182"/>
      <c r="DM4" s="183"/>
      <c r="DN4" s="182"/>
      <c r="DO4" s="182"/>
      <c r="DP4" s="182"/>
      <c r="DQ4" s="182"/>
      <c r="DR4" s="182"/>
      <c r="DS4" s="182"/>
      <c r="DT4" s="182"/>
      <c r="DU4" s="182"/>
      <c r="DV4" s="182"/>
      <c r="DW4" s="182"/>
      <c r="DX4" s="182"/>
      <c r="DY4" s="182"/>
      <c r="DZ4" s="182"/>
      <c r="EA4" s="182"/>
      <c r="EB4" s="182"/>
      <c r="EC4" s="182"/>
      <c r="ED4" s="182"/>
      <c r="EE4" s="182"/>
      <c r="EF4" s="182"/>
      <c r="EG4" s="182"/>
      <c r="EH4" s="182"/>
      <c r="EI4" s="182"/>
      <c r="EJ4" s="182"/>
      <c r="EK4" s="182"/>
      <c r="EL4" s="182"/>
      <c r="EM4" s="182"/>
      <c r="EN4" s="182"/>
      <c r="EO4" s="182"/>
      <c r="EP4" s="182"/>
      <c r="EQ4" s="182"/>
      <c r="ER4" s="182"/>
      <c r="ES4" s="184"/>
      <c r="ET4" s="116"/>
    </row>
    <row r="5" spans="2:152" ht="13.5" customHeight="1" x14ac:dyDescent="0.15">
      <c r="B5" s="917"/>
      <c r="C5" s="918"/>
      <c r="D5" s="922"/>
      <c r="E5" s="117"/>
      <c r="F5" s="906"/>
      <c r="G5" s="118"/>
      <c r="H5" s="119"/>
      <c r="I5" s="120"/>
      <c r="J5" s="120"/>
      <c r="K5" s="120"/>
      <c r="L5" s="120"/>
      <c r="M5" s="120"/>
      <c r="N5" s="120"/>
      <c r="O5" s="120"/>
      <c r="P5" s="120"/>
      <c r="Q5" s="120"/>
      <c r="R5" s="120"/>
      <c r="S5" s="120"/>
      <c r="T5" s="120"/>
      <c r="U5" s="120"/>
      <c r="V5" s="120"/>
      <c r="W5" s="120"/>
      <c r="X5" s="120"/>
      <c r="Y5" s="120"/>
      <c r="Z5" s="120"/>
      <c r="AA5" s="120"/>
      <c r="AB5" s="120"/>
      <c r="AC5" s="120"/>
      <c r="AD5" s="120"/>
      <c r="AE5" s="120"/>
      <c r="AF5" s="120"/>
      <c r="AG5" s="120"/>
      <c r="AH5" s="120"/>
      <c r="AI5" s="120"/>
      <c r="AJ5" s="120"/>
      <c r="AK5" s="120"/>
      <c r="AL5" s="120"/>
      <c r="AM5" s="120"/>
      <c r="AN5" s="120"/>
      <c r="AO5" s="119"/>
      <c r="AP5" s="119"/>
      <c r="AQ5" s="120"/>
      <c r="AR5" s="119"/>
      <c r="AS5" s="120"/>
      <c r="AT5" s="119"/>
      <c r="AU5" s="120"/>
      <c r="AV5" s="120"/>
      <c r="AW5" s="120"/>
      <c r="AX5" s="120"/>
      <c r="AY5" s="120"/>
      <c r="AZ5" s="120"/>
      <c r="BA5" s="120"/>
      <c r="BB5" s="120"/>
      <c r="BC5" s="120"/>
      <c r="BD5" s="120"/>
      <c r="BE5" s="120"/>
      <c r="BF5" s="120"/>
      <c r="BG5" s="120"/>
      <c r="BH5" s="120"/>
      <c r="BI5" s="120"/>
      <c r="BJ5" s="120"/>
      <c r="BK5" s="120"/>
      <c r="BL5" s="120"/>
      <c r="BM5" s="120"/>
      <c r="BN5" s="120"/>
      <c r="BO5" s="120"/>
      <c r="BP5" s="120"/>
      <c r="BQ5" s="120"/>
      <c r="BR5" s="120"/>
      <c r="BS5" s="120"/>
      <c r="BT5" s="120"/>
      <c r="BU5" s="120"/>
      <c r="BV5" s="120"/>
      <c r="BW5" s="120"/>
      <c r="BX5" s="120"/>
      <c r="BY5" s="121"/>
      <c r="BZ5" s="909"/>
      <c r="CA5" s="906"/>
      <c r="CB5" s="906"/>
      <c r="CC5" s="913"/>
      <c r="CD5" s="185"/>
      <c r="CE5" s="185"/>
      <c r="CF5" s="185"/>
      <c r="CG5" s="185"/>
      <c r="CH5" s="185"/>
      <c r="CI5" s="185"/>
      <c r="CJ5" s="185"/>
      <c r="CK5" s="185"/>
      <c r="CL5" s="185"/>
      <c r="CM5" s="185"/>
      <c r="CN5" s="185"/>
      <c r="CO5" s="185"/>
      <c r="CP5" s="185"/>
      <c r="CQ5" s="185"/>
      <c r="CR5" s="185"/>
      <c r="CS5" s="185"/>
      <c r="CT5" s="185"/>
      <c r="CU5" s="185"/>
      <c r="CV5" s="185"/>
      <c r="CW5" s="185"/>
      <c r="CX5" s="185"/>
      <c r="CY5" s="186"/>
      <c r="CZ5" s="185"/>
      <c r="DA5" s="185"/>
      <c r="DB5" s="185"/>
      <c r="DC5" s="185"/>
      <c r="DD5" s="185"/>
      <c r="DE5" s="185"/>
      <c r="DF5" s="185"/>
      <c r="DG5" s="185"/>
      <c r="DH5" s="187"/>
      <c r="DI5" s="187"/>
      <c r="DJ5" s="185"/>
      <c r="DK5" s="187"/>
      <c r="DL5" s="185"/>
      <c r="DM5" s="187"/>
      <c r="DN5" s="185"/>
      <c r="DO5" s="185"/>
      <c r="DP5" s="185"/>
      <c r="DQ5" s="185"/>
      <c r="DR5" s="185"/>
      <c r="DS5" s="185"/>
      <c r="DT5" s="185"/>
      <c r="DU5" s="185"/>
      <c r="DV5" s="185"/>
      <c r="DW5" s="185"/>
      <c r="DX5" s="185"/>
      <c r="DY5" s="185"/>
      <c r="DZ5" s="185"/>
      <c r="EA5" s="185"/>
      <c r="EB5" s="185"/>
      <c r="EC5" s="185"/>
      <c r="ED5" s="185"/>
      <c r="EE5" s="185"/>
      <c r="EF5" s="185"/>
      <c r="EG5" s="185"/>
      <c r="EH5" s="185"/>
      <c r="EI5" s="185"/>
      <c r="EJ5" s="185"/>
      <c r="EK5" s="185"/>
      <c r="EL5" s="185"/>
      <c r="EM5" s="185"/>
      <c r="EN5" s="185"/>
      <c r="EO5" s="185"/>
      <c r="EP5" s="185"/>
      <c r="EQ5" s="185"/>
      <c r="ER5" s="185"/>
      <c r="ES5" s="188"/>
      <c r="ET5" s="116"/>
    </row>
    <row r="6" spans="2:152" ht="13.5" customHeight="1" x14ac:dyDescent="0.15">
      <c r="B6" s="917"/>
      <c r="C6" s="918"/>
      <c r="D6" s="922"/>
      <c r="E6" s="117"/>
      <c r="F6" s="906"/>
      <c r="G6" s="118"/>
      <c r="H6" s="119"/>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19"/>
      <c r="AP6" s="119"/>
      <c r="AQ6" s="120"/>
      <c r="AR6" s="119"/>
      <c r="AS6" s="120"/>
      <c r="AT6" s="119"/>
      <c r="AU6" s="120"/>
      <c r="AV6" s="120"/>
      <c r="AW6" s="120"/>
      <c r="AX6" s="120"/>
      <c r="AY6" s="120"/>
      <c r="AZ6" s="120"/>
      <c r="BA6" s="120"/>
      <c r="BB6" s="120"/>
      <c r="BC6" s="120"/>
      <c r="BD6" s="120"/>
      <c r="BE6" s="120"/>
      <c r="BF6" s="120"/>
      <c r="BG6" s="120"/>
      <c r="BH6" s="120"/>
      <c r="BI6" s="120"/>
      <c r="BJ6" s="120"/>
      <c r="BK6" s="120"/>
      <c r="BL6" s="120"/>
      <c r="BM6" s="120"/>
      <c r="BN6" s="120"/>
      <c r="BO6" s="120"/>
      <c r="BP6" s="120"/>
      <c r="BQ6" s="120"/>
      <c r="BR6" s="120"/>
      <c r="BS6" s="120"/>
      <c r="BT6" s="120"/>
      <c r="BU6" s="120"/>
      <c r="BV6" s="120"/>
      <c r="BW6" s="120"/>
      <c r="BX6" s="120"/>
      <c r="BY6" s="121"/>
      <c r="BZ6" s="909"/>
      <c r="CA6" s="906"/>
      <c r="CB6" s="906"/>
      <c r="CC6" s="913"/>
      <c r="CD6" s="185"/>
      <c r="CE6" s="185"/>
      <c r="CF6" s="185"/>
      <c r="CG6" s="185"/>
      <c r="CH6" s="185"/>
      <c r="CI6" s="185"/>
      <c r="CJ6" s="185"/>
      <c r="CK6" s="185"/>
      <c r="CL6" s="185"/>
      <c r="CM6" s="185"/>
      <c r="CN6" s="185"/>
      <c r="CO6" s="185"/>
      <c r="CP6" s="185"/>
      <c r="CQ6" s="185"/>
      <c r="CR6" s="185"/>
      <c r="CS6" s="185"/>
      <c r="CT6" s="185"/>
      <c r="CU6" s="185"/>
      <c r="CV6" s="185"/>
      <c r="CW6" s="185"/>
      <c r="CX6" s="185"/>
      <c r="CY6" s="185"/>
      <c r="CZ6" s="185"/>
      <c r="DA6" s="185"/>
      <c r="DB6" s="185"/>
      <c r="DC6" s="185"/>
      <c r="DD6" s="185"/>
      <c r="DE6" s="185"/>
      <c r="DF6" s="185"/>
      <c r="DG6" s="185"/>
      <c r="DH6" s="187"/>
      <c r="DI6" s="187"/>
      <c r="DJ6" s="185"/>
      <c r="DK6" s="187"/>
      <c r="DL6" s="185"/>
      <c r="DM6" s="187"/>
      <c r="DN6" s="185"/>
      <c r="DO6" s="185"/>
      <c r="DP6" s="185"/>
      <c r="DQ6" s="185"/>
      <c r="DR6" s="185"/>
      <c r="DS6" s="185"/>
      <c r="DT6" s="185"/>
      <c r="DU6" s="185"/>
      <c r="DV6" s="185"/>
      <c r="DW6" s="185"/>
      <c r="DX6" s="185"/>
      <c r="DY6" s="185"/>
      <c r="DZ6" s="185"/>
      <c r="EA6" s="185"/>
      <c r="EB6" s="185"/>
      <c r="EC6" s="185"/>
      <c r="ED6" s="185"/>
      <c r="EE6" s="185"/>
      <c r="EF6" s="185"/>
      <c r="EG6" s="185"/>
      <c r="EH6" s="185"/>
      <c r="EI6" s="185"/>
      <c r="EJ6" s="185"/>
      <c r="EK6" s="185"/>
      <c r="EL6" s="185"/>
      <c r="EM6" s="185"/>
      <c r="EN6" s="185"/>
      <c r="EO6" s="185"/>
      <c r="EP6" s="185"/>
      <c r="EQ6" s="185"/>
      <c r="ER6" s="185"/>
      <c r="ES6" s="188"/>
      <c r="ET6" s="116"/>
    </row>
    <row r="7" spans="2:152" ht="5.0999999999999996" customHeight="1" x14ac:dyDescent="0.15">
      <c r="B7" s="917"/>
      <c r="C7" s="918"/>
      <c r="D7" s="922"/>
      <c r="E7" s="117"/>
      <c r="F7" s="906"/>
      <c r="G7" s="123"/>
      <c r="H7" s="124"/>
      <c r="I7" s="123"/>
      <c r="J7" s="123"/>
      <c r="K7" s="123"/>
      <c r="L7" s="123"/>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123"/>
      <c r="AL7" s="123"/>
      <c r="AM7" s="123"/>
      <c r="AN7" s="123"/>
      <c r="AO7" s="124"/>
      <c r="AP7" s="124"/>
      <c r="AQ7" s="123"/>
      <c r="AR7" s="124"/>
      <c r="AS7" s="123"/>
      <c r="AT7" s="124"/>
      <c r="AU7" s="123"/>
      <c r="AV7" s="123"/>
      <c r="AW7" s="123"/>
      <c r="AX7" s="123"/>
      <c r="AY7" s="123"/>
      <c r="AZ7" s="123"/>
      <c r="BA7" s="123"/>
      <c r="BB7" s="123"/>
      <c r="BC7" s="123"/>
      <c r="BD7" s="123"/>
      <c r="BE7" s="123"/>
      <c r="BF7" s="123"/>
      <c r="BG7" s="123"/>
      <c r="BH7" s="123"/>
      <c r="BI7" s="123"/>
      <c r="BJ7" s="123"/>
      <c r="BK7" s="123"/>
      <c r="BL7" s="123"/>
      <c r="BM7" s="123"/>
      <c r="BN7" s="123"/>
      <c r="BO7" s="123"/>
      <c r="BP7" s="123"/>
      <c r="BQ7" s="123"/>
      <c r="BR7" s="123"/>
      <c r="BS7" s="123"/>
      <c r="BT7" s="123"/>
      <c r="BU7" s="123"/>
      <c r="BV7" s="123"/>
      <c r="BW7" s="123"/>
      <c r="BX7" s="123"/>
      <c r="BY7" s="125"/>
      <c r="BZ7" s="910"/>
      <c r="CA7" s="911"/>
      <c r="CB7" s="911"/>
      <c r="CC7" s="914"/>
      <c r="CD7" s="189"/>
      <c r="CE7" s="189"/>
      <c r="CF7" s="189"/>
      <c r="CG7" s="189"/>
      <c r="CH7" s="189"/>
      <c r="CI7" s="189"/>
      <c r="CJ7" s="189"/>
      <c r="CK7" s="189"/>
      <c r="CL7" s="189"/>
      <c r="CM7" s="189"/>
      <c r="CN7" s="189"/>
      <c r="CO7" s="189"/>
      <c r="CP7" s="189"/>
      <c r="CQ7" s="189"/>
      <c r="CR7" s="189"/>
      <c r="CS7" s="189"/>
      <c r="CT7" s="189"/>
      <c r="CU7" s="189"/>
      <c r="CV7" s="189"/>
      <c r="CW7" s="189"/>
      <c r="CX7" s="189"/>
      <c r="CY7" s="189"/>
      <c r="CZ7" s="189"/>
      <c r="DA7" s="189"/>
      <c r="DB7" s="189"/>
      <c r="DC7" s="189"/>
      <c r="DD7" s="189"/>
      <c r="DE7" s="189"/>
      <c r="DF7" s="189"/>
      <c r="DG7" s="189"/>
      <c r="DH7" s="190"/>
      <c r="DI7" s="190"/>
      <c r="DJ7" s="189"/>
      <c r="DK7" s="190"/>
      <c r="DL7" s="189"/>
      <c r="DM7" s="190"/>
      <c r="DN7" s="189"/>
      <c r="DO7" s="189"/>
      <c r="DP7" s="189"/>
      <c r="DQ7" s="189"/>
      <c r="DR7" s="189"/>
      <c r="DS7" s="189"/>
      <c r="DT7" s="189"/>
      <c r="DU7" s="189"/>
      <c r="DV7" s="189"/>
      <c r="DW7" s="189"/>
      <c r="DX7" s="189"/>
      <c r="DY7" s="189"/>
      <c r="DZ7" s="189"/>
      <c r="EA7" s="189"/>
      <c r="EB7" s="189"/>
      <c r="EC7" s="189"/>
      <c r="ED7" s="189"/>
      <c r="EE7" s="189"/>
      <c r="EF7" s="189"/>
      <c r="EG7" s="189"/>
      <c r="EH7" s="189"/>
      <c r="EI7" s="189"/>
      <c r="EJ7" s="189"/>
      <c r="EK7" s="189"/>
      <c r="EL7" s="189"/>
      <c r="EM7" s="189"/>
      <c r="EN7" s="189"/>
      <c r="EO7" s="189"/>
      <c r="EP7" s="189"/>
      <c r="EQ7" s="189"/>
      <c r="ER7" s="189"/>
      <c r="ES7" s="191"/>
      <c r="ET7" s="116"/>
    </row>
    <row r="8" spans="2:152" ht="13.5" customHeight="1" x14ac:dyDescent="0.15">
      <c r="B8" s="917"/>
      <c r="C8" s="918"/>
      <c r="D8" s="922"/>
      <c r="E8" s="117"/>
      <c r="F8" s="906"/>
      <c r="G8" s="613">
        <v>1</v>
      </c>
      <c r="H8" s="614">
        <v>2</v>
      </c>
      <c r="I8" s="615">
        <v>3</v>
      </c>
      <c r="J8" s="616">
        <v>4</v>
      </c>
      <c r="K8" s="617">
        <v>5</v>
      </c>
      <c r="L8" s="617">
        <v>6</v>
      </c>
      <c r="M8" s="616">
        <v>7</v>
      </c>
      <c r="N8" s="617">
        <v>8</v>
      </c>
      <c r="O8" s="618">
        <v>9</v>
      </c>
      <c r="P8" s="617">
        <v>10</v>
      </c>
      <c r="Q8" s="617">
        <v>11</v>
      </c>
      <c r="R8" s="618">
        <v>12</v>
      </c>
      <c r="S8" s="617">
        <v>13</v>
      </c>
      <c r="T8" s="617">
        <v>14</v>
      </c>
      <c r="U8" s="617">
        <v>15</v>
      </c>
      <c r="V8" s="615">
        <v>16</v>
      </c>
      <c r="W8" s="616">
        <v>17</v>
      </c>
      <c r="X8" s="617">
        <v>18</v>
      </c>
      <c r="Y8" s="617">
        <v>19</v>
      </c>
      <c r="Z8" s="616">
        <v>20</v>
      </c>
      <c r="AA8" s="617">
        <v>21</v>
      </c>
      <c r="AB8" s="617">
        <v>22</v>
      </c>
      <c r="AC8" s="617">
        <v>23</v>
      </c>
      <c r="AD8" s="617">
        <v>24</v>
      </c>
      <c r="AE8" s="617">
        <v>25</v>
      </c>
      <c r="AF8" s="617">
        <v>26</v>
      </c>
      <c r="AG8" s="617">
        <v>27</v>
      </c>
      <c r="AH8" s="617">
        <v>28</v>
      </c>
      <c r="AI8" s="617" t="s">
        <v>424</v>
      </c>
      <c r="AJ8" s="622">
        <v>29</v>
      </c>
      <c r="AK8" s="623">
        <v>30</v>
      </c>
      <c r="AL8" s="624">
        <v>31</v>
      </c>
      <c r="AM8" s="625">
        <v>32</v>
      </c>
      <c r="AN8" s="626">
        <v>33</v>
      </c>
      <c r="AO8" s="620">
        <v>34</v>
      </c>
      <c r="AP8" s="620">
        <v>35</v>
      </c>
      <c r="AQ8" s="617">
        <v>36</v>
      </c>
      <c r="AR8" s="620">
        <v>37</v>
      </c>
      <c r="AS8" s="617">
        <v>38</v>
      </c>
      <c r="AT8" s="620">
        <v>39</v>
      </c>
      <c r="AU8" s="617">
        <v>40</v>
      </c>
      <c r="AV8" s="619">
        <v>41</v>
      </c>
      <c r="AW8" s="621">
        <v>42</v>
      </c>
      <c r="AX8" s="617">
        <v>43</v>
      </c>
      <c r="AY8" s="617">
        <v>44</v>
      </c>
      <c r="AZ8" s="617">
        <v>45</v>
      </c>
      <c r="BA8" s="617">
        <v>46</v>
      </c>
      <c r="BB8" s="621">
        <v>47</v>
      </c>
      <c r="BC8" s="617">
        <v>48</v>
      </c>
      <c r="BD8" s="617">
        <v>49</v>
      </c>
      <c r="BE8" s="617">
        <v>50</v>
      </c>
      <c r="BF8" s="616">
        <v>51</v>
      </c>
      <c r="BG8" s="618">
        <v>52</v>
      </c>
      <c r="BH8" s="617">
        <v>53</v>
      </c>
      <c r="BI8" s="617">
        <v>54</v>
      </c>
      <c r="BJ8" s="617">
        <v>55</v>
      </c>
      <c r="BK8" s="617">
        <v>56</v>
      </c>
      <c r="BL8" s="617">
        <v>57</v>
      </c>
      <c r="BM8" s="617">
        <v>58</v>
      </c>
      <c r="BN8" s="617">
        <v>59</v>
      </c>
      <c r="BO8" s="617">
        <v>60</v>
      </c>
      <c r="BP8" s="617">
        <v>61</v>
      </c>
      <c r="BQ8" s="617">
        <v>62</v>
      </c>
      <c r="BR8" s="617">
        <v>63</v>
      </c>
      <c r="BS8" s="615">
        <v>64</v>
      </c>
      <c r="BT8" s="617">
        <v>65</v>
      </c>
      <c r="BU8" s="617">
        <v>66</v>
      </c>
      <c r="BV8" s="617">
        <v>67</v>
      </c>
      <c r="BW8" s="617">
        <v>68</v>
      </c>
      <c r="BX8" s="617">
        <v>69</v>
      </c>
      <c r="BY8" s="617">
        <v>70</v>
      </c>
      <c r="BZ8" s="613">
        <v>1</v>
      </c>
      <c r="CA8" s="614">
        <v>2</v>
      </c>
      <c r="CB8" s="615">
        <v>3</v>
      </c>
      <c r="CC8" s="616">
        <v>4</v>
      </c>
      <c r="CD8" s="617">
        <v>5</v>
      </c>
      <c r="CE8" s="617">
        <v>6</v>
      </c>
      <c r="CF8" s="616">
        <v>7</v>
      </c>
      <c r="CG8" s="617">
        <v>8</v>
      </c>
      <c r="CH8" s="618">
        <v>9</v>
      </c>
      <c r="CI8" s="617">
        <v>10</v>
      </c>
      <c r="CJ8" s="617">
        <v>11</v>
      </c>
      <c r="CK8" s="618">
        <v>12</v>
      </c>
      <c r="CL8" s="617">
        <v>13</v>
      </c>
      <c r="CM8" s="617">
        <v>14</v>
      </c>
      <c r="CN8" s="617">
        <v>15</v>
      </c>
      <c r="CO8" s="615">
        <v>16</v>
      </c>
      <c r="CP8" s="616">
        <v>17</v>
      </c>
      <c r="CQ8" s="617">
        <v>18</v>
      </c>
      <c r="CR8" s="617">
        <v>19</v>
      </c>
      <c r="CS8" s="616">
        <v>20</v>
      </c>
      <c r="CT8" s="617">
        <v>21</v>
      </c>
      <c r="CU8" s="617">
        <v>22</v>
      </c>
      <c r="CV8" s="617">
        <v>23</v>
      </c>
      <c r="CW8" s="617">
        <v>24</v>
      </c>
      <c r="CX8" s="617">
        <v>25</v>
      </c>
      <c r="CY8" s="617">
        <v>26</v>
      </c>
      <c r="CZ8" s="617">
        <v>27</v>
      </c>
      <c r="DA8" s="617">
        <v>28</v>
      </c>
      <c r="DB8" s="617">
        <v>71</v>
      </c>
      <c r="DC8" s="622">
        <v>29</v>
      </c>
      <c r="DD8" s="623">
        <v>30</v>
      </c>
      <c r="DE8" s="624">
        <v>31</v>
      </c>
      <c r="DF8" s="625">
        <v>32</v>
      </c>
      <c r="DG8" s="626">
        <v>33</v>
      </c>
      <c r="DH8" s="620">
        <v>34</v>
      </c>
      <c r="DI8" s="620">
        <v>35</v>
      </c>
      <c r="DJ8" s="617">
        <v>36</v>
      </c>
      <c r="DK8" s="620">
        <v>37</v>
      </c>
      <c r="DL8" s="617">
        <v>38</v>
      </c>
      <c r="DM8" s="620">
        <v>39</v>
      </c>
      <c r="DN8" s="617">
        <v>40</v>
      </c>
      <c r="DO8" s="619">
        <v>41</v>
      </c>
      <c r="DP8" s="621">
        <v>42</v>
      </c>
      <c r="DQ8" s="617">
        <v>43</v>
      </c>
      <c r="DR8" s="617">
        <v>44</v>
      </c>
      <c r="DS8" s="617">
        <v>45</v>
      </c>
      <c r="DT8" s="617">
        <v>46</v>
      </c>
      <c r="DU8" s="621">
        <v>47</v>
      </c>
      <c r="DV8" s="617">
        <v>48</v>
      </c>
      <c r="DW8" s="617">
        <v>49</v>
      </c>
      <c r="DX8" s="617">
        <v>50</v>
      </c>
      <c r="DY8" s="616">
        <v>51</v>
      </c>
      <c r="DZ8" s="618">
        <v>52</v>
      </c>
      <c r="EA8" s="617">
        <v>53</v>
      </c>
      <c r="EB8" s="617">
        <v>54</v>
      </c>
      <c r="EC8" s="617">
        <v>55</v>
      </c>
      <c r="ED8" s="617">
        <v>56</v>
      </c>
      <c r="EE8" s="617">
        <v>57</v>
      </c>
      <c r="EF8" s="617">
        <v>58</v>
      </c>
      <c r="EG8" s="617">
        <v>59</v>
      </c>
      <c r="EH8" s="617">
        <v>60</v>
      </c>
      <c r="EI8" s="617">
        <v>61</v>
      </c>
      <c r="EJ8" s="617">
        <v>62</v>
      </c>
      <c r="EK8" s="617">
        <v>63</v>
      </c>
      <c r="EL8" s="615">
        <v>64</v>
      </c>
      <c r="EM8" s="617">
        <v>65</v>
      </c>
      <c r="EN8" s="617">
        <v>66</v>
      </c>
      <c r="EO8" s="617">
        <v>67</v>
      </c>
      <c r="EP8" s="617">
        <v>68</v>
      </c>
      <c r="EQ8" s="617">
        <v>69</v>
      </c>
      <c r="ER8" s="617">
        <v>70</v>
      </c>
      <c r="ES8" s="126"/>
      <c r="ET8" s="116"/>
    </row>
    <row r="9" spans="2:152" s="130" customFormat="1" ht="72.75" thickBot="1" x14ac:dyDescent="0.2">
      <c r="B9" s="919"/>
      <c r="C9" s="920"/>
      <c r="D9" s="165"/>
      <c r="E9" s="127"/>
      <c r="F9" s="128"/>
      <c r="G9" s="556" t="s">
        <v>65</v>
      </c>
      <c r="H9" s="557" t="s">
        <v>66</v>
      </c>
      <c r="I9" s="558" t="s">
        <v>67</v>
      </c>
      <c r="J9" s="559" t="s">
        <v>402</v>
      </c>
      <c r="K9" s="560" t="s">
        <v>78</v>
      </c>
      <c r="L9" s="560" t="s">
        <v>403</v>
      </c>
      <c r="M9" s="559" t="s">
        <v>425</v>
      </c>
      <c r="N9" s="560" t="s">
        <v>79</v>
      </c>
      <c r="O9" s="561" t="s">
        <v>282</v>
      </c>
      <c r="P9" s="560" t="s">
        <v>406</v>
      </c>
      <c r="Q9" s="560" t="s">
        <v>80</v>
      </c>
      <c r="R9" s="561" t="s">
        <v>288</v>
      </c>
      <c r="S9" s="560" t="s">
        <v>81</v>
      </c>
      <c r="T9" s="560" t="s">
        <v>82</v>
      </c>
      <c r="U9" s="560" t="s">
        <v>83</v>
      </c>
      <c r="V9" s="558" t="s">
        <v>116</v>
      </c>
      <c r="W9" s="559" t="s">
        <v>407</v>
      </c>
      <c r="X9" s="560" t="s">
        <v>296</v>
      </c>
      <c r="Y9" s="560" t="s">
        <v>84</v>
      </c>
      <c r="Z9" s="559" t="s">
        <v>117</v>
      </c>
      <c r="AA9" s="560" t="s">
        <v>85</v>
      </c>
      <c r="AB9" s="560" t="s">
        <v>408</v>
      </c>
      <c r="AC9" s="560" t="s">
        <v>86</v>
      </c>
      <c r="AD9" s="560" t="s">
        <v>305</v>
      </c>
      <c r="AE9" s="560" t="s">
        <v>87</v>
      </c>
      <c r="AF9" s="560" t="s">
        <v>308</v>
      </c>
      <c r="AG9" s="560" t="s">
        <v>89</v>
      </c>
      <c r="AH9" s="560" t="s">
        <v>90</v>
      </c>
      <c r="AI9" s="560" t="s">
        <v>409</v>
      </c>
      <c r="AJ9" s="572" t="s">
        <v>68</v>
      </c>
      <c r="AK9" s="558" t="s">
        <v>69</v>
      </c>
      <c r="AL9" s="559" t="s">
        <v>70</v>
      </c>
      <c r="AM9" s="561" t="s">
        <v>311</v>
      </c>
      <c r="AN9" s="562" t="s">
        <v>539</v>
      </c>
      <c r="AO9" s="563" t="s">
        <v>410</v>
      </c>
      <c r="AP9" s="563" t="s">
        <v>91</v>
      </c>
      <c r="AQ9" s="560" t="s">
        <v>411</v>
      </c>
      <c r="AR9" s="563" t="s">
        <v>92</v>
      </c>
      <c r="AS9" s="560" t="s">
        <v>412</v>
      </c>
      <c r="AT9" s="563" t="s">
        <v>93</v>
      </c>
      <c r="AU9" s="560" t="s">
        <v>413</v>
      </c>
      <c r="AV9" s="562" t="s">
        <v>327</v>
      </c>
      <c r="AW9" s="564" t="s">
        <v>414</v>
      </c>
      <c r="AX9" s="560" t="s">
        <v>415</v>
      </c>
      <c r="AY9" s="560" t="s">
        <v>416</v>
      </c>
      <c r="AZ9" s="560" t="s">
        <v>417</v>
      </c>
      <c r="BA9" s="560" t="s">
        <v>418</v>
      </c>
      <c r="BB9" s="564" t="s">
        <v>419</v>
      </c>
      <c r="BC9" s="560" t="s">
        <v>415</v>
      </c>
      <c r="BD9" s="560" t="s">
        <v>420</v>
      </c>
      <c r="BE9" s="560" t="s">
        <v>329</v>
      </c>
      <c r="BF9" s="559" t="s">
        <v>118</v>
      </c>
      <c r="BG9" s="561" t="s">
        <v>71</v>
      </c>
      <c r="BH9" s="560" t="s">
        <v>94</v>
      </c>
      <c r="BI9" s="560" t="s">
        <v>421</v>
      </c>
      <c r="BJ9" s="560" t="s">
        <v>72</v>
      </c>
      <c r="BK9" s="560" t="s">
        <v>73</v>
      </c>
      <c r="BL9" s="560" t="s">
        <v>74</v>
      </c>
      <c r="BM9" s="560" t="s">
        <v>119</v>
      </c>
      <c r="BN9" s="560" t="s">
        <v>75</v>
      </c>
      <c r="BO9" s="560" t="s">
        <v>405</v>
      </c>
      <c r="BP9" s="560" t="s">
        <v>76</v>
      </c>
      <c r="BQ9" s="560" t="s">
        <v>340</v>
      </c>
      <c r="BR9" s="560" t="s">
        <v>95</v>
      </c>
      <c r="BS9" s="558" t="s">
        <v>422</v>
      </c>
      <c r="BT9" s="560" t="s">
        <v>96</v>
      </c>
      <c r="BU9" s="560" t="s">
        <v>345</v>
      </c>
      <c r="BV9" s="560" t="s">
        <v>97</v>
      </c>
      <c r="BW9" s="560" t="s">
        <v>348</v>
      </c>
      <c r="BX9" s="560" t="s">
        <v>98</v>
      </c>
      <c r="BY9" s="565" t="s">
        <v>77</v>
      </c>
      <c r="BZ9" s="556" t="s">
        <v>65</v>
      </c>
      <c r="CA9" s="557" t="s">
        <v>66</v>
      </c>
      <c r="CB9" s="558" t="s">
        <v>67</v>
      </c>
      <c r="CC9" s="559" t="s">
        <v>402</v>
      </c>
      <c r="CD9" s="560" t="s">
        <v>78</v>
      </c>
      <c r="CE9" s="560" t="s">
        <v>403</v>
      </c>
      <c r="CF9" s="559" t="s">
        <v>404</v>
      </c>
      <c r="CG9" s="560" t="s">
        <v>79</v>
      </c>
      <c r="CH9" s="561" t="s">
        <v>282</v>
      </c>
      <c r="CI9" s="560" t="s">
        <v>406</v>
      </c>
      <c r="CJ9" s="560" t="s">
        <v>80</v>
      </c>
      <c r="CK9" s="561" t="s">
        <v>288</v>
      </c>
      <c r="CL9" s="560" t="s">
        <v>81</v>
      </c>
      <c r="CM9" s="560" t="s">
        <v>82</v>
      </c>
      <c r="CN9" s="560" t="s">
        <v>83</v>
      </c>
      <c r="CO9" s="558" t="s">
        <v>116</v>
      </c>
      <c r="CP9" s="559" t="s">
        <v>407</v>
      </c>
      <c r="CQ9" s="560" t="s">
        <v>296</v>
      </c>
      <c r="CR9" s="560" t="s">
        <v>84</v>
      </c>
      <c r="CS9" s="559" t="s">
        <v>117</v>
      </c>
      <c r="CT9" s="560" t="s">
        <v>85</v>
      </c>
      <c r="CU9" s="560" t="s">
        <v>408</v>
      </c>
      <c r="CV9" s="560" t="s">
        <v>86</v>
      </c>
      <c r="CW9" s="560" t="s">
        <v>305</v>
      </c>
      <c r="CX9" s="560" t="s">
        <v>87</v>
      </c>
      <c r="CY9" s="560" t="s">
        <v>308</v>
      </c>
      <c r="CZ9" s="560" t="s">
        <v>89</v>
      </c>
      <c r="DA9" s="560" t="s">
        <v>90</v>
      </c>
      <c r="DB9" s="560" t="s">
        <v>409</v>
      </c>
      <c r="DC9" s="572" t="s">
        <v>68</v>
      </c>
      <c r="DD9" s="558" t="s">
        <v>69</v>
      </c>
      <c r="DE9" s="559" t="s">
        <v>70</v>
      </c>
      <c r="DF9" s="561" t="s">
        <v>311</v>
      </c>
      <c r="DG9" s="562" t="s">
        <v>539</v>
      </c>
      <c r="DH9" s="563" t="s">
        <v>410</v>
      </c>
      <c r="DI9" s="563" t="s">
        <v>91</v>
      </c>
      <c r="DJ9" s="560" t="s">
        <v>411</v>
      </c>
      <c r="DK9" s="563" t="s">
        <v>92</v>
      </c>
      <c r="DL9" s="560" t="s">
        <v>412</v>
      </c>
      <c r="DM9" s="563" t="s">
        <v>93</v>
      </c>
      <c r="DN9" s="560" t="s">
        <v>413</v>
      </c>
      <c r="DO9" s="562" t="s">
        <v>327</v>
      </c>
      <c r="DP9" s="564" t="s">
        <v>414</v>
      </c>
      <c r="DQ9" s="560" t="s">
        <v>415</v>
      </c>
      <c r="DR9" s="560" t="s">
        <v>416</v>
      </c>
      <c r="DS9" s="560" t="s">
        <v>417</v>
      </c>
      <c r="DT9" s="560" t="s">
        <v>418</v>
      </c>
      <c r="DU9" s="564" t="s">
        <v>419</v>
      </c>
      <c r="DV9" s="560" t="s">
        <v>415</v>
      </c>
      <c r="DW9" s="560" t="s">
        <v>420</v>
      </c>
      <c r="DX9" s="560" t="s">
        <v>329</v>
      </c>
      <c r="DY9" s="559" t="s">
        <v>118</v>
      </c>
      <c r="DZ9" s="561" t="s">
        <v>71</v>
      </c>
      <c r="EA9" s="560" t="s">
        <v>94</v>
      </c>
      <c r="EB9" s="560" t="s">
        <v>421</v>
      </c>
      <c r="EC9" s="560" t="s">
        <v>72</v>
      </c>
      <c r="ED9" s="560" t="s">
        <v>73</v>
      </c>
      <c r="EE9" s="560" t="s">
        <v>74</v>
      </c>
      <c r="EF9" s="560" t="s">
        <v>119</v>
      </c>
      <c r="EG9" s="560" t="s">
        <v>75</v>
      </c>
      <c r="EH9" s="560" t="s">
        <v>405</v>
      </c>
      <c r="EI9" s="560" t="s">
        <v>76</v>
      </c>
      <c r="EJ9" s="560" t="s">
        <v>340</v>
      </c>
      <c r="EK9" s="560" t="s">
        <v>95</v>
      </c>
      <c r="EL9" s="558" t="s">
        <v>422</v>
      </c>
      <c r="EM9" s="560" t="s">
        <v>96</v>
      </c>
      <c r="EN9" s="560" t="s">
        <v>345</v>
      </c>
      <c r="EO9" s="560" t="s">
        <v>97</v>
      </c>
      <c r="EP9" s="560" t="s">
        <v>348</v>
      </c>
      <c r="EQ9" s="560" t="s">
        <v>98</v>
      </c>
      <c r="ER9" s="565" t="s">
        <v>77</v>
      </c>
      <c r="ES9" s="566" t="s">
        <v>13</v>
      </c>
      <c r="ET9" s="129"/>
    </row>
    <row r="10" spans="2:152" ht="13.5" customHeight="1" x14ac:dyDescent="0.15">
      <c r="B10" s="131">
        <v>1</v>
      </c>
      <c r="C10" s="132" t="s">
        <v>65</v>
      </c>
      <c r="D10" s="133">
        <f>③入力!J10</f>
        <v>0</v>
      </c>
      <c r="E10" s="134" t="s">
        <v>192</v>
      </c>
      <c r="F10" s="135" t="s">
        <v>426</v>
      </c>
      <c r="G10" s="453">
        <v>1.1073698427831304E-3</v>
      </c>
      <c r="H10" s="454">
        <v>7.1686605439581124E-4</v>
      </c>
      <c r="I10" s="455">
        <v>5.7216241664087401E-4</v>
      </c>
      <c r="J10" s="456">
        <v>2.3237530683616853E-4</v>
      </c>
      <c r="K10" s="457">
        <v>2.3073557830204805E-4</v>
      </c>
      <c r="L10" s="457">
        <v>2.8824360928381333E-4</v>
      </c>
      <c r="M10" s="456">
        <v>9.8117153507539163E-4</v>
      </c>
      <c r="N10" s="457">
        <v>1.1515748031496063E-3</v>
      </c>
      <c r="O10" s="458">
        <v>1.1405037301896815E-3</v>
      </c>
      <c r="P10" s="457">
        <v>1.1491775841430357E-3</v>
      </c>
      <c r="Q10" s="457">
        <v>6.7652716057571137E-4</v>
      </c>
      <c r="R10" s="458">
        <v>7.7777311615928536E-4</v>
      </c>
      <c r="S10" s="457">
        <v>8.0469937709373197E-4</v>
      </c>
      <c r="T10" s="457">
        <v>7.6100152619301264E-4</v>
      </c>
      <c r="U10" s="457">
        <v>3.9486673247778872E-4</v>
      </c>
      <c r="V10" s="455">
        <v>8.9766179195514318E-4</v>
      </c>
      <c r="W10" s="456">
        <v>5.7842688684150328E-4</v>
      </c>
      <c r="X10" s="457">
        <v>2.955853459217916E-4</v>
      </c>
      <c r="Y10" s="457">
        <v>6.0127982692132083E-4</v>
      </c>
      <c r="Z10" s="456">
        <v>9.1771768397389561E-4</v>
      </c>
      <c r="AA10" s="457">
        <v>8.8528281777785415E-4</v>
      </c>
      <c r="AB10" s="457">
        <v>2.5005673841754853E-4</v>
      </c>
      <c r="AC10" s="457">
        <v>2.0772088515587143E-3</v>
      </c>
      <c r="AD10" s="457">
        <v>1.2581339684143422E-3</v>
      </c>
      <c r="AE10" s="457">
        <v>1.3244292052506186E-3</v>
      </c>
      <c r="AF10" s="457">
        <v>7.3205393780152999E-4</v>
      </c>
      <c r="AG10" s="457">
        <v>7.9210725199990132E-4</v>
      </c>
      <c r="AH10" s="457">
        <v>8.417265772284135E-4</v>
      </c>
      <c r="AI10" s="457">
        <v>5.0503822391150236E-5</v>
      </c>
      <c r="AJ10" s="578">
        <v>2.0566272059776903E-3</v>
      </c>
      <c r="AK10" s="455">
        <v>2.4183800805702071E-3</v>
      </c>
      <c r="AL10" s="456">
        <v>3.0598686073206667E-3</v>
      </c>
      <c r="AM10" s="458">
        <v>2.9943164133619045E-3</v>
      </c>
      <c r="AN10" s="459">
        <v>3.6534670198872209E-3</v>
      </c>
      <c r="AO10" s="457">
        <v>6.549752000552805E-3</v>
      </c>
      <c r="AP10" s="457">
        <v>3.7951007057080121E-4</v>
      </c>
      <c r="AQ10" s="457">
        <v>3.0704841444922599E-5</v>
      </c>
      <c r="AR10" s="457">
        <v>8.8044695630781983E-4</v>
      </c>
      <c r="AS10" s="457">
        <v>4.2400923783312569E-3</v>
      </c>
      <c r="AT10" s="457">
        <v>1.0458063166701528E-4</v>
      </c>
      <c r="AU10" s="457">
        <v>0</v>
      </c>
      <c r="AV10" s="459">
        <v>2.8292485882967588E-4</v>
      </c>
      <c r="AW10" s="460">
        <v>1.2083596517727185E-4</v>
      </c>
      <c r="AX10" s="457">
        <v>3.6853308198632631E-5</v>
      </c>
      <c r="AY10" s="457">
        <v>7.0898520584203805E-4</v>
      </c>
      <c r="AZ10" s="457">
        <v>2.8135330941830202E-5</v>
      </c>
      <c r="BA10" s="457">
        <v>1.0957266660025899E-3</v>
      </c>
      <c r="BB10" s="460">
        <v>1.9563738091637685E-3</v>
      </c>
      <c r="BC10" s="457">
        <v>1.9830902959198215E-3</v>
      </c>
      <c r="BD10" s="457">
        <v>1.8521948508983144E-3</v>
      </c>
      <c r="BE10" s="457">
        <v>5.276724456734723E-3</v>
      </c>
      <c r="BF10" s="456">
        <v>1.7397746014625206E-3</v>
      </c>
      <c r="BG10" s="458">
        <v>2.8815757502692351E-3</v>
      </c>
      <c r="BH10" s="457">
        <v>2.9220025959422204E-3</v>
      </c>
      <c r="BI10" s="457">
        <v>2.2389790255643426E-3</v>
      </c>
      <c r="BJ10" s="457">
        <v>4.4478241531199336E-4</v>
      </c>
      <c r="BK10" s="457">
        <v>3.7593984962406013E-3</v>
      </c>
      <c r="BL10" s="457">
        <v>2.7268341455570084E-5</v>
      </c>
      <c r="BM10" s="457">
        <v>2.0042703890062535E-4</v>
      </c>
      <c r="BN10" s="457">
        <v>6.0053876906710597E-4</v>
      </c>
      <c r="BO10" s="457">
        <v>7.6050150613287109E-4</v>
      </c>
      <c r="BP10" s="457">
        <v>6.3946397322361586E-3</v>
      </c>
      <c r="BQ10" s="457">
        <v>2.4173237906376568E-3</v>
      </c>
      <c r="BR10" s="457">
        <v>1.7222048366806833E-3</v>
      </c>
      <c r="BS10" s="455">
        <v>1.5117426650162256E-3</v>
      </c>
      <c r="BT10" s="457">
        <v>3.0631705372604988E-4</v>
      </c>
      <c r="BU10" s="457">
        <v>2.8510821318783881E-4</v>
      </c>
      <c r="BV10" s="457">
        <v>6.9715155493844735E-5</v>
      </c>
      <c r="BW10" s="457">
        <v>8.1890529732466121E-5</v>
      </c>
      <c r="BX10" s="457">
        <v>1.8022644735394082E-3</v>
      </c>
      <c r="BY10" s="579">
        <v>3.1128073918550189E-3</v>
      </c>
      <c r="BZ10" s="461">
        <f>+$D$10*G10</f>
        <v>0</v>
      </c>
      <c r="CA10" s="462">
        <f t="shared" ref="CA10:CA49" si="0">$D$11*H10</f>
        <v>0</v>
      </c>
      <c r="CB10" s="463">
        <f t="shared" ref="CB10:CB49" si="1">$D$12*I10</f>
        <v>0</v>
      </c>
      <c r="CC10" s="464">
        <f t="shared" ref="CC10:CC49" si="2">+$D$13*J10</f>
        <v>0</v>
      </c>
      <c r="CD10" s="465">
        <f t="shared" ref="CD10:CD49" si="3">+$D$14*K10</f>
        <v>0</v>
      </c>
      <c r="CE10" s="465">
        <f t="shared" ref="CE10:CE49" si="4">+$D$15*L10</f>
        <v>0</v>
      </c>
      <c r="CF10" s="464">
        <f t="shared" ref="CF10:CF49" si="5">+$D$16*M10</f>
        <v>0</v>
      </c>
      <c r="CG10" s="465">
        <f t="shared" ref="CG10:CG49" si="6">+$D$17*N10</f>
        <v>0</v>
      </c>
      <c r="CH10" s="466">
        <f t="shared" ref="CH10:CH49" si="7">+$D$18*O10</f>
        <v>0</v>
      </c>
      <c r="CI10" s="465">
        <f t="shared" ref="CI10:CI49" si="8">+$D$19*P10</f>
        <v>0</v>
      </c>
      <c r="CJ10" s="465">
        <f t="shared" ref="CJ10:CJ49" si="9">+$D$20*Q10</f>
        <v>0</v>
      </c>
      <c r="CK10" s="466">
        <f t="shared" ref="CK10:CK49" si="10">+$D$21*R10</f>
        <v>0</v>
      </c>
      <c r="CL10" s="465">
        <f t="shared" ref="CL10:CL49" si="11">+$D$22*S10</f>
        <v>0</v>
      </c>
      <c r="CM10" s="465">
        <f t="shared" ref="CM10:CM49" si="12">+$D$23*T10</f>
        <v>0</v>
      </c>
      <c r="CN10" s="465">
        <f t="shared" ref="CN10:CN49" si="13">+$D$24*U10</f>
        <v>0</v>
      </c>
      <c r="CO10" s="463">
        <f t="shared" ref="CO10:CO49" si="14">+$D$25*V10</f>
        <v>0</v>
      </c>
      <c r="CP10" s="464">
        <f t="shared" ref="CP10:CP49" si="15">+$D$26*W10</f>
        <v>0</v>
      </c>
      <c r="CQ10" s="465">
        <f t="shared" ref="CQ10:CQ49" si="16">+$D$27*X10</f>
        <v>0</v>
      </c>
      <c r="CR10" s="465">
        <f t="shared" ref="CR10:CR49" si="17">+$D$28*Y10</f>
        <v>0</v>
      </c>
      <c r="CS10" s="464">
        <f t="shared" ref="CS10:CS49" si="18">+$D$29*Z10</f>
        <v>0</v>
      </c>
      <c r="CT10" s="465">
        <f t="shared" ref="CT10:CT49" si="19">+$D$30*AA10</f>
        <v>0</v>
      </c>
      <c r="CU10" s="465">
        <f t="shared" ref="CU10:CU49" si="20">+$D$31*AB10</f>
        <v>0</v>
      </c>
      <c r="CV10" s="465">
        <f t="shared" ref="CV10:CV49" si="21">+$D$32*AC10</f>
        <v>0</v>
      </c>
      <c r="CW10" s="465">
        <f t="shared" ref="CW10:CW49" si="22">+$D$33*AD10</f>
        <v>0</v>
      </c>
      <c r="CX10" s="465">
        <f t="shared" ref="CX10:CX49" si="23">+$D$34*AE10</f>
        <v>0</v>
      </c>
      <c r="CY10" s="465">
        <f t="shared" ref="CY10:CY49" si="24">+$D$35*AF10</f>
        <v>0</v>
      </c>
      <c r="CZ10" s="465">
        <f t="shared" ref="CZ10:CZ49" si="25">+$D$36*AG10</f>
        <v>0</v>
      </c>
      <c r="DA10" s="465">
        <f t="shared" ref="DA10:DA49" si="26">+$D$37*AH10</f>
        <v>0</v>
      </c>
      <c r="DB10" s="465">
        <f t="shared" ref="DB10:DB49" si="27">+$D$38*AI10</f>
        <v>0</v>
      </c>
      <c r="DC10" s="573">
        <f t="shared" ref="DC10:DC49" si="28">+$D$39*AJ10</f>
        <v>0</v>
      </c>
      <c r="DD10" s="463">
        <f t="shared" ref="DD10:DD49" si="29">+$D$40*AK10</f>
        <v>0</v>
      </c>
      <c r="DE10" s="464">
        <f t="shared" ref="DE10:DE49" si="30">+$D$41*AL10</f>
        <v>0</v>
      </c>
      <c r="DF10" s="466">
        <f t="shared" ref="DF10:DF49" si="31">+$D$42*AM10</f>
        <v>0</v>
      </c>
      <c r="DG10" s="467">
        <f t="shared" ref="DG10:DG49" si="32">+$D$43*AN10</f>
        <v>0</v>
      </c>
      <c r="DH10" s="465">
        <f t="shared" ref="DH10:DH49" si="33">+$D$44*AO10</f>
        <v>0</v>
      </c>
      <c r="DI10" s="465">
        <f t="shared" ref="DI10:DI49" si="34">+$D$45*AP10</f>
        <v>0</v>
      </c>
      <c r="DJ10" s="465">
        <f t="shared" ref="DJ10:DJ49" si="35">+$D$46*AQ10</f>
        <v>0</v>
      </c>
      <c r="DK10" s="465">
        <f t="shared" ref="DK10:DK49" si="36">+$D$47*AR10</f>
        <v>0</v>
      </c>
      <c r="DL10" s="465">
        <f t="shared" ref="DL10:DL49" si="37">+$D$48*AS10</f>
        <v>0</v>
      </c>
      <c r="DM10" s="465">
        <f t="shared" ref="DM10:DM49" si="38">+$D$49*AT10</f>
        <v>0</v>
      </c>
      <c r="DN10" s="465">
        <f t="shared" ref="DN10:DN49" si="39">+$D$50*AU10</f>
        <v>0</v>
      </c>
      <c r="DO10" s="467">
        <f>$D$51*AV10</f>
        <v>0</v>
      </c>
      <c r="DP10" s="468">
        <f t="shared" ref="DP10:DP49" si="40">$D$52*AW10</f>
        <v>0</v>
      </c>
      <c r="DQ10" s="465">
        <f t="shared" ref="DQ10:DQ49" si="41">+$D$53*AX10</f>
        <v>0</v>
      </c>
      <c r="DR10" s="465">
        <f t="shared" ref="DR10:DR49" si="42">+$D$54*AY10</f>
        <v>0</v>
      </c>
      <c r="DS10" s="465">
        <f t="shared" ref="DS10:DS49" si="43">+$D$55*AZ10</f>
        <v>0</v>
      </c>
      <c r="DT10" s="465">
        <f t="shared" ref="DT10:DT49" si="44">+$D$56*BA10</f>
        <v>0</v>
      </c>
      <c r="DU10" s="468">
        <f t="shared" ref="DU10:DU49" si="45">+$D$57*BB10</f>
        <v>0</v>
      </c>
      <c r="DV10" s="465">
        <f t="shared" ref="DV10:DV49" si="46">+$D$58*BC10</f>
        <v>0</v>
      </c>
      <c r="DW10" s="465">
        <f t="shared" ref="DW10:DW49" si="47">+$D$59*BD10</f>
        <v>0</v>
      </c>
      <c r="DX10" s="465">
        <f t="shared" ref="DX10:DX49" si="48">+$D$60*BE10</f>
        <v>0</v>
      </c>
      <c r="DY10" s="464">
        <f t="shared" ref="DY10:DY49" si="49">+$D$61*BF10</f>
        <v>0</v>
      </c>
      <c r="DZ10" s="466">
        <f t="shared" ref="DZ10:DZ49" si="50">+$D$62*BG10</f>
        <v>0</v>
      </c>
      <c r="EA10" s="465">
        <f t="shared" ref="EA10:EA49" si="51">+$D$63*BH10</f>
        <v>0</v>
      </c>
      <c r="EB10" s="465">
        <f t="shared" ref="EB10:EB49" si="52">+$D$64*BI10</f>
        <v>0</v>
      </c>
      <c r="EC10" s="465">
        <f t="shared" ref="EC10:EC49" si="53">+$D$65*BJ10</f>
        <v>0</v>
      </c>
      <c r="ED10" s="465">
        <f t="shared" ref="ED10:ED49" si="54">+$D$66*BK10</f>
        <v>0</v>
      </c>
      <c r="EE10" s="465">
        <f t="shared" ref="EE10:EE49" si="55">+$D$67*BL10</f>
        <v>0</v>
      </c>
      <c r="EF10" s="465">
        <f t="shared" ref="EF10:EF49" si="56">+$D$68*BM10</f>
        <v>0</v>
      </c>
      <c r="EG10" s="465">
        <f t="shared" ref="EG10:EG49" si="57">+$D$69*BN10</f>
        <v>0</v>
      </c>
      <c r="EH10" s="465">
        <f t="shared" ref="EH10:EH49" si="58">+$D$70*BO10</f>
        <v>0</v>
      </c>
      <c r="EI10" s="465">
        <f t="shared" ref="EI10:EI49" si="59">+$D$71*BP10</f>
        <v>0</v>
      </c>
      <c r="EJ10" s="465">
        <f t="shared" ref="EJ10:EJ49" si="60">+$D$72*BQ10</f>
        <v>0</v>
      </c>
      <c r="EK10" s="465">
        <f t="shared" ref="EK10:EK49" si="61">+$D$73*BR10</f>
        <v>0</v>
      </c>
      <c r="EL10" s="463">
        <f t="shared" ref="EL10:EL49" si="62">+$D$74*BS10</f>
        <v>0</v>
      </c>
      <c r="EM10" s="465">
        <f t="shared" ref="EM10:EM49" si="63">+$D$75*BT10</f>
        <v>0</v>
      </c>
      <c r="EN10" s="465">
        <f t="shared" ref="EN10:EN49" si="64">+$D$76*BU10</f>
        <v>0</v>
      </c>
      <c r="EO10" s="465">
        <f t="shared" ref="EO10:EO49" si="65">+$D$77*BV10</f>
        <v>0</v>
      </c>
      <c r="EP10" s="465">
        <f t="shared" ref="EP10:EP49" si="66">+$D$78*BW10</f>
        <v>0</v>
      </c>
      <c r="EQ10" s="465">
        <f>+$D$79*BX10</f>
        <v>0</v>
      </c>
      <c r="ER10" s="537">
        <f>$D$80*BY10</f>
        <v>0</v>
      </c>
      <c r="ES10" s="469">
        <f>SUM(CD10:CE10,CG10,CI10:CJ10,CL10:CN10,CQ10:CR10,CT10:DB10,DH10:DN10,DQ10:DT10,DV10:DX10,EA10:EK10,EM10:ER10)</f>
        <v>0</v>
      </c>
      <c r="ET10" s="116"/>
      <c r="EV10" s="136"/>
    </row>
    <row r="11" spans="2:152" ht="13.5" customHeight="1" x14ac:dyDescent="0.15">
      <c r="B11" s="361">
        <v>2</v>
      </c>
      <c r="C11" s="362" t="s">
        <v>66</v>
      </c>
      <c r="D11" s="363">
        <f>③入力!J11</f>
        <v>0</v>
      </c>
      <c r="E11" s="137" t="s">
        <v>193</v>
      </c>
      <c r="F11" s="138" t="s">
        <v>50</v>
      </c>
      <c r="G11" s="470">
        <v>0</v>
      </c>
      <c r="H11" s="471">
        <v>0</v>
      </c>
      <c r="I11" s="472">
        <v>0</v>
      </c>
      <c r="J11" s="473">
        <v>0</v>
      </c>
      <c r="K11" s="474">
        <v>0</v>
      </c>
      <c r="L11" s="474">
        <v>0</v>
      </c>
      <c r="M11" s="473">
        <v>0</v>
      </c>
      <c r="N11" s="474">
        <v>0</v>
      </c>
      <c r="O11" s="475">
        <v>0</v>
      </c>
      <c r="P11" s="474">
        <v>0</v>
      </c>
      <c r="Q11" s="474">
        <v>0</v>
      </c>
      <c r="R11" s="475">
        <v>0</v>
      </c>
      <c r="S11" s="474">
        <v>0</v>
      </c>
      <c r="T11" s="474">
        <v>0</v>
      </c>
      <c r="U11" s="474">
        <v>0</v>
      </c>
      <c r="V11" s="472">
        <v>0</v>
      </c>
      <c r="W11" s="473">
        <v>0</v>
      </c>
      <c r="X11" s="474">
        <v>0</v>
      </c>
      <c r="Y11" s="474">
        <v>0</v>
      </c>
      <c r="Z11" s="473">
        <v>0</v>
      </c>
      <c r="AA11" s="474">
        <v>0</v>
      </c>
      <c r="AB11" s="474">
        <v>0</v>
      </c>
      <c r="AC11" s="474">
        <v>0</v>
      </c>
      <c r="AD11" s="474">
        <v>0</v>
      </c>
      <c r="AE11" s="474">
        <v>0</v>
      </c>
      <c r="AF11" s="474">
        <v>0</v>
      </c>
      <c r="AG11" s="474">
        <v>0</v>
      </c>
      <c r="AH11" s="474">
        <v>0</v>
      </c>
      <c r="AI11" s="474">
        <v>0</v>
      </c>
      <c r="AJ11" s="580">
        <v>0</v>
      </c>
      <c r="AK11" s="472">
        <v>0</v>
      </c>
      <c r="AL11" s="473">
        <v>0</v>
      </c>
      <c r="AM11" s="475">
        <v>0</v>
      </c>
      <c r="AN11" s="476">
        <v>0</v>
      </c>
      <c r="AO11" s="474">
        <v>0</v>
      </c>
      <c r="AP11" s="474">
        <v>0</v>
      </c>
      <c r="AQ11" s="474">
        <v>0</v>
      </c>
      <c r="AR11" s="474">
        <v>0</v>
      </c>
      <c r="AS11" s="474">
        <v>0</v>
      </c>
      <c r="AT11" s="474">
        <v>0</v>
      </c>
      <c r="AU11" s="474">
        <v>0</v>
      </c>
      <c r="AV11" s="476">
        <v>0</v>
      </c>
      <c r="AW11" s="477">
        <v>0</v>
      </c>
      <c r="AX11" s="474">
        <v>0</v>
      </c>
      <c r="AY11" s="474">
        <v>0</v>
      </c>
      <c r="AZ11" s="474">
        <v>0</v>
      </c>
      <c r="BA11" s="474">
        <v>0</v>
      </c>
      <c r="BB11" s="477">
        <v>0</v>
      </c>
      <c r="BC11" s="474">
        <v>0</v>
      </c>
      <c r="BD11" s="474">
        <v>0</v>
      </c>
      <c r="BE11" s="474">
        <v>0</v>
      </c>
      <c r="BF11" s="473">
        <v>0</v>
      </c>
      <c r="BG11" s="475">
        <v>0</v>
      </c>
      <c r="BH11" s="474">
        <v>0</v>
      </c>
      <c r="BI11" s="474">
        <v>0</v>
      </c>
      <c r="BJ11" s="474">
        <v>0</v>
      </c>
      <c r="BK11" s="474">
        <v>0</v>
      </c>
      <c r="BL11" s="474">
        <v>0</v>
      </c>
      <c r="BM11" s="474">
        <v>0</v>
      </c>
      <c r="BN11" s="474">
        <v>0</v>
      </c>
      <c r="BO11" s="474">
        <v>0</v>
      </c>
      <c r="BP11" s="474">
        <v>0</v>
      </c>
      <c r="BQ11" s="474">
        <v>0</v>
      </c>
      <c r="BR11" s="474">
        <v>0</v>
      </c>
      <c r="BS11" s="472">
        <v>0</v>
      </c>
      <c r="BT11" s="474">
        <v>0</v>
      </c>
      <c r="BU11" s="474">
        <v>0</v>
      </c>
      <c r="BV11" s="474">
        <v>0</v>
      </c>
      <c r="BW11" s="474">
        <v>0</v>
      </c>
      <c r="BX11" s="474">
        <v>0</v>
      </c>
      <c r="BY11" s="581">
        <v>0</v>
      </c>
      <c r="BZ11" s="478">
        <f t="shared" ref="BZ11:BZ49" si="67">+$D$10*G11</f>
        <v>0</v>
      </c>
      <c r="CA11" s="479">
        <f t="shared" si="0"/>
        <v>0</v>
      </c>
      <c r="CB11" s="480">
        <f t="shared" si="1"/>
        <v>0</v>
      </c>
      <c r="CC11" s="481">
        <f t="shared" si="2"/>
        <v>0</v>
      </c>
      <c r="CD11" s="482">
        <f t="shared" si="3"/>
        <v>0</v>
      </c>
      <c r="CE11" s="482">
        <f t="shared" si="4"/>
        <v>0</v>
      </c>
      <c r="CF11" s="481">
        <f t="shared" si="5"/>
        <v>0</v>
      </c>
      <c r="CG11" s="482">
        <f t="shared" si="6"/>
        <v>0</v>
      </c>
      <c r="CH11" s="483">
        <f t="shared" si="7"/>
        <v>0</v>
      </c>
      <c r="CI11" s="482">
        <f t="shared" si="8"/>
        <v>0</v>
      </c>
      <c r="CJ11" s="482">
        <f t="shared" si="9"/>
        <v>0</v>
      </c>
      <c r="CK11" s="483">
        <f t="shared" si="10"/>
        <v>0</v>
      </c>
      <c r="CL11" s="482">
        <f t="shared" si="11"/>
        <v>0</v>
      </c>
      <c r="CM11" s="482">
        <f t="shared" si="12"/>
        <v>0</v>
      </c>
      <c r="CN11" s="482">
        <f t="shared" si="13"/>
        <v>0</v>
      </c>
      <c r="CO11" s="480">
        <f t="shared" si="14"/>
        <v>0</v>
      </c>
      <c r="CP11" s="481">
        <f t="shared" si="15"/>
        <v>0</v>
      </c>
      <c r="CQ11" s="482">
        <f t="shared" si="16"/>
        <v>0</v>
      </c>
      <c r="CR11" s="482">
        <f t="shared" si="17"/>
        <v>0</v>
      </c>
      <c r="CS11" s="481">
        <f t="shared" si="18"/>
        <v>0</v>
      </c>
      <c r="CT11" s="482">
        <f t="shared" si="19"/>
        <v>0</v>
      </c>
      <c r="CU11" s="482">
        <f t="shared" si="20"/>
        <v>0</v>
      </c>
      <c r="CV11" s="482">
        <f t="shared" si="21"/>
        <v>0</v>
      </c>
      <c r="CW11" s="482">
        <f t="shared" si="22"/>
        <v>0</v>
      </c>
      <c r="CX11" s="482">
        <f t="shared" si="23"/>
        <v>0</v>
      </c>
      <c r="CY11" s="482">
        <f t="shared" si="24"/>
        <v>0</v>
      </c>
      <c r="CZ11" s="482">
        <f t="shared" si="25"/>
        <v>0</v>
      </c>
      <c r="DA11" s="482">
        <f t="shared" si="26"/>
        <v>0</v>
      </c>
      <c r="DB11" s="482">
        <f t="shared" si="27"/>
        <v>0</v>
      </c>
      <c r="DC11" s="574">
        <f t="shared" si="28"/>
        <v>0</v>
      </c>
      <c r="DD11" s="480">
        <f t="shared" si="29"/>
        <v>0</v>
      </c>
      <c r="DE11" s="481">
        <f t="shared" si="30"/>
        <v>0</v>
      </c>
      <c r="DF11" s="483">
        <f t="shared" si="31"/>
        <v>0</v>
      </c>
      <c r="DG11" s="484">
        <f t="shared" si="32"/>
        <v>0</v>
      </c>
      <c r="DH11" s="482">
        <f t="shared" si="33"/>
        <v>0</v>
      </c>
      <c r="DI11" s="482">
        <f t="shared" si="34"/>
        <v>0</v>
      </c>
      <c r="DJ11" s="482">
        <f t="shared" si="35"/>
        <v>0</v>
      </c>
      <c r="DK11" s="482">
        <f t="shared" si="36"/>
        <v>0</v>
      </c>
      <c r="DL11" s="482">
        <f t="shared" si="37"/>
        <v>0</v>
      </c>
      <c r="DM11" s="482">
        <f t="shared" si="38"/>
        <v>0</v>
      </c>
      <c r="DN11" s="482">
        <f t="shared" si="39"/>
        <v>0</v>
      </c>
      <c r="DO11" s="484">
        <f t="shared" ref="DO11:DO49" si="68">+$D$51*AV11</f>
        <v>0</v>
      </c>
      <c r="DP11" s="485">
        <f t="shared" si="40"/>
        <v>0</v>
      </c>
      <c r="DQ11" s="482">
        <f t="shared" si="41"/>
        <v>0</v>
      </c>
      <c r="DR11" s="482">
        <f t="shared" si="42"/>
        <v>0</v>
      </c>
      <c r="DS11" s="482">
        <f t="shared" si="43"/>
        <v>0</v>
      </c>
      <c r="DT11" s="482">
        <f t="shared" si="44"/>
        <v>0</v>
      </c>
      <c r="DU11" s="485">
        <f t="shared" si="45"/>
        <v>0</v>
      </c>
      <c r="DV11" s="482">
        <f t="shared" si="46"/>
        <v>0</v>
      </c>
      <c r="DW11" s="482">
        <f t="shared" si="47"/>
        <v>0</v>
      </c>
      <c r="DX11" s="482">
        <f t="shared" si="48"/>
        <v>0</v>
      </c>
      <c r="DY11" s="481">
        <f t="shared" si="49"/>
        <v>0</v>
      </c>
      <c r="DZ11" s="483">
        <f t="shared" si="50"/>
        <v>0</v>
      </c>
      <c r="EA11" s="482">
        <f t="shared" si="51"/>
        <v>0</v>
      </c>
      <c r="EB11" s="482">
        <f t="shared" si="52"/>
        <v>0</v>
      </c>
      <c r="EC11" s="482">
        <f t="shared" si="53"/>
        <v>0</v>
      </c>
      <c r="ED11" s="482">
        <f t="shared" si="54"/>
        <v>0</v>
      </c>
      <c r="EE11" s="482">
        <f t="shared" si="55"/>
        <v>0</v>
      </c>
      <c r="EF11" s="482">
        <f t="shared" si="56"/>
        <v>0</v>
      </c>
      <c r="EG11" s="482">
        <f t="shared" si="57"/>
        <v>0</v>
      </c>
      <c r="EH11" s="482">
        <f t="shared" si="58"/>
        <v>0</v>
      </c>
      <c r="EI11" s="482">
        <f t="shared" si="59"/>
        <v>0</v>
      </c>
      <c r="EJ11" s="482">
        <f t="shared" si="60"/>
        <v>0</v>
      </c>
      <c r="EK11" s="482">
        <f t="shared" si="61"/>
        <v>0</v>
      </c>
      <c r="EL11" s="480">
        <f t="shared" si="62"/>
        <v>0</v>
      </c>
      <c r="EM11" s="482">
        <f t="shared" si="63"/>
        <v>0</v>
      </c>
      <c r="EN11" s="482">
        <f t="shared" si="64"/>
        <v>0</v>
      </c>
      <c r="EO11" s="482">
        <f t="shared" si="65"/>
        <v>0</v>
      </c>
      <c r="EP11" s="482">
        <f t="shared" si="66"/>
        <v>0</v>
      </c>
      <c r="EQ11" s="482">
        <f t="shared" ref="EQ11:EQ49" si="69">+$D$79*BX11</f>
        <v>0</v>
      </c>
      <c r="ER11" s="538">
        <f t="shared" ref="ER11:ER49" si="70">$D$80*BY11</f>
        <v>0</v>
      </c>
      <c r="ES11" s="486">
        <f t="shared" ref="ES11:ES48" si="71">SUM(CD11:CE11,CG11,CI11:CJ11,CL11:CN11,CQ11:CR11,CT11:DB11,DH11:DN11,DQ11:DT11,DV11:DX11,EA11:EK11,EM11:ER11)</f>
        <v>0</v>
      </c>
      <c r="ET11" s="116"/>
      <c r="EV11" s="136"/>
    </row>
    <row r="12" spans="2:152" ht="13.5" customHeight="1" x14ac:dyDescent="0.15">
      <c r="B12" s="131">
        <v>3</v>
      </c>
      <c r="C12" s="139" t="s">
        <v>67</v>
      </c>
      <c r="D12" s="140">
        <f>③入力!J12</f>
        <v>0</v>
      </c>
      <c r="E12" s="137" t="s">
        <v>194</v>
      </c>
      <c r="F12" s="138" t="s">
        <v>427</v>
      </c>
      <c r="G12" s="470">
        <v>6.6228144335206971E-3</v>
      </c>
      <c r="H12" s="471">
        <v>2.177787631872766E-3</v>
      </c>
      <c r="I12" s="472">
        <v>1.8905220348639027E-3</v>
      </c>
      <c r="J12" s="473">
        <v>1.9505340072367345E-3</v>
      </c>
      <c r="K12" s="474">
        <v>1.9662935997241835E-3</v>
      </c>
      <c r="L12" s="474">
        <v>1.4135782482685641E-3</v>
      </c>
      <c r="M12" s="473">
        <v>1.8182843212854324E-3</v>
      </c>
      <c r="N12" s="474">
        <v>1.3681102362204725E-3</v>
      </c>
      <c r="O12" s="475">
        <v>1.8406293925217036E-3</v>
      </c>
      <c r="P12" s="474">
        <v>1.8393289040977332E-3</v>
      </c>
      <c r="Q12" s="474">
        <v>1.910194335743185E-3</v>
      </c>
      <c r="R12" s="475">
        <v>1.8088872680799978E-3</v>
      </c>
      <c r="S12" s="474">
        <v>1.3790041571930202E-3</v>
      </c>
      <c r="T12" s="474">
        <v>2.0766490374090124E-3</v>
      </c>
      <c r="U12" s="474">
        <v>1.5794669299111549E-3</v>
      </c>
      <c r="V12" s="472">
        <v>2.5367032492852053E-3</v>
      </c>
      <c r="W12" s="473">
        <v>3.2365908949108834E-3</v>
      </c>
      <c r="X12" s="474">
        <v>8.8849477509432648E-3</v>
      </c>
      <c r="Y12" s="474">
        <v>2.7802167698067616E-3</v>
      </c>
      <c r="Z12" s="473">
        <v>2.4927328976066172E-3</v>
      </c>
      <c r="AA12" s="474">
        <v>2.7503932202807119E-3</v>
      </c>
      <c r="AB12" s="474">
        <v>1.1374863589972181E-3</v>
      </c>
      <c r="AC12" s="474">
        <v>4.8845097722500404E-3</v>
      </c>
      <c r="AD12" s="474">
        <v>2.4128267118921323E-3</v>
      </c>
      <c r="AE12" s="474">
        <v>2.6739106653294329E-3</v>
      </c>
      <c r="AF12" s="474">
        <v>3.3401540430184882E-3</v>
      </c>
      <c r="AG12" s="474">
        <v>2.0552226440976994E-3</v>
      </c>
      <c r="AH12" s="474">
        <v>3.4764460689639268E-3</v>
      </c>
      <c r="AI12" s="474">
        <v>1.2746202793956964E-4</v>
      </c>
      <c r="AJ12" s="580">
        <v>1.5395037613305402E-2</v>
      </c>
      <c r="AK12" s="472">
        <v>1.5670884078948809E-2</v>
      </c>
      <c r="AL12" s="473">
        <v>1.3535107323678679E-2</v>
      </c>
      <c r="AM12" s="475">
        <v>1.3386941379066651E-2</v>
      </c>
      <c r="AN12" s="476">
        <v>1.4818179807711621E-2</v>
      </c>
      <c r="AO12" s="474">
        <v>2.3268962063757441E-2</v>
      </c>
      <c r="AP12" s="474">
        <v>4.3643658115642144E-2</v>
      </c>
      <c r="AQ12" s="474">
        <v>3.6420665775438962E-3</v>
      </c>
      <c r="AR12" s="474">
        <v>3.7789772101955287E-3</v>
      </c>
      <c r="AS12" s="474">
        <v>1.848935869173296E-2</v>
      </c>
      <c r="AT12" s="474">
        <v>1.9033674963396779E-2</v>
      </c>
      <c r="AU12" s="474">
        <v>5.2200240121104561E-3</v>
      </c>
      <c r="AV12" s="476">
        <v>7.4995952254969548E-3</v>
      </c>
      <c r="AW12" s="477">
        <v>6.6642865643222662E-3</v>
      </c>
      <c r="AX12" s="474">
        <v>7.1193890838267583E-3</v>
      </c>
      <c r="AY12" s="474">
        <v>5.1614122985300373E-3</v>
      </c>
      <c r="AZ12" s="474">
        <v>4.4031792923964266E-3</v>
      </c>
      <c r="BA12" s="474">
        <v>2.2910648470963243E-3</v>
      </c>
      <c r="BB12" s="477">
        <v>1.612354453349463E-2</v>
      </c>
      <c r="BC12" s="474">
        <v>1.6470336769106541E-2</v>
      </c>
      <c r="BD12" s="474">
        <v>1.4771253935914058E-2</v>
      </c>
      <c r="BE12" s="474">
        <v>1.8545809806096936E-2</v>
      </c>
      <c r="BF12" s="473">
        <v>1.5411644103085063E-2</v>
      </c>
      <c r="BG12" s="475">
        <v>1.1541838777172849E-2</v>
      </c>
      <c r="BH12" s="474">
        <v>1.4025821473583885E-2</v>
      </c>
      <c r="BI12" s="474">
        <v>6.1172105519882933E-3</v>
      </c>
      <c r="BJ12" s="474">
        <v>4.0719112730820552E-2</v>
      </c>
      <c r="BK12" s="474">
        <v>2.3578947368421053E-3</v>
      </c>
      <c r="BL12" s="474">
        <v>4.7265125189654813E-3</v>
      </c>
      <c r="BM12" s="474">
        <v>2.864005405064662E-2</v>
      </c>
      <c r="BN12" s="474">
        <v>0.11710505996808565</v>
      </c>
      <c r="BO12" s="474">
        <v>1.7822926358812257E-2</v>
      </c>
      <c r="BP12" s="474">
        <v>1.0212707552849358E-2</v>
      </c>
      <c r="BQ12" s="474">
        <v>1.941330477580995E-2</v>
      </c>
      <c r="BR12" s="474">
        <v>3.0967564106018183E-2</v>
      </c>
      <c r="BS12" s="472">
        <v>1.4979548240961768E-2</v>
      </c>
      <c r="BT12" s="474">
        <v>9.4987130068797318E-3</v>
      </c>
      <c r="BU12" s="474">
        <v>3.5955313552021892E-3</v>
      </c>
      <c r="BV12" s="474">
        <v>1.2316344137245903E-3</v>
      </c>
      <c r="BW12" s="474">
        <v>1.5394592412635626E-2</v>
      </c>
      <c r="BX12" s="474">
        <v>2.509055182786301E-2</v>
      </c>
      <c r="BY12" s="581">
        <v>1.7709850989859149E-2</v>
      </c>
      <c r="BZ12" s="478">
        <f t="shared" si="67"/>
        <v>0</v>
      </c>
      <c r="CA12" s="479">
        <f t="shared" si="0"/>
        <v>0</v>
      </c>
      <c r="CB12" s="480">
        <f t="shared" si="1"/>
        <v>0</v>
      </c>
      <c r="CC12" s="481">
        <f t="shared" si="2"/>
        <v>0</v>
      </c>
      <c r="CD12" s="482">
        <f t="shared" si="3"/>
        <v>0</v>
      </c>
      <c r="CE12" s="482">
        <f t="shared" si="4"/>
        <v>0</v>
      </c>
      <c r="CF12" s="481">
        <f t="shared" si="5"/>
        <v>0</v>
      </c>
      <c r="CG12" s="482">
        <f t="shared" si="6"/>
        <v>0</v>
      </c>
      <c r="CH12" s="483">
        <f t="shared" si="7"/>
        <v>0</v>
      </c>
      <c r="CI12" s="482">
        <f t="shared" si="8"/>
        <v>0</v>
      </c>
      <c r="CJ12" s="482">
        <f t="shared" si="9"/>
        <v>0</v>
      </c>
      <c r="CK12" s="483">
        <f t="shared" si="10"/>
        <v>0</v>
      </c>
      <c r="CL12" s="482">
        <f t="shared" si="11"/>
        <v>0</v>
      </c>
      <c r="CM12" s="482">
        <f t="shared" si="12"/>
        <v>0</v>
      </c>
      <c r="CN12" s="482">
        <f t="shared" si="13"/>
        <v>0</v>
      </c>
      <c r="CO12" s="480">
        <f t="shared" si="14"/>
        <v>0</v>
      </c>
      <c r="CP12" s="481">
        <f t="shared" si="15"/>
        <v>0</v>
      </c>
      <c r="CQ12" s="482">
        <f t="shared" si="16"/>
        <v>0</v>
      </c>
      <c r="CR12" s="482">
        <f t="shared" si="17"/>
        <v>0</v>
      </c>
      <c r="CS12" s="481">
        <f t="shared" si="18"/>
        <v>0</v>
      </c>
      <c r="CT12" s="482">
        <f t="shared" si="19"/>
        <v>0</v>
      </c>
      <c r="CU12" s="482">
        <f t="shared" si="20"/>
        <v>0</v>
      </c>
      <c r="CV12" s="482">
        <f t="shared" si="21"/>
        <v>0</v>
      </c>
      <c r="CW12" s="482">
        <f t="shared" si="22"/>
        <v>0</v>
      </c>
      <c r="CX12" s="482">
        <f t="shared" si="23"/>
        <v>0</v>
      </c>
      <c r="CY12" s="482">
        <f t="shared" si="24"/>
        <v>0</v>
      </c>
      <c r="CZ12" s="482">
        <f t="shared" si="25"/>
        <v>0</v>
      </c>
      <c r="DA12" s="482">
        <f t="shared" si="26"/>
        <v>0</v>
      </c>
      <c r="DB12" s="482">
        <f t="shared" si="27"/>
        <v>0</v>
      </c>
      <c r="DC12" s="574">
        <f t="shared" si="28"/>
        <v>0</v>
      </c>
      <c r="DD12" s="480">
        <f t="shared" si="29"/>
        <v>0</v>
      </c>
      <c r="DE12" s="481">
        <f t="shared" si="30"/>
        <v>0</v>
      </c>
      <c r="DF12" s="483">
        <f t="shared" si="31"/>
        <v>0</v>
      </c>
      <c r="DG12" s="484">
        <f t="shared" si="32"/>
        <v>0</v>
      </c>
      <c r="DH12" s="482">
        <f t="shared" si="33"/>
        <v>0</v>
      </c>
      <c r="DI12" s="482">
        <f t="shared" si="34"/>
        <v>0</v>
      </c>
      <c r="DJ12" s="482">
        <f t="shared" si="35"/>
        <v>0</v>
      </c>
      <c r="DK12" s="482">
        <f t="shared" si="36"/>
        <v>0</v>
      </c>
      <c r="DL12" s="482">
        <f t="shared" si="37"/>
        <v>0</v>
      </c>
      <c r="DM12" s="482">
        <f t="shared" si="38"/>
        <v>0</v>
      </c>
      <c r="DN12" s="482">
        <f t="shared" si="39"/>
        <v>0</v>
      </c>
      <c r="DO12" s="484">
        <f t="shared" si="68"/>
        <v>0</v>
      </c>
      <c r="DP12" s="485">
        <f t="shared" si="40"/>
        <v>0</v>
      </c>
      <c r="DQ12" s="482">
        <f t="shared" si="41"/>
        <v>0</v>
      </c>
      <c r="DR12" s="482">
        <f t="shared" si="42"/>
        <v>0</v>
      </c>
      <c r="DS12" s="482">
        <f t="shared" si="43"/>
        <v>0</v>
      </c>
      <c r="DT12" s="482">
        <f t="shared" si="44"/>
        <v>0</v>
      </c>
      <c r="DU12" s="485">
        <f t="shared" si="45"/>
        <v>0</v>
      </c>
      <c r="DV12" s="482">
        <f t="shared" si="46"/>
        <v>0</v>
      </c>
      <c r="DW12" s="482">
        <f t="shared" si="47"/>
        <v>0</v>
      </c>
      <c r="DX12" s="482">
        <f t="shared" si="48"/>
        <v>0</v>
      </c>
      <c r="DY12" s="481">
        <f t="shared" si="49"/>
        <v>0</v>
      </c>
      <c r="DZ12" s="483">
        <f t="shared" si="50"/>
        <v>0</v>
      </c>
      <c r="EA12" s="482">
        <f t="shared" si="51"/>
        <v>0</v>
      </c>
      <c r="EB12" s="482">
        <f t="shared" si="52"/>
        <v>0</v>
      </c>
      <c r="EC12" s="482">
        <f t="shared" si="53"/>
        <v>0</v>
      </c>
      <c r="ED12" s="482">
        <f t="shared" si="54"/>
        <v>0</v>
      </c>
      <c r="EE12" s="482">
        <f t="shared" si="55"/>
        <v>0</v>
      </c>
      <c r="EF12" s="482">
        <f t="shared" si="56"/>
        <v>0</v>
      </c>
      <c r="EG12" s="482">
        <f t="shared" si="57"/>
        <v>0</v>
      </c>
      <c r="EH12" s="482">
        <f t="shared" si="58"/>
        <v>0</v>
      </c>
      <c r="EI12" s="482">
        <f t="shared" si="59"/>
        <v>0</v>
      </c>
      <c r="EJ12" s="482">
        <f t="shared" si="60"/>
        <v>0</v>
      </c>
      <c r="EK12" s="482">
        <f t="shared" si="61"/>
        <v>0</v>
      </c>
      <c r="EL12" s="480">
        <f t="shared" si="62"/>
        <v>0</v>
      </c>
      <c r="EM12" s="482">
        <f t="shared" si="63"/>
        <v>0</v>
      </c>
      <c r="EN12" s="482">
        <f t="shared" si="64"/>
        <v>0</v>
      </c>
      <c r="EO12" s="482">
        <f t="shared" si="65"/>
        <v>0</v>
      </c>
      <c r="EP12" s="482">
        <f t="shared" si="66"/>
        <v>0</v>
      </c>
      <c r="EQ12" s="482">
        <f t="shared" si="69"/>
        <v>0</v>
      </c>
      <c r="ER12" s="538">
        <f t="shared" si="70"/>
        <v>0</v>
      </c>
      <c r="ES12" s="486">
        <f t="shared" si="71"/>
        <v>0</v>
      </c>
      <c r="ET12" s="116"/>
      <c r="EV12" s="136"/>
    </row>
    <row r="13" spans="2:152" ht="13.5" customHeight="1" x14ac:dyDescent="0.15">
      <c r="B13" s="361">
        <v>4</v>
      </c>
      <c r="C13" s="362" t="s">
        <v>402</v>
      </c>
      <c r="D13" s="363">
        <f>③入力!J13</f>
        <v>0</v>
      </c>
      <c r="E13" s="137" t="s">
        <v>195</v>
      </c>
      <c r="F13" s="138" t="s">
        <v>196</v>
      </c>
      <c r="G13" s="470">
        <v>2.6480126629960743E-5</v>
      </c>
      <c r="H13" s="471">
        <v>0</v>
      </c>
      <c r="I13" s="472">
        <v>0</v>
      </c>
      <c r="J13" s="473">
        <v>0</v>
      </c>
      <c r="K13" s="474">
        <v>0</v>
      </c>
      <c r="L13" s="474">
        <v>0</v>
      </c>
      <c r="M13" s="473">
        <v>0</v>
      </c>
      <c r="N13" s="474">
        <v>0</v>
      </c>
      <c r="O13" s="475">
        <v>0</v>
      </c>
      <c r="P13" s="474">
        <v>0</v>
      </c>
      <c r="Q13" s="474">
        <v>0</v>
      </c>
      <c r="R13" s="475">
        <v>0</v>
      </c>
      <c r="S13" s="474">
        <v>0</v>
      </c>
      <c r="T13" s="474">
        <v>0</v>
      </c>
      <c r="U13" s="474">
        <v>0</v>
      </c>
      <c r="V13" s="472">
        <v>0</v>
      </c>
      <c r="W13" s="473">
        <v>0</v>
      </c>
      <c r="X13" s="474">
        <v>0</v>
      </c>
      <c r="Y13" s="474">
        <v>0</v>
      </c>
      <c r="Z13" s="473">
        <v>0</v>
      </c>
      <c r="AA13" s="474">
        <v>0</v>
      </c>
      <c r="AB13" s="474">
        <v>0</v>
      </c>
      <c r="AC13" s="474">
        <v>0</v>
      </c>
      <c r="AD13" s="474">
        <v>0</v>
      </c>
      <c r="AE13" s="474">
        <v>0</v>
      </c>
      <c r="AF13" s="474">
        <v>0</v>
      </c>
      <c r="AG13" s="474">
        <v>0</v>
      </c>
      <c r="AH13" s="474">
        <v>0</v>
      </c>
      <c r="AI13" s="474">
        <v>0</v>
      </c>
      <c r="AJ13" s="580">
        <v>7.4251961787869458E-5</v>
      </c>
      <c r="AK13" s="472">
        <v>1.2354838809774189E-4</v>
      </c>
      <c r="AL13" s="473">
        <v>0</v>
      </c>
      <c r="AM13" s="475">
        <v>0</v>
      </c>
      <c r="AN13" s="476">
        <v>0</v>
      </c>
      <c r="AO13" s="474">
        <v>0</v>
      </c>
      <c r="AP13" s="474">
        <v>0</v>
      </c>
      <c r="AQ13" s="474">
        <v>0</v>
      </c>
      <c r="AR13" s="474">
        <v>0</v>
      </c>
      <c r="AS13" s="474">
        <v>0</v>
      </c>
      <c r="AT13" s="474">
        <v>0</v>
      </c>
      <c r="AU13" s="474">
        <v>0</v>
      </c>
      <c r="AV13" s="476">
        <v>0</v>
      </c>
      <c r="AW13" s="477">
        <v>0</v>
      </c>
      <c r="AX13" s="474">
        <v>0</v>
      </c>
      <c r="AY13" s="474">
        <v>0</v>
      </c>
      <c r="AZ13" s="474">
        <v>0</v>
      </c>
      <c r="BA13" s="474">
        <v>0</v>
      </c>
      <c r="BB13" s="477">
        <v>0</v>
      </c>
      <c r="BC13" s="474">
        <v>0</v>
      </c>
      <c r="BD13" s="474">
        <v>0</v>
      </c>
      <c r="BE13" s="474">
        <v>0</v>
      </c>
      <c r="BF13" s="473">
        <v>0</v>
      </c>
      <c r="BG13" s="475">
        <v>0</v>
      </c>
      <c r="BH13" s="474">
        <v>0</v>
      </c>
      <c r="BI13" s="474">
        <v>0</v>
      </c>
      <c r="BJ13" s="474">
        <v>0</v>
      </c>
      <c r="BK13" s="474">
        <v>0</v>
      </c>
      <c r="BL13" s="474">
        <v>0</v>
      </c>
      <c r="BM13" s="474">
        <v>0</v>
      </c>
      <c r="BN13" s="474">
        <v>0</v>
      </c>
      <c r="BO13" s="474">
        <v>0</v>
      </c>
      <c r="BP13" s="474">
        <v>0</v>
      </c>
      <c r="BQ13" s="474">
        <v>0</v>
      </c>
      <c r="BR13" s="474">
        <v>1.5678074114908989E-3</v>
      </c>
      <c r="BS13" s="472">
        <v>0</v>
      </c>
      <c r="BT13" s="474">
        <v>0</v>
      </c>
      <c r="BU13" s="474">
        <v>0</v>
      </c>
      <c r="BV13" s="474">
        <v>0</v>
      </c>
      <c r="BW13" s="474">
        <v>0</v>
      </c>
      <c r="BX13" s="474">
        <v>0</v>
      </c>
      <c r="BY13" s="581">
        <v>0</v>
      </c>
      <c r="BZ13" s="478">
        <f t="shared" si="67"/>
        <v>0</v>
      </c>
      <c r="CA13" s="479">
        <f t="shared" si="0"/>
        <v>0</v>
      </c>
      <c r="CB13" s="480">
        <f t="shared" si="1"/>
        <v>0</v>
      </c>
      <c r="CC13" s="481">
        <f t="shared" si="2"/>
        <v>0</v>
      </c>
      <c r="CD13" s="482">
        <f t="shared" si="3"/>
        <v>0</v>
      </c>
      <c r="CE13" s="482">
        <f t="shared" si="4"/>
        <v>0</v>
      </c>
      <c r="CF13" s="481">
        <f t="shared" si="5"/>
        <v>0</v>
      </c>
      <c r="CG13" s="482">
        <f t="shared" si="6"/>
        <v>0</v>
      </c>
      <c r="CH13" s="483">
        <f t="shared" si="7"/>
        <v>0</v>
      </c>
      <c r="CI13" s="482">
        <f t="shared" si="8"/>
        <v>0</v>
      </c>
      <c r="CJ13" s="482">
        <f t="shared" si="9"/>
        <v>0</v>
      </c>
      <c r="CK13" s="483">
        <f t="shared" si="10"/>
        <v>0</v>
      </c>
      <c r="CL13" s="482">
        <f t="shared" si="11"/>
        <v>0</v>
      </c>
      <c r="CM13" s="482">
        <f t="shared" si="12"/>
        <v>0</v>
      </c>
      <c r="CN13" s="482">
        <f t="shared" si="13"/>
        <v>0</v>
      </c>
      <c r="CO13" s="480">
        <f t="shared" si="14"/>
        <v>0</v>
      </c>
      <c r="CP13" s="481">
        <f t="shared" si="15"/>
        <v>0</v>
      </c>
      <c r="CQ13" s="482">
        <f t="shared" si="16"/>
        <v>0</v>
      </c>
      <c r="CR13" s="482">
        <f t="shared" si="17"/>
        <v>0</v>
      </c>
      <c r="CS13" s="481">
        <f t="shared" si="18"/>
        <v>0</v>
      </c>
      <c r="CT13" s="482">
        <f t="shared" si="19"/>
        <v>0</v>
      </c>
      <c r="CU13" s="482">
        <f t="shared" si="20"/>
        <v>0</v>
      </c>
      <c r="CV13" s="482">
        <f t="shared" si="21"/>
        <v>0</v>
      </c>
      <c r="CW13" s="482">
        <f t="shared" si="22"/>
        <v>0</v>
      </c>
      <c r="CX13" s="482">
        <f t="shared" si="23"/>
        <v>0</v>
      </c>
      <c r="CY13" s="482">
        <f t="shared" si="24"/>
        <v>0</v>
      </c>
      <c r="CZ13" s="482">
        <f t="shared" si="25"/>
        <v>0</v>
      </c>
      <c r="DA13" s="482">
        <f t="shared" si="26"/>
        <v>0</v>
      </c>
      <c r="DB13" s="482">
        <f t="shared" si="27"/>
        <v>0</v>
      </c>
      <c r="DC13" s="574">
        <f t="shared" si="28"/>
        <v>0</v>
      </c>
      <c r="DD13" s="480">
        <f t="shared" si="29"/>
        <v>0</v>
      </c>
      <c r="DE13" s="481">
        <f t="shared" si="30"/>
        <v>0</v>
      </c>
      <c r="DF13" s="483">
        <f t="shared" si="31"/>
        <v>0</v>
      </c>
      <c r="DG13" s="484">
        <f t="shared" si="32"/>
        <v>0</v>
      </c>
      <c r="DH13" s="482">
        <f t="shared" si="33"/>
        <v>0</v>
      </c>
      <c r="DI13" s="482">
        <f t="shared" si="34"/>
        <v>0</v>
      </c>
      <c r="DJ13" s="482">
        <f t="shared" si="35"/>
        <v>0</v>
      </c>
      <c r="DK13" s="482">
        <f t="shared" si="36"/>
        <v>0</v>
      </c>
      <c r="DL13" s="482">
        <f t="shared" si="37"/>
        <v>0</v>
      </c>
      <c r="DM13" s="482">
        <f t="shared" si="38"/>
        <v>0</v>
      </c>
      <c r="DN13" s="482">
        <f t="shared" si="39"/>
        <v>0</v>
      </c>
      <c r="DO13" s="484">
        <f t="shared" si="68"/>
        <v>0</v>
      </c>
      <c r="DP13" s="485">
        <f t="shared" si="40"/>
        <v>0</v>
      </c>
      <c r="DQ13" s="482">
        <f t="shared" si="41"/>
        <v>0</v>
      </c>
      <c r="DR13" s="482">
        <f t="shared" si="42"/>
        <v>0</v>
      </c>
      <c r="DS13" s="482">
        <f t="shared" si="43"/>
        <v>0</v>
      </c>
      <c r="DT13" s="482">
        <f t="shared" si="44"/>
        <v>0</v>
      </c>
      <c r="DU13" s="485">
        <f t="shared" si="45"/>
        <v>0</v>
      </c>
      <c r="DV13" s="482">
        <f t="shared" si="46"/>
        <v>0</v>
      </c>
      <c r="DW13" s="482">
        <f t="shared" si="47"/>
        <v>0</v>
      </c>
      <c r="DX13" s="482">
        <f t="shared" si="48"/>
        <v>0</v>
      </c>
      <c r="DY13" s="481">
        <f t="shared" si="49"/>
        <v>0</v>
      </c>
      <c r="DZ13" s="483">
        <f t="shared" si="50"/>
        <v>0</v>
      </c>
      <c r="EA13" s="482">
        <f t="shared" si="51"/>
        <v>0</v>
      </c>
      <c r="EB13" s="482">
        <f t="shared" si="52"/>
        <v>0</v>
      </c>
      <c r="EC13" s="482">
        <f t="shared" si="53"/>
        <v>0</v>
      </c>
      <c r="ED13" s="482">
        <f t="shared" si="54"/>
        <v>0</v>
      </c>
      <c r="EE13" s="482">
        <f t="shared" si="55"/>
        <v>0</v>
      </c>
      <c r="EF13" s="482">
        <f t="shared" si="56"/>
        <v>0</v>
      </c>
      <c r="EG13" s="482">
        <f t="shared" si="57"/>
        <v>0</v>
      </c>
      <c r="EH13" s="482">
        <f t="shared" si="58"/>
        <v>0</v>
      </c>
      <c r="EI13" s="482">
        <f t="shared" si="59"/>
        <v>0</v>
      </c>
      <c r="EJ13" s="482">
        <f t="shared" si="60"/>
        <v>0</v>
      </c>
      <c r="EK13" s="482">
        <f t="shared" si="61"/>
        <v>0</v>
      </c>
      <c r="EL13" s="480">
        <f t="shared" si="62"/>
        <v>0</v>
      </c>
      <c r="EM13" s="482">
        <f t="shared" si="63"/>
        <v>0</v>
      </c>
      <c r="EN13" s="482">
        <f t="shared" si="64"/>
        <v>0</v>
      </c>
      <c r="EO13" s="482">
        <f t="shared" si="65"/>
        <v>0</v>
      </c>
      <c r="EP13" s="482">
        <f t="shared" si="66"/>
        <v>0</v>
      </c>
      <c r="EQ13" s="482">
        <f t="shared" si="69"/>
        <v>0</v>
      </c>
      <c r="ER13" s="538">
        <f t="shared" si="70"/>
        <v>0</v>
      </c>
      <c r="ES13" s="486">
        <f t="shared" si="71"/>
        <v>0</v>
      </c>
      <c r="ET13" s="116"/>
      <c r="EV13" s="136"/>
    </row>
    <row r="14" spans="2:152" ht="13.5" customHeight="1" x14ac:dyDescent="0.15">
      <c r="B14" s="141">
        <v>5</v>
      </c>
      <c r="C14" s="612" t="s">
        <v>548</v>
      </c>
      <c r="D14" s="161">
        <f>③入力!J14</f>
        <v>0</v>
      </c>
      <c r="E14" s="143" t="s">
        <v>197</v>
      </c>
      <c r="F14" s="144" t="s">
        <v>428</v>
      </c>
      <c r="G14" s="487">
        <v>3.1201569961728428E-3</v>
      </c>
      <c r="H14" s="488">
        <v>3.8057058329710632E-3</v>
      </c>
      <c r="I14" s="489">
        <v>3.1716148404811306E-3</v>
      </c>
      <c r="J14" s="490">
        <v>2.8572930776139152E-3</v>
      </c>
      <c r="K14" s="491">
        <v>2.8515718933702634E-3</v>
      </c>
      <c r="L14" s="491">
        <v>3.0522234243340785E-3</v>
      </c>
      <c r="M14" s="490">
        <v>3.549970768135343E-3</v>
      </c>
      <c r="N14" s="491">
        <v>4.8720472440944886E-3</v>
      </c>
      <c r="O14" s="492">
        <v>3.5695210663332548E-3</v>
      </c>
      <c r="P14" s="491">
        <v>3.5968216832996526E-3</v>
      </c>
      <c r="Q14" s="491">
        <v>2.1091729123830999E-3</v>
      </c>
      <c r="R14" s="492">
        <v>3.439628992541769E-3</v>
      </c>
      <c r="S14" s="491">
        <v>3.8317816733710935E-3</v>
      </c>
      <c r="T14" s="491">
        <v>3.1953684179652927E-3</v>
      </c>
      <c r="U14" s="491">
        <v>5.3448032717529261E-3</v>
      </c>
      <c r="V14" s="489">
        <v>4.5979523199674464E-3</v>
      </c>
      <c r="W14" s="490">
        <v>3.6278414408418775E-3</v>
      </c>
      <c r="X14" s="491">
        <v>2.1560342879001267E-3</v>
      </c>
      <c r="Y14" s="491">
        <v>3.7467600429886977E-3</v>
      </c>
      <c r="Z14" s="490">
        <v>4.6588994116742053E-3</v>
      </c>
      <c r="AA14" s="491">
        <v>2.8191530507877299E-3</v>
      </c>
      <c r="AB14" s="491">
        <v>4.8584393469713917E-3</v>
      </c>
      <c r="AC14" s="491">
        <v>1.9059925698594734E-3</v>
      </c>
      <c r="AD14" s="491">
        <v>4.9182694042507131E-3</v>
      </c>
      <c r="AE14" s="491">
        <v>7.1845691471460887E-3</v>
      </c>
      <c r="AF14" s="491">
        <v>1.8322408684905958E-3</v>
      </c>
      <c r="AG14" s="491">
        <v>4.9385231738453194E-3</v>
      </c>
      <c r="AH14" s="491">
        <v>3.9722576144546363E-3</v>
      </c>
      <c r="AI14" s="491">
        <v>5.0746988943403924E-3</v>
      </c>
      <c r="AJ14" s="582">
        <v>1.4172653036826715E-3</v>
      </c>
      <c r="AK14" s="489">
        <v>1.3461303224000494E-3</v>
      </c>
      <c r="AL14" s="490">
        <v>1.2816826075115319E-3</v>
      </c>
      <c r="AM14" s="492">
        <v>1.2652317037164223E-3</v>
      </c>
      <c r="AN14" s="493">
        <v>1.2806510706685253E-3</v>
      </c>
      <c r="AO14" s="491">
        <v>1.1284939563876348E-3</v>
      </c>
      <c r="AP14" s="491">
        <v>1.5903279147728812E-3</v>
      </c>
      <c r="AQ14" s="491">
        <v>1.1738697075481949E-3</v>
      </c>
      <c r="AR14" s="491">
        <v>1.1564694312465682E-3</v>
      </c>
      <c r="AS14" s="491">
        <v>2.4760496396606102E-3</v>
      </c>
      <c r="AT14" s="491">
        <v>2.719096423342397E-3</v>
      </c>
      <c r="AU14" s="491">
        <v>2.5056115258130186E-3</v>
      </c>
      <c r="AV14" s="493">
        <v>1.2018047100729595E-3</v>
      </c>
      <c r="AW14" s="494">
        <v>1.189135748221789E-3</v>
      </c>
      <c r="AX14" s="491">
        <v>1.0787968399963369E-3</v>
      </c>
      <c r="AY14" s="491">
        <v>1.8055489908777238E-3</v>
      </c>
      <c r="AZ14" s="491">
        <v>1.7162551874516424E-3</v>
      </c>
      <c r="BA14" s="491">
        <v>9.9611515091144534E-4</v>
      </c>
      <c r="BB14" s="494">
        <v>1.332602449720248E-3</v>
      </c>
      <c r="BC14" s="491">
        <v>1.341851517598442E-3</v>
      </c>
      <c r="BD14" s="491">
        <v>1.2965363956288201E-3</v>
      </c>
      <c r="BE14" s="491">
        <v>1.8380222218542497E-3</v>
      </c>
      <c r="BF14" s="490">
        <v>1.5925814659712395E-3</v>
      </c>
      <c r="BG14" s="492">
        <v>1.5877563170019183E-3</v>
      </c>
      <c r="BH14" s="491">
        <v>1.6261216163398051E-3</v>
      </c>
      <c r="BI14" s="491">
        <v>1.1474767506017257E-3</v>
      </c>
      <c r="BJ14" s="491">
        <v>1.6930427421553295E-3</v>
      </c>
      <c r="BK14" s="491">
        <v>1.7864661654135338E-3</v>
      </c>
      <c r="BL14" s="491">
        <v>1.9975808086811213E-3</v>
      </c>
      <c r="BM14" s="491">
        <v>1.1767006799972199E-3</v>
      </c>
      <c r="BN14" s="491">
        <v>1.355501793037182E-3</v>
      </c>
      <c r="BO14" s="491">
        <v>1.278832141597733E-3</v>
      </c>
      <c r="BP14" s="491">
        <v>1.3787467129992108E-3</v>
      </c>
      <c r="BQ14" s="491">
        <v>1.3682083786030266E-3</v>
      </c>
      <c r="BR14" s="491">
        <v>4.9738767846373524E-4</v>
      </c>
      <c r="BS14" s="489">
        <v>1.5244112432032462E-3</v>
      </c>
      <c r="BT14" s="491">
        <v>1.1918098549868531E-3</v>
      </c>
      <c r="BU14" s="491">
        <v>1.5498190050210723E-3</v>
      </c>
      <c r="BV14" s="491">
        <v>1.8358324280045779E-3</v>
      </c>
      <c r="BW14" s="491">
        <v>1.7924927063662029E-3</v>
      </c>
      <c r="BX14" s="491">
        <v>1.355685665936723E-3</v>
      </c>
      <c r="BY14" s="583">
        <v>1.656877162262098E-3</v>
      </c>
      <c r="BZ14" s="495">
        <f t="shared" si="67"/>
        <v>0</v>
      </c>
      <c r="CA14" s="496">
        <f t="shared" si="0"/>
        <v>0</v>
      </c>
      <c r="CB14" s="497">
        <f t="shared" si="1"/>
        <v>0</v>
      </c>
      <c r="CC14" s="498">
        <f t="shared" si="2"/>
        <v>0</v>
      </c>
      <c r="CD14" s="499">
        <f t="shared" si="3"/>
        <v>0</v>
      </c>
      <c r="CE14" s="499">
        <f t="shared" si="4"/>
        <v>0</v>
      </c>
      <c r="CF14" s="498">
        <f t="shared" si="5"/>
        <v>0</v>
      </c>
      <c r="CG14" s="499">
        <f t="shared" si="6"/>
        <v>0</v>
      </c>
      <c r="CH14" s="500">
        <f t="shared" si="7"/>
        <v>0</v>
      </c>
      <c r="CI14" s="499">
        <f t="shared" si="8"/>
        <v>0</v>
      </c>
      <c r="CJ14" s="499">
        <f t="shared" si="9"/>
        <v>0</v>
      </c>
      <c r="CK14" s="500">
        <f t="shared" si="10"/>
        <v>0</v>
      </c>
      <c r="CL14" s="499">
        <f t="shared" si="11"/>
        <v>0</v>
      </c>
      <c r="CM14" s="499">
        <f t="shared" si="12"/>
        <v>0</v>
      </c>
      <c r="CN14" s="499">
        <f t="shared" si="13"/>
        <v>0</v>
      </c>
      <c r="CO14" s="497">
        <f t="shared" si="14"/>
        <v>0</v>
      </c>
      <c r="CP14" s="498">
        <f t="shared" si="15"/>
        <v>0</v>
      </c>
      <c r="CQ14" s="499">
        <f t="shared" si="16"/>
        <v>0</v>
      </c>
      <c r="CR14" s="499">
        <f t="shared" si="17"/>
        <v>0</v>
      </c>
      <c r="CS14" s="498">
        <f t="shared" si="18"/>
        <v>0</v>
      </c>
      <c r="CT14" s="499">
        <f t="shared" si="19"/>
        <v>0</v>
      </c>
      <c r="CU14" s="499">
        <f t="shared" si="20"/>
        <v>0</v>
      </c>
      <c r="CV14" s="499">
        <f t="shared" si="21"/>
        <v>0</v>
      </c>
      <c r="CW14" s="499">
        <f t="shared" si="22"/>
        <v>0</v>
      </c>
      <c r="CX14" s="499">
        <f t="shared" si="23"/>
        <v>0</v>
      </c>
      <c r="CY14" s="499">
        <f t="shared" si="24"/>
        <v>0</v>
      </c>
      <c r="CZ14" s="499">
        <f t="shared" si="25"/>
        <v>0</v>
      </c>
      <c r="DA14" s="499">
        <f t="shared" si="26"/>
        <v>0</v>
      </c>
      <c r="DB14" s="499">
        <f t="shared" si="27"/>
        <v>0</v>
      </c>
      <c r="DC14" s="575">
        <f t="shared" si="28"/>
        <v>0</v>
      </c>
      <c r="DD14" s="497">
        <f t="shared" si="29"/>
        <v>0</v>
      </c>
      <c r="DE14" s="498">
        <f t="shared" si="30"/>
        <v>0</v>
      </c>
      <c r="DF14" s="500">
        <f t="shared" si="31"/>
        <v>0</v>
      </c>
      <c r="DG14" s="501">
        <f t="shared" si="32"/>
        <v>0</v>
      </c>
      <c r="DH14" s="499">
        <f t="shared" si="33"/>
        <v>0</v>
      </c>
      <c r="DI14" s="499">
        <f t="shared" si="34"/>
        <v>0</v>
      </c>
      <c r="DJ14" s="499">
        <f t="shared" si="35"/>
        <v>0</v>
      </c>
      <c r="DK14" s="499">
        <f t="shared" si="36"/>
        <v>0</v>
      </c>
      <c r="DL14" s="499">
        <f t="shared" si="37"/>
        <v>0</v>
      </c>
      <c r="DM14" s="499">
        <f t="shared" si="38"/>
        <v>0</v>
      </c>
      <c r="DN14" s="499">
        <f t="shared" si="39"/>
        <v>0</v>
      </c>
      <c r="DO14" s="501">
        <f t="shared" si="68"/>
        <v>0</v>
      </c>
      <c r="DP14" s="502">
        <f t="shared" si="40"/>
        <v>0</v>
      </c>
      <c r="DQ14" s="499">
        <f t="shared" si="41"/>
        <v>0</v>
      </c>
      <c r="DR14" s="499">
        <f t="shared" si="42"/>
        <v>0</v>
      </c>
      <c r="DS14" s="499">
        <f t="shared" si="43"/>
        <v>0</v>
      </c>
      <c r="DT14" s="499">
        <f t="shared" si="44"/>
        <v>0</v>
      </c>
      <c r="DU14" s="502">
        <f t="shared" si="45"/>
        <v>0</v>
      </c>
      <c r="DV14" s="499">
        <f t="shared" si="46"/>
        <v>0</v>
      </c>
      <c r="DW14" s="499">
        <f t="shared" si="47"/>
        <v>0</v>
      </c>
      <c r="DX14" s="499">
        <f t="shared" si="48"/>
        <v>0</v>
      </c>
      <c r="DY14" s="498">
        <f t="shared" si="49"/>
        <v>0</v>
      </c>
      <c r="DZ14" s="500">
        <f t="shared" si="50"/>
        <v>0</v>
      </c>
      <c r="EA14" s="499">
        <f t="shared" si="51"/>
        <v>0</v>
      </c>
      <c r="EB14" s="499">
        <f t="shared" si="52"/>
        <v>0</v>
      </c>
      <c r="EC14" s="499">
        <f t="shared" si="53"/>
        <v>0</v>
      </c>
      <c r="ED14" s="499">
        <f t="shared" si="54"/>
        <v>0</v>
      </c>
      <c r="EE14" s="499">
        <f t="shared" si="55"/>
        <v>0</v>
      </c>
      <c r="EF14" s="499">
        <f t="shared" si="56"/>
        <v>0</v>
      </c>
      <c r="EG14" s="499">
        <f t="shared" si="57"/>
        <v>0</v>
      </c>
      <c r="EH14" s="499">
        <f t="shared" si="58"/>
        <v>0</v>
      </c>
      <c r="EI14" s="499">
        <f t="shared" si="59"/>
        <v>0</v>
      </c>
      <c r="EJ14" s="499">
        <f t="shared" si="60"/>
        <v>0</v>
      </c>
      <c r="EK14" s="499">
        <f t="shared" si="61"/>
        <v>0</v>
      </c>
      <c r="EL14" s="497">
        <f t="shared" si="62"/>
        <v>0</v>
      </c>
      <c r="EM14" s="499">
        <f t="shared" si="63"/>
        <v>0</v>
      </c>
      <c r="EN14" s="499">
        <f t="shared" si="64"/>
        <v>0</v>
      </c>
      <c r="EO14" s="499">
        <f t="shared" si="65"/>
        <v>0</v>
      </c>
      <c r="EP14" s="499">
        <f t="shared" si="66"/>
        <v>0</v>
      </c>
      <c r="EQ14" s="499">
        <f t="shared" si="69"/>
        <v>0</v>
      </c>
      <c r="ER14" s="539">
        <f t="shared" si="70"/>
        <v>0</v>
      </c>
      <c r="ES14" s="503">
        <f t="shared" si="71"/>
        <v>0</v>
      </c>
      <c r="ET14" s="116"/>
      <c r="EV14" s="136"/>
    </row>
    <row r="15" spans="2:152" ht="13.5" customHeight="1" x14ac:dyDescent="0.15">
      <c r="B15" s="361">
        <v>6</v>
      </c>
      <c r="C15" s="362" t="s">
        <v>403</v>
      </c>
      <c r="D15" s="363">
        <f>③入力!J15</f>
        <v>0</v>
      </c>
      <c r="E15" s="137" t="s">
        <v>198</v>
      </c>
      <c r="F15" s="138" t="s">
        <v>429</v>
      </c>
      <c r="G15" s="470">
        <v>4.8237759823991339E-2</v>
      </c>
      <c r="H15" s="471">
        <v>7.8670336607330207E-2</v>
      </c>
      <c r="I15" s="472">
        <v>0.12296480001958045</v>
      </c>
      <c r="J15" s="473">
        <v>0.16662198921143598</v>
      </c>
      <c r="K15" s="474">
        <v>0.16552061815347799</v>
      </c>
      <c r="L15" s="474">
        <v>0.20414754913961256</v>
      </c>
      <c r="M15" s="473">
        <v>7.0413693902127331E-2</v>
      </c>
      <c r="N15" s="474">
        <v>5.121062992125984E-2</v>
      </c>
      <c r="O15" s="475">
        <v>5.4125361443524742E-2</v>
      </c>
      <c r="P15" s="474">
        <v>5.3849906099246392E-2</v>
      </c>
      <c r="Q15" s="474">
        <v>6.8859852755853282E-2</v>
      </c>
      <c r="R15" s="475">
        <v>9.2374273459864001E-2</v>
      </c>
      <c r="S15" s="474">
        <v>4.4931991551076966E-2</v>
      </c>
      <c r="T15" s="474">
        <v>0.12192470012978401</v>
      </c>
      <c r="U15" s="474">
        <v>8.1892539839232836E-2</v>
      </c>
      <c r="V15" s="472">
        <v>2.3327911864871435E-2</v>
      </c>
      <c r="W15" s="473">
        <v>8.8824272611941854E-2</v>
      </c>
      <c r="X15" s="474">
        <v>7.940813381322484E-2</v>
      </c>
      <c r="Y15" s="474">
        <v>8.9585074773642026E-2</v>
      </c>
      <c r="Z15" s="473">
        <v>1.9213111391229956E-2</v>
      </c>
      <c r="AA15" s="474">
        <v>7.7612658684796344E-3</v>
      </c>
      <c r="AB15" s="474">
        <v>1.5254820047483601E-2</v>
      </c>
      <c r="AC15" s="474">
        <v>1.3115813277338071E-2</v>
      </c>
      <c r="AD15" s="474">
        <v>4.4716679296118549E-2</v>
      </c>
      <c r="AE15" s="474">
        <v>3.3530355399637744E-2</v>
      </c>
      <c r="AF15" s="474">
        <v>6.8239389219347454E-3</v>
      </c>
      <c r="AG15" s="474">
        <v>1.566681174194479E-2</v>
      </c>
      <c r="AH15" s="474">
        <v>1.2775795172179208E-2</v>
      </c>
      <c r="AI15" s="474">
        <v>5.2377808139452545E-2</v>
      </c>
      <c r="AJ15" s="580">
        <v>2.993046031406862E-3</v>
      </c>
      <c r="AK15" s="472">
        <v>1.890543477355532E-3</v>
      </c>
      <c r="AL15" s="473">
        <v>2.1336012633887086E-3</v>
      </c>
      <c r="AM15" s="475">
        <v>1.9794543476100062E-3</v>
      </c>
      <c r="AN15" s="476">
        <v>1.2281021753416642E-3</v>
      </c>
      <c r="AO15" s="474">
        <v>1.0181124401763592E-3</v>
      </c>
      <c r="AP15" s="474">
        <v>6.6866060052950694E-4</v>
      </c>
      <c r="AQ15" s="474">
        <v>8.5264982781669684E-4</v>
      </c>
      <c r="AR15" s="474">
        <v>1.2771189138957011E-3</v>
      </c>
      <c r="AS15" s="474">
        <v>2.5627684288837466E-3</v>
      </c>
      <c r="AT15" s="474">
        <v>1.7778707383392595E-3</v>
      </c>
      <c r="AU15" s="474">
        <v>2.0358093647230777E-3</v>
      </c>
      <c r="AV15" s="476">
        <v>5.0701136206202984E-3</v>
      </c>
      <c r="AW15" s="477">
        <v>5.4760662400790928E-3</v>
      </c>
      <c r="AX15" s="474">
        <v>6.5476044232903978E-3</v>
      </c>
      <c r="AY15" s="474">
        <v>6.1445384506309973E-4</v>
      </c>
      <c r="AZ15" s="474">
        <v>6.1897728072026446E-4</v>
      </c>
      <c r="BA15" s="474">
        <v>4.9805757545572267E-4</v>
      </c>
      <c r="BB15" s="477">
        <v>8.7895055194314232E-4</v>
      </c>
      <c r="BC15" s="474">
        <v>8.668598299529758E-4</v>
      </c>
      <c r="BD15" s="474">
        <v>9.2609742544915721E-4</v>
      </c>
      <c r="BE15" s="474">
        <v>7.3465693011651846E-3</v>
      </c>
      <c r="BF15" s="473">
        <v>1.3295642238638681E-3</v>
      </c>
      <c r="BG15" s="475">
        <v>5.9098092268838529E-4</v>
      </c>
      <c r="BH15" s="474">
        <v>4.3579223265661869E-4</v>
      </c>
      <c r="BI15" s="474">
        <v>2.6787784770144812E-4</v>
      </c>
      <c r="BJ15" s="474">
        <v>3.8739113591689742E-4</v>
      </c>
      <c r="BK15" s="474">
        <v>1.3233082706766918E-3</v>
      </c>
      <c r="BL15" s="474">
        <v>1.4829782622375423E-3</v>
      </c>
      <c r="BM15" s="474">
        <v>9.8597172362404413E-4</v>
      </c>
      <c r="BN15" s="474">
        <v>5.6279061786860211E-3</v>
      </c>
      <c r="BO15" s="474">
        <v>3.8662367071559369E-4</v>
      </c>
      <c r="BP15" s="474">
        <v>6.4445491155121484E-3</v>
      </c>
      <c r="BQ15" s="474">
        <v>1.8211647360245062E-4</v>
      </c>
      <c r="BR15" s="474">
        <v>3.1926071611391008E-3</v>
      </c>
      <c r="BS15" s="472">
        <v>4.6536730513020838E-3</v>
      </c>
      <c r="BT15" s="474">
        <v>7.155474076116615E-3</v>
      </c>
      <c r="BU15" s="474">
        <v>2.4685010252929974E-3</v>
      </c>
      <c r="BV15" s="474">
        <v>2.1553602240180331E-3</v>
      </c>
      <c r="BW15" s="474">
        <v>3.4096238743154075E-3</v>
      </c>
      <c r="BX15" s="474">
        <v>5.3916416396459907E-3</v>
      </c>
      <c r="BY15" s="581">
        <v>4.1318225478779022E-3</v>
      </c>
      <c r="BZ15" s="478">
        <f t="shared" si="67"/>
        <v>0</v>
      </c>
      <c r="CA15" s="479">
        <f t="shared" si="0"/>
        <v>0</v>
      </c>
      <c r="CB15" s="480">
        <f t="shared" si="1"/>
        <v>0</v>
      </c>
      <c r="CC15" s="481">
        <f t="shared" si="2"/>
        <v>0</v>
      </c>
      <c r="CD15" s="482">
        <f t="shared" si="3"/>
        <v>0</v>
      </c>
      <c r="CE15" s="482">
        <f t="shared" si="4"/>
        <v>0</v>
      </c>
      <c r="CF15" s="481">
        <f t="shared" si="5"/>
        <v>0</v>
      </c>
      <c r="CG15" s="482">
        <f t="shared" si="6"/>
        <v>0</v>
      </c>
      <c r="CH15" s="483">
        <f t="shared" si="7"/>
        <v>0</v>
      </c>
      <c r="CI15" s="482">
        <f t="shared" si="8"/>
        <v>0</v>
      </c>
      <c r="CJ15" s="482">
        <f t="shared" si="9"/>
        <v>0</v>
      </c>
      <c r="CK15" s="483">
        <f t="shared" si="10"/>
        <v>0</v>
      </c>
      <c r="CL15" s="482">
        <f t="shared" si="11"/>
        <v>0</v>
      </c>
      <c r="CM15" s="482">
        <f t="shared" si="12"/>
        <v>0</v>
      </c>
      <c r="CN15" s="482">
        <f t="shared" si="13"/>
        <v>0</v>
      </c>
      <c r="CO15" s="480">
        <f t="shared" si="14"/>
        <v>0</v>
      </c>
      <c r="CP15" s="481">
        <f t="shared" si="15"/>
        <v>0</v>
      </c>
      <c r="CQ15" s="482">
        <f t="shared" si="16"/>
        <v>0</v>
      </c>
      <c r="CR15" s="482">
        <f t="shared" si="17"/>
        <v>0</v>
      </c>
      <c r="CS15" s="481">
        <f t="shared" si="18"/>
        <v>0</v>
      </c>
      <c r="CT15" s="482">
        <f t="shared" si="19"/>
        <v>0</v>
      </c>
      <c r="CU15" s="482">
        <f t="shared" si="20"/>
        <v>0</v>
      </c>
      <c r="CV15" s="482">
        <f t="shared" si="21"/>
        <v>0</v>
      </c>
      <c r="CW15" s="482">
        <f t="shared" si="22"/>
        <v>0</v>
      </c>
      <c r="CX15" s="482">
        <f t="shared" si="23"/>
        <v>0</v>
      </c>
      <c r="CY15" s="482">
        <f t="shared" si="24"/>
        <v>0</v>
      </c>
      <c r="CZ15" s="482">
        <f t="shared" si="25"/>
        <v>0</v>
      </c>
      <c r="DA15" s="482">
        <f t="shared" si="26"/>
        <v>0</v>
      </c>
      <c r="DB15" s="482">
        <f t="shared" si="27"/>
        <v>0</v>
      </c>
      <c r="DC15" s="574">
        <f t="shared" si="28"/>
        <v>0</v>
      </c>
      <c r="DD15" s="480">
        <f t="shared" si="29"/>
        <v>0</v>
      </c>
      <c r="DE15" s="481">
        <f t="shared" si="30"/>
        <v>0</v>
      </c>
      <c r="DF15" s="483">
        <f t="shared" si="31"/>
        <v>0</v>
      </c>
      <c r="DG15" s="484">
        <f t="shared" si="32"/>
        <v>0</v>
      </c>
      <c r="DH15" s="482">
        <f t="shared" si="33"/>
        <v>0</v>
      </c>
      <c r="DI15" s="482">
        <f t="shared" si="34"/>
        <v>0</v>
      </c>
      <c r="DJ15" s="482">
        <f t="shared" si="35"/>
        <v>0</v>
      </c>
      <c r="DK15" s="482">
        <f t="shared" si="36"/>
        <v>0</v>
      </c>
      <c r="DL15" s="482">
        <f t="shared" si="37"/>
        <v>0</v>
      </c>
      <c r="DM15" s="482">
        <f t="shared" si="38"/>
        <v>0</v>
      </c>
      <c r="DN15" s="482">
        <f t="shared" si="39"/>
        <v>0</v>
      </c>
      <c r="DO15" s="484">
        <f t="shared" si="68"/>
        <v>0</v>
      </c>
      <c r="DP15" s="485">
        <f t="shared" si="40"/>
        <v>0</v>
      </c>
      <c r="DQ15" s="482">
        <f t="shared" si="41"/>
        <v>0</v>
      </c>
      <c r="DR15" s="482">
        <f t="shared" si="42"/>
        <v>0</v>
      </c>
      <c r="DS15" s="482">
        <f t="shared" si="43"/>
        <v>0</v>
      </c>
      <c r="DT15" s="482">
        <f t="shared" si="44"/>
        <v>0</v>
      </c>
      <c r="DU15" s="485">
        <f t="shared" si="45"/>
        <v>0</v>
      </c>
      <c r="DV15" s="482">
        <f t="shared" si="46"/>
        <v>0</v>
      </c>
      <c r="DW15" s="482">
        <f t="shared" si="47"/>
        <v>0</v>
      </c>
      <c r="DX15" s="482">
        <f t="shared" si="48"/>
        <v>0</v>
      </c>
      <c r="DY15" s="481">
        <f t="shared" si="49"/>
        <v>0</v>
      </c>
      <c r="DZ15" s="483">
        <f t="shared" si="50"/>
        <v>0</v>
      </c>
      <c r="EA15" s="482">
        <f t="shared" si="51"/>
        <v>0</v>
      </c>
      <c r="EB15" s="482">
        <f t="shared" si="52"/>
        <v>0</v>
      </c>
      <c r="EC15" s="482">
        <f t="shared" si="53"/>
        <v>0</v>
      </c>
      <c r="ED15" s="482">
        <f t="shared" si="54"/>
        <v>0</v>
      </c>
      <c r="EE15" s="482">
        <f t="shared" si="55"/>
        <v>0</v>
      </c>
      <c r="EF15" s="482">
        <f t="shared" si="56"/>
        <v>0</v>
      </c>
      <c r="EG15" s="482">
        <f t="shared" si="57"/>
        <v>0</v>
      </c>
      <c r="EH15" s="482">
        <f t="shared" si="58"/>
        <v>0</v>
      </c>
      <c r="EI15" s="482">
        <f t="shared" si="59"/>
        <v>0</v>
      </c>
      <c r="EJ15" s="482">
        <f t="shared" si="60"/>
        <v>0</v>
      </c>
      <c r="EK15" s="482">
        <f t="shared" si="61"/>
        <v>0</v>
      </c>
      <c r="EL15" s="480">
        <f t="shared" si="62"/>
        <v>0</v>
      </c>
      <c r="EM15" s="482">
        <f t="shared" si="63"/>
        <v>0</v>
      </c>
      <c r="EN15" s="482">
        <f t="shared" si="64"/>
        <v>0</v>
      </c>
      <c r="EO15" s="482">
        <f t="shared" si="65"/>
        <v>0</v>
      </c>
      <c r="EP15" s="482">
        <f t="shared" si="66"/>
        <v>0</v>
      </c>
      <c r="EQ15" s="482">
        <f t="shared" si="69"/>
        <v>0</v>
      </c>
      <c r="ER15" s="538">
        <f t="shared" si="70"/>
        <v>0</v>
      </c>
      <c r="ES15" s="486">
        <f t="shared" si="71"/>
        <v>0</v>
      </c>
      <c r="ET15" s="116"/>
      <c r="EV15" s="136"/>
    </row>
    <row r="16" spans="2:152" ht="13.5" customHeight="1" x14ac:dyDescent="0.15">
      <c r="B16" s="131">
        <v>7</v>
      </c>
      <c r="C16" s="145" t="s">
        <v>549</v>
      </c>
      <c r="D16" s="140">
        <f>③入力!J16</f>
        <v>0</v>
      </c>
      <c r="E16" s="146" t="s">
        <v>199</v>
      </c>
      <c r="F16" s="138" t="s">
        <v>430</v>
      </c>
      <c r="G16" s="470">
        <v>5.3745906190799829E-3</v>
      </c>
      <c r="H16" s="471">
        <v>6.1330697002371327E-3</v>
      </c>
      <c r="I16" s="472">
        <v>7.0279919884962396E-3</v>
      </c>
      <c r="J16" s="473">
        <v>7.1600641418894427E-3</v>
      </c>
      <c r="K16" s="474">
        <v>7.0406220937138751E-3</v>
      </c>
      <c r="L16" s="474">
        <v>1.1229655134289933E-2</v>
      </c>
      <c r="M16" s="473">
        <v>6.869013871109296E-3</v>
      </c>
      <c r="N16" s="474">
        <v>7.9527559055118102E-3</v>
      </c>
      <c r="O16" s="475">
        <v>7.5969476858120362E-3</v>
      </c>
      <c r="P16" s="474">
        <v>7.34169235618355E-3</v>
      </c>
      <c r="Q16" s="474">
        <v>2.1250911985142933E-2</v>
      </c>
      <c r="R16" s="475">
        <v>5.6180391726559503E-3</v>
      </c>
      <c r="S16" s="474">
        <v>7.6147936875243846E-3</v>
      </c>
      <c r="T16" s="474">
        <v>4.3743184767818591E-3</v>
      </c>
      <c r="U16" s="474">
        <v>1.7811310111408827E-2</v>
      </c>
      <c r="V16" s="472">
        <v>5.0149351621261865E-3</v>
      </c>
      <c r="W16" s="473">
        <v>4.8444876567601859E-3</v>
      </c>
      <c r="X16" s="474">
        <v>3.8078347504042565E-3</v>
      </c>
      <c r="Y16" s="474">
        <v>4.9282468057009199E-3</v>
      </c>
      <c r="Z16" s="473">
        <v>5.0256435048159354E-3</v>
      </c>
      <c r="AA16" s="474">
        <v>7.5463913981452038E-3</v>
      </c>
      <c r="AB16" s="474">
        <v>3.2765586756777691E-3</v>
      </c>
      <c r="AC16" s="474">
        <v>4.790825391697626E-3</v>
      </c>
      <c r="AD16" s="474">
        <v>8.1069053031669856E-3</v>
      </c>
      <c r="AE16" s="474">
        <v>5.7340435925935518E-3</v>
      </c>
      <c r="AF16" s="474">
        <v>5.9149789692444681E-3</v>
      </c>
      <c r="AG16" s="474">
        <v>4.0882225930608312E-3</v>
      </c>
      <c r="AH16" s="474">
        <v>3.147826788813108E-3</v>
      </c>
      <c r="AI16" s="474">
        <v>8.7342218977626267E-3</v>
      </c>
      <c r="AJ16" s="580">
        <v>3.0508084630157997E-3</v>
      </c>
      <c r="AK16" s="472">
        <v>2.8215250852222573E-3</v>
      </c>
      <c r="AL16" s="473">
        <v>3.5503480120999717E-3</v>
      </c>
      <c r="AM16" s="475">
        <v>3.622851925618347E-3</v>
      </c>
      <c r="AN16" s="476">
        <v>3.6678723155173644E-3</v>
      </c>
      <c r="AO16" s="474">
        <v>1.6431589933564685E-3</v>
      </c>
      <c r="AP16" s="474">
        <v>2.2860963774860169E-3</v>
      </c>
      <c r="AQ16" s="474">
        <v>6.2519781003623175E-3</v>
      </c>
      <c r="AR16" s="474">
        <v>6.3820633651082877E-3</v>
      </c>
      <c r="AS16" s="474">
        <v>1.2574224437354802E-3</v>
      </c>
      <c r="AT16" s="474">
        <v>2.8236770550094121E-3</v>
      </c>
      <c r="AU16" s="474">
        <v>4.9068225713838282E-3</v>
      </c>
      <c r="AV16" s="476">
        <v>3.4376622227711949E-3</v>
      </c>
      <c r="AW16" s="477">
        <v>3.3678448173271452E-3</v>
      </c>
      <c r="AX16" s="474">
        <v>2.9315131521639591E-3</v>
      </c>
      <c r="AY16" s="474">
        <v>2.6941437821997446E-3</v>
      </c>
      <c r="AZ16" s="474">
        <v>8.2155166350144186E-3</v>
      </c>
      <c r="BA16" s="474">
        <v>9.2140651459308703E-3</v>
      </c>
      <c r="BB16" s="477">
        <v>4.1584757296234693E-3</v>
      </c>
      <c r="BC16" s="474">
        <v>4.2274260200446494E-3</v>
      </c>
      <c r="BD16" s="474">
        <v>3.8896091868864603E-3</v>
      </c>
      <c r="BE16" s="474">
        <v>1.0983976641110982E-3</v>
      </c>
      <c r="BF16" s="473">
        <v>1.5479409248796213E-3</v>
      </c>
      <c r="BG16" s="475">
        <v>1.8593216831584109E-3</v>
      </c>
      <c r="BH16" s="474">
        <v>2.3890192898154204E-3</v>
      </c>
      <c r="BI16" s="474">
        <v>1.3833691836522546E-3</v>
      </c>
      <c r="BJ16" s="474">
        <v>1.1478255879019182E-3</v>
      </c>
      <c r="BK16" s="474">
        <v>8.4210526315789478E-4</v>
      </c>
      <c r="BL16" s="474">
        <v>1.2795144836844424E-3</v>
      </c>
      <c r="BM16" s="474">
        <v>1.6987807893915907E-3</v>
      </c>
      <c r="BN16" s="474">
        <v>3.3458588562310185E-3</v>
      </c>
      <c r="BO16" s="474">
        <v>2.7191115303074721E-4</v>
      </c>
      <c r="BP16" s="474">
        <v>3.4593441283170246E-3</v>
      </c>
      <c r="BQ16" s="474">
        <v>4.0781637678497494E-4</v>
      </c>
      <c r="BR16" s="474">
        <v>4.6205242880620742E-3</v>
      </c>
      <c r="BS16" s="472">
        <v>3.3961629213593706E-3</v>
      </c>
      <c r="BT16" s="474">
        <v>4.3524711306272062E-3</v>
      </c>
      <c r="BU16" s="474">
        <v>1.3938623755849896E-3</v>
      </c>
      <c r="BV16" s="474">
        <v>1.9055475834984226E-3</v>
      </c>
      <c r="BW16" s="474">
        <v>5.9167975674376781E-3</v>
      </c>
      <c r="BX16" s="474">
        <v>3.142000896347464E-3</v>
      </c>
      <c r="BY16" s="581">
        <v>2.5507680014960517E-3</v>
      </c>
      <c r="BZ16" s="478">
        <f t="shared" si="67"/>
        <v>0</v>
      </c>
      <c r="CA16" s="479">
        <f t="shared" si="0"/>
        <v>0</v>
      </c>
      <c r="CB16" s="480">
        <f t="shared" si="1"/>
        <v>0</v>
      </c>
      <c r="CC16" s="481">
        <f t="shared" si="2"/>
        <v>0</v>
      </c>
      <c r="CD16" s="482">
        <f t="shared" si="3"/>
        <v>0</v>
      </c>
      <c r="CE16" s="482">
        <f t="shared" si="4"/>
        <v>0</v>
      </c>
      <c r="CF16" s="481">
        <f t="shared" si="5"/>
        <v>0</v>
      </c>
      <c r="CG16" s="482">
        <f t="shared" si="6"/>
        <v>0</v>
      </c>
      <c r="CH16" s="483">
        <f t="shared" si="7"/>
        <v>0</v>
      </c>
      <c r="CI16" s="482">
        <f t="shared" si="8"/>
        <v>0</v>
      </c>
      <c r="CJ16" s="482">
        <f t="shared" si="9"/>
        <v>0</v>
      </c>
      <c r="CK16" s="483">
        <f t="shared" si="10"/>
        <v>0</v>
      </c>
      <c r="CL16" s="482">
        <f t="shared" si="11"/>
        <v>0</v>
      </c>
      <c r="CM16" s="482">
        <f t="shared" si="12"/>
        <v>0</v>
      </c>
      <c r="CN16" s="482">
        <f t="shared" si="13"/>
        <v>0</v>
      </c>
      <c r="CO16" s="480">
        <f t="shared" si="14"/>
        <v>0</v>
      </c>
      <c r="CP16" s="481">
        <f t="shared" si="15"/>
        <v>0</v>
      </c>
      <c r="CQ16" s="482">
        <f t="shared" si="16"/>
        <v>0</v>
      </c>
      <c r="CR16" s="482">
        <f t="shared" si="17"/>
        <v>0</v>
      </c>
      <c r="CS16" s="481">
        <f t="shared" si="18"/>
        <v>0</v>
      </c>
      <c r="CT16" s="482">
        <f t="shared" si="19"/>
        <v>0</v>
      </c>
      <c r="CU16" s="482">
        <f t="shared" si="20"/>
        <v>0</v>
      </c>
      <c r="CV16" s="482">
        <f t="shared" si="21"/>
        <v>0</v>
      </c>
      <c r="CW16" s="482">
        <f t="shared" si="22"/>
        <v>0</v>
      </c>
      <c r="CX16" s="482">
        <f t="shared" si="23"/>
        <v>0</v>
      </c>
      <c r="CY16" s="482">
        <f t="shared" si="24"/>
        <v>0</v>
      </c>
      <c r="CZ16" s="482">
        <f t="shared" si="25"/>
        <v>0</v>
      </c>
      <c r="DA16" s="482">
        <f t="shared" si="26"/>
        <v>0</v>
      </c>
      <c r="DB16" s="482">
        <f t="shared" si="27"/>
        <v>0</v>
      </c>
      <c r="DC16" s="574">
        <f t="shared" si="28"/>
        <v>0</v>
      </c>
      <c r="DD16" s="480">
        <f t="shared" si="29"/>
        <v>0</v>
      </c>
      <c r="DE16" s="481">
        <f t="shared" si="30"/>
        <v>0</v>
      </c>
      <c r="DF16" s="483">
        <f t="shared" si="31"/>
        <v>0</v>
      </c>
      <c r="DG16" s="484">
        <f t="shared" si="32"/>
        <v>0</v>
      </c>
      <c r="DH16" s="482">
        <f t="shared" si="33"/>
        <v>0</v>
      </c>
      <c r="DI16" s="482">
        <f t="shared" si="34"/>
        <v>0</v>
      </c>
      <c r="DJ16" s="482">
        <f t="shared" si="35"/>
        <v>0</v>
      </c>
      <c r="DK16" s="482">
        <f t="shared" si="36"/>
        <v>0</v>
      </c>
      <c r="DL16" s="482">
        <f t="shared" si="37"/>
        <v>0</v>
      </c>
      <c r="DM16" s="482">
        <f t="shared" si="38"/>
        <v>0</v>
      </c>
      <c r="DN16" s="482">
        <f t="shared" si="39"/>
        <v>0</v>
      </c>
      <c r="DO16" s="484">
        <f t="shared" si="68"/>
        <v>0</v>
      </c>
      <c r="DP16" s="485">
        <f t="shared" si="40"/>
        <v>0</v>
      </c>
      <c r="DQ16" s="482">
        <f t="shared" si="41"/>
        <v>0</v>
      </c>
      <c r="DR16" s="482">
        <f t="shared" si="42"/>
        <v>0</v>
      </c>
      <c r="DS16" s="482">
        <f t="shared" si="43"/>
        <v>0</v>
      </c>
      <c r="DT16" s="482">
        <f t="shared" si="44"/>
        <v>0</v>
      </c>
      <c r="DU16" s="485">
        <f t="shared" si="45"/>
        <v>0</v>
      </c>
      <c r="DV16" s="482">
        <f t="shared" si="46"/>
        <v>0</v>
      </c>
      <c r="DW16" s="482">
        <f t="shared" si="47"/>
        <v>0</v>
      </c>
      <c r="DX16" s="482">
        <f t="shared" si="48"/>
        <v>0</v>
      </c>
      <c r="DY16" s="481">
        <f t="shared" si="49"/>
        <v>0</v>
      </c>
      <c r="DZ16" s="483">
        <f t="shared" si="50"/>
        <v>0</v>
      </c>
      <c r="EA16" s="482">
        <f t="shared" si="51"/>
        <v>0</v>
      </c>
      <c r="EB16" s="482">
        <f t="shared" si="52"/>
        <v>0</v>
      </c>
      <c r="EC16" s="482">
        <f t="shared" si="53"/>
        <v>0</v>
      </c>
      <c r="ED16" s="482">
        <f t="shared" si="54"/>
        <v>0</v>
      </c>
      <c r="EE16" s="482">
        <f t="shared" si="55"/>
        <v>0</v>
      </c>
      <c r="EF16" s="482">
        <f t="shared" si="56"/>
        <v>0</v>
      </c>
      <c r="EG16" s="482">
        <f t="shared" si="57"/>
        <v>0</v>
      </c>
      <c r="EH16" s="482">
        <f t="shared" si="58"/>
        <v>0</v>
      </c>
      <c r="EI16" s="482">
        <f t="shared" si="59"/>
        <v>0</v>
      </c>
      <c r="EJ16" s="482">
        <f t="shared" si="60"/>
        <v>0</v>
      </c>
      <c r="EK16" s="482">
        <f t="shared" si="61"/>
        <v>0</v>
      </c>
      <c r="EL16" s="480">
        <f t="shared" si="62"/>
        <v>0</v>
      </c>
      <c r="EM16" s="482">
        <f t="shared" si="63"/>
        <v>0</v>
      </c>
      <c r="EN16" s="482">
        <f t="shared" si="64"/>
        <v>0</v>
      </c>
      <c r="EO16" s="482">
        <f t="shared" si="65"/>
        <v>0</v>
      </c>
      <c r="EP16" s="482">
        <f t="shared" si="66"/>
        <v>0</v>
      </c>
      <c r="EQ16" s="482">
        <f t="shared" si="69"/>
        <v>0</v>
      </c>
      <c r="ER16" s="538">
        <f t="shared" si="70"/>
        <v>0</v>
      </c>
      <c r="ES16" s="486">
        <f t="shared" si="71"/>
        <v>0</v>
      </c>
      <c r="ET16" s="116"/>
      <c r="EV16" s="136"/>
    </row>
    <row r="17" spans="2:155" ht="13.5" customHeight="1" x14ac:dyDescent="0.15">
      <c r="B17" s="361">
        <v>8</v>
      </c>
      <c r="C17" s="362" t="s">
        <v>79</v>
      </c>
      <c r="D17" s="363">
        <f>③入力!J17</f>
        <v>0</v>
      </c>
      <c r="E17" s="137" t="s">
        <v>200</v>
      </c>
      <c r="F17" s="138" t="s">
        <v>431</v>
      </c>
      <c r="G17" s="470">
        <v>1.2683543112350171E-2</v>
      </c>
      <c r="H17" s="471">
        <v>3.0890788819430879E-3</v>
      </c>
      <c r="I17" s="472">
        <v>1.8681988451346855E-3</v>
      </c>
      <c r="J17" s="473">
        <v>4.6947918096260793E-4</v>
      </c>
      <c r="K17" s="474">
        <v>4.6842451406171686E-4</v>
      </c>
      <c r="L17" s="474">
        <v>5.0541345189490563E-4</v>
      </c>
      <c r="M17" s="473">
        <v>3.5518680611589695E-3</v>
      </c>
      <c r="N17" s="474">
        <v>4.3799212598425201E-3</v>
      </c>
      <c r="O17" s="475">
        <v>4.4804634267110108E-3</v>
      </c>
      <c r="P17" s="474">
        <v>4.5364491900579526E-3</v>
      </c>
      <c r="Q17" s="474">
        <v>1.4857067055780327E-3</v>
      </c>
      <c r="R17" s="475">
        <v>2.1990647358960044E-3</v>
      </c>
      <c r="S17" s="474">
        <v>3.4676909416243998E-3</v>
      </c>
      <c r="T17" s="474">
        <v>1.4088741262623565E-3</v>
      </c>
      <c r="U17" s="474">
        <v>7.6857989000141021E-3</v>
      </c>
      <c r="V17" s="472">
        <v>4.6144718171231731E-3</v>
      </c>
      <c r="W17" s="473">
        <v>1.1503545951791693E-3</v>
      </c>
      <c r="X17" s="474">
        <v>3.1471145654026048E-3</v>
      </c>
      <c r="Y17" s="474">
        <v>9.8902102372105103E-4</v>
      </c>
      <c r="Z17" s="473">
        <v>4.8321045378273133E-3</v>
      </c>
      <c r="AA17" s="474">
        <v>8.5004340464300762E-3</v>
      </c>
      <c r="AB17" s="474">
        <v>2.8756524918018083E-3</v>
      </c>
      <c r="AC17" s="474">
        <v>1.4918429979001778E-2</v>
      </c>
      <c r="AD17" s="474">
        <v>4.0161656984086889E-3</v>
      </c>
      <c r="AE17" s="474">
        <v>6.2112890470706816E-3</v>
      </c>
      <c r="AF17" s="474">
        <v>6.0758792018337573E-3</v>
      </c>
      <c r="AG17" s="474">
        <v>3.4251199695963398E-3</v>
      </c>
      <c r="AH17" s="474">
        <v>3.5859858290141996E-3</v>
      </c>
      <c r="AI17" s="474">
        <v>2.6326119481355137E-3</v>
      </c>
      <c r="AJ17" s="580">
        <v>3.016023406495481E-2</v>
      </c>
      <c r="AK17" s="472">
        <v>3.8414076383117265E-2</v>
      </c>
      <c r="AL17" s="473">
        <v>5.4959850123190546E-2</v>
      </c>
      <c r="AM17" s="475">
        <v>5.5509919223965108E-2</v>
      </c>
      <c r="AN17" s="476">
        <v>5.5796985154226951E-2</v>
      </c>
      <c r="AO17" s="474">
        <v>3.6876849226925551E-2</v>
      </c>
      <c r="AP17" s="474">
        <v>0.21360091805293263</v>
      </c>
      <c r="AQ17" s="474">
        <v>5.7394434393201474E-3</v>
      </c>
      <c r="AR17" s="474">
        <v>8.6778758864058642E-2</v>
      </c>
      <c r="AS17" s="474">
        <v>4.1310092697821529E-2</v>
      </c>
      <c r="AT17" s="474">
        <v>0.10719514745869065</v>
      </c>
      <c r="AU17" s="474">
        <v>9.3438429816777163E-3</v>
      </c>
      <c r="AV17" s="476">
        <v>5.4329084174735726E-2</v>
      </c>
      <c r="AW17" s="477">
        <v>5.2498649749631539E-2</v>
      </c>
      <c r="AX17" s="474">
        <v>3.2189689561132939E-2</v>
      </c>
      <c r="AY17" s="474">
        <v>3.0996833199413907E-2</v>
      </c>
      <c r="AZ17" s="474">
        <v>0.32281071956108881</v>
      </c>
      <c r="BA17" s="474">
        <v>0.11450343659727065</v>
      </c>
      <c r="BB17" s="477">
        <v>7.3226977166187812E-2</v>
      </c>
      <c r="BC17" s="474">
        <v>7.4775566427587523E-2</v>
      </c>
      <c r="BD17" s="474">
        <v>6.7188368216336364E-2</v>
      </c>
      <c r="BE17" s="474">
        <v>3.6357514640702533E-2</v>
      </c>
      <c r="BF17" s="473">
        <v>1.9364946075432862E-2</v>
      </c>
      <c r="BG17" s="475">
        <v>1.6676723492392753E-2</v>
      </c>
      <c r="BH17" s="474">
        <v>2.0787394004251326E-2</v>
      </c>
      <c r="BI17" s="474">
        <v>1.5760813069240428E-2</v>
      </c>
      <c r="BJ17" s="474">
        <v>1.4448254587715396E-2</v>
      </c>
      <c r="BK17" s="474">
        <v>6.0030075187969927E-3</v>
      </c>
      <c r="BL17" s="474">
        <v>1.9682149024981995E-2</v>
      </c>
      <c r="BM17" s="474">
        <v>2.5046914474226536E-2</v>
      </c>
      <c r="BN17" s="474">
        <v>7.4243750107239062E-2</v>
      </c>
      <c r="BO17" s="474">
        <v>1.390145769869695E-2</v>
      </c>
      <c r="BP17" s="474">
        <v>1.0830336170889729E-2</v>
      </c>
      <c r="BQ17" s="474">
        <v>1.6223931661182418E-2</v>
      </c>
      <c r="BR17" s="474">
        <v>2.8424669599872335E-2</v>
      </c>
      <c r="BS17" s="472">
        <v>1.7728014728021615E-2</v>
      </c>
      <c r="BT17" s="474">
        <v>5.1410500617825924E-3</v>
      </c>
      <c r="BU17" s="474">
        <v>7.8002682941390768E-3</v>
      </c>
      <c r="BV17" s="474">
        <v>3.2649931156283948E-3</v>
      </c>
      <c r="BW17" s="474">
        <v>2.2950027751790631E-2</v>
      </c>
      <c r="BX17" s="474">
        <v>2.174838793025077E-2</v>
      </c>
      <c r="BY17" s="581">
        <v>2.490313915830096E-2</v>
      </c>
      <c r="BZ17" s="478">
        <f t="shared" si="67"/>
        <v>0</v>
      </c>
      <c r="CA17" s="479">
        <f t="shared" si="0"/>
        <v>0</v>
      </c>
      <c r="CB17" s="480">
        <f t="shared" si="1"/>
        <v>0</v>
      </c>
      <c r="CC17" s="481">
        <f t="shared" si="2"/>
        <v>0</v>
      </c>
      <c r="CD17" s="482">
        <f t="shared" si="3"/>
        <v>0</v>
      </c>
      <c r="CE17" s="482">
        <f t="shared" si="4"/>
        <v>0</v>
      </c>
      <c r="CF17" s="481">
        <f t="shared" si="5"/>
        <v>0</v>
      </c>
      <c r="CG17" s="482">
        <f t="shared" si="6"/>
        <v>0</v>
      </c>
      <c r="CH17" s="483">
        <f t="shared" si="7"/>
        <v>0</v>
      </c>
      <c r="CI17" s="482">
        <f t="shared" si="8"/>
        <v>0</v>
      </c>
      <c r="CJ17" s="482">
        <f t="shared" si="9"/>
        <v>0</v>
      </c>
      <c r="CK17" s="483">
        <f t="shared" si="10"/>
        <v>0</v>
      </c>
      <c r="CL17" s="482">
        <f t="shared" si="11"/>
        <v>0</v>
      </c>
      <c r="CM17" s="482">
        <f t="shared" si="12"/>
        <v>0</v>
      </c>
      <c r="CN17" s="482">
        <f t="shared" si="13"/>
        <v>0</v>
      </c>
      <c r="CO17" s="480">
        <f t="shared" si="14"/>
        <v>0</v>
      </c>
      <c r="CP17" s="481">
        <f t="shared" si="15"/>
        <v>0</v>
      </c>
      <c r="CQ17" s="482">
        <f t="shared" si="16"/>
        <v>0</v>
      </c>
      <c r="CR17" s="482">
        <f t="shared" si="17"/>
        <v>0</v>
      </c>
      <c r="CS17" s="481">
        <f t="shared" si="18"/>
        <v>0</v>
      </c>
      <c r="CT17" s="482">
        <f t="shared" si="19"/>
        <v>0</v>
      </c>
      <c r="CU17" s="482">
        <f t="shared" si="20"/>
        <v>0</v>
      </c>
      <c r="CV17" s="482">
        <f t="shared" si="21"/>
        <v>0</v>
      </c>
      <c r="CW17" s="482">
        <f t="shared" si="22"/>
        <v>0</v>
      </c>
      <c r="CX17" s="482">
        <f t="shared" si="23"/>
        <v>0</v>
      </c>
      <c r="CY17" s="482">
        <f t="shared" si="24"/>
        <v>0</v>
      </c>
      <c r="CZ17" s="482">
        <f t="shared" si="25"/>
        <v>0</v>
      </c>
      <c r="DA17" s="482">
        <f t="shared" si="26"/>
        <v>0</v>
      </c>
      <c r="DB17" s="482">
        <f t="shared" si="27"/>
        <v>0</v>
      </c>
      <c r="DC17" s="574">
        <f t="shared" si="28"/>
        <v>0</v>
      </c>
      <c r="DD17" s="480">
        <f t="shared" si="29"/>
        <v>0</v>
      </c>
      <c r="DE17" s="481">
        <f t="shared" si="30"/>
        <v>0</v>
      </c>
      <c r="DF17" s="483">
        <f t="shared" si="31"/>
        <v>0</v>
      </c>
      <c r="DG17" s="484">
        <f t="shared" si="32"/>
        <v>0</v>
      </c>
      <c r="DH17" s="482">
        <f t="shared" si="33"/>
        <v>0</v>
      </c>
      <c r="DI17" s="482">
        <f t="shared" si="34"/>
        <v>0</v>
      </c>
      <c r="DJ17" s="482">
        <f t="shared" si="35"/>
        <v>0</v>
      </c>
      <c r="DK17" s="482">
        <f t="shared" si="36"/>
        <v>0</v>
      </c>
      <c r="DL17" s="482">
        <f t="shared" si="37"/>
        <v>0</v>
      </c>
      <c r="DM17" s="482">
        <f t="shared" si="38"/>
        <v>0</v>
      </c>
      <c r="DN17" s="482">
        <f t="shared" si="39"/>
        <v>0</v>
      </c>
      <c r="DO17" s="484">
        <f t="shared" si="68"/>
        <v>0</v>
      </c>
      <c r="DP17" s="485">
        <f t="shared" si="40"/>
        <v>0</v>
      </c>
      <c r="DQ17" s="482">
        <f t="shared" si="41"/>
        <v>0</v>
      </c>
      <c r="DR17" s="482">
        <f t="shared" si="42"/>
        <v>0</v>
      </c>
      <c r="DS17" s="482">
        <f t="shared" si="43"/>
        <v>0</v>
      </c>
      <c r="DT17" s="482">
        <f t="shared" si="44"/>
        <v>0</v>
      </c>
      <c r="DU17" s="485">
        <f t="shared" si="45"/>
        <v>0</v>
      </c>
      <c r="DV17" s="482">
        <f t="shared" si="46"/>
        <v>0</v>
      </c>
      <c r="DW17" s="482">
        <f t="shared" si="47"/>
        <v>0</v>
      </c>
      <c r="DX17" s="482">
        <f t="shared" si="48"/>
        <v>0</v>
      </c>
      <c r="DY17" s="481">
        <f t="shared" si="49"/>
        <v>0</v>
      </c>
      <c r="DZ17" s="483">
        <f t="shared" si="50"/>
        <v>0</v>
      </c>
      <c r="EA17" s="482">
        <f t="shared" si="51"/>
        <v>0</v>
      </c>
      <c r="EB17" s="482">
        <f t="shared" si="52"/>
        <v>0</v>
      </c>
      <c r="EC17" s="482">
        <f t="shared" si="53"/>
        <v>0</v>
      </c>
      <c r="ED17" s="482">
        <f t="shared" si="54"/>
        <v>0</v>
      </c>
      <c r="EE17" s="482">
        <f t="shared" si="55"/>
        <v>0</v>
      </c>
      <c r="EF17" s="482">
        <f t="shared" si="56"/>
        <v>0</v>
      </c>
      <c r="EG17" s="482">
        <f t="shared" si="57"/>
        <v>0</v>
      </c>
      <c r="EH17" s="482">
        <f t="shared" si="58"/>
        <v>0</v>
      </c>
      <c r="EI17" s="482">
        <f t="shared" si="59"/>
        <v>0</v>
      </c>
      <c r="EJ17" s="482">
        <f t="shared" si="60"/>
        <v>0</v>
      </c>
      <c r="EK17" s="482">
        <f t="shared" si="61"/>
        <v>0</v>
      </c>
      <c r="EL17" s="480">
        <f t="shared" si="62"/>
        <v>0</v>
      </c>
      <c r="EM17" s="482">
        <f t="shared" si="63"/>
        <v>0</v>
      </c>
      <c r="EN17" s="482">
        <f t="shared" si="64"/>
        <v>0</v>
      </c>
      <c r="EO17" s="482">
        <f t="shared" si="65"/>
        <v>0</v>
      </c>
      <c r="EP17" s="482">
        <f t="shared" si="66"/>
        <v>0</v>
      </c>
      <c r="EQ17" s="482">
        <f t="shared" si="69"/>
        <v>0</v>
      </c>
      <c r="ER17" s="538">
        <f t="shared" si="70"/>
        <v>0</v>
      </c>
      <c r="ES17" s="486">
        <f t="shared" si="71"/>
        <v>0</v>
      </c>
      <c r="ET17" s="116"/>
      <c r="EV17" s="136"/>
    </row>
    <row r="18" spans="2:155" ht="13.5" customHeight="1" x14ac:dyDescent="0.15">
      <c r="B18" s="131">
        <v>9</v>
      </c>
      <c r="C18" s="139" t="s">
        <v>282</v>
      </c>
      <c r="D18" s="140">
        <f>③入力!J18</f>
        <v>0</v>
      </c>
      <c r="E18" s="137" t="s">
        <v>201</v>
      </c>
      <c r="F18" s="138" t="s">
        <v>432</v>
      </c>
      <c r="G18" s="470">
        <v>1.3079624900692963E-2</v>
      </c>
      <c r="H18" s="471">
        <v>1.1855052395916511E-2</v>
      </c>
      <c r="I18" s="472">
        <v>1.1546131794021284E-2</v>
      </c>
      <c r="J18" s="473">
        <v>1.1072278064975693E-2</v>
      </c>
      <c r="K18" s="474">
        <v>1.1122474699919168E-2</v>
      </c>
      <c r="L18" s="474">
        <v>9.3619944878345403E-3</v>
      </c>
      <c r="M18" s="473">
        <v>1.2116519811669274E-2</v>
      </c>
      <c r="N18" s="474">
        <v>1.1624015748031496E-2</v>
      </c>
      <c r="O18" s="475">
        <v>1.2129263256499654E-2</v>
      </c>
      <c r="P18" s="474">
        <v>1.2100587013003761E-2</v>
      </c>
      <c r="Q18" s="474">
        <v>1.3663195595940838E-2</v>
      </c>
      <c r="R18" s="475">
        <v>1.2071619672173472E-2</v>
      </c>
      <c r="S18" s="474">
        <v>1.2775128146483876E-2</v>
      </c>
      <c r="T18" s="474">
        <v>1.1633424569717271E-2</v>
      </c>
      <c r="U18" s="474">
        <v>1.4045973769567057E-2</v>
      </c>
      <c r="V18" s="472">
        <v>1.2241024227264023E-2</v>
      </c>
      <c r="W18" s="473">
        <v>9.3198219745024222E-3</v>
      </c>
      <c r="X18" s="474">
        <v>8.3459391789682327E-3</v>
      </c>
      <c r="Y18" s="474">
        <v>9.3985094441673741E-3</v>
      </c>
      <c r="Z18" s="473">
        <v>1.2424548384578423E-2</v>
      </c>
      <c r="AA18" s="474">
        <v>1.1826690847207062E-2</v>
      </c>
      <c r="AB18" s="474">
        <v>8.9694264867164145E-3</v>
      </c>
      <c r="AC18" s="474">
        <v>5.8019706024874818E-3</v>
      </c>
      <c r="AD18" s="474">
        <v>1.4157014157014158E-2</v>
      </c>
      <c r="AE18" s="474">
        <v>1.7544094056185528E-2</v>
      </c>
      <c r="AF18" s="474">
        <v>9.3718067411300583E-3</v>
      </c>
      <c r="AG18" s="474">
        <v>1.2219845733063622E-2</v>
      </c>
      <c r="AH18" s="474">
        <v>8.3596132669945169E-3</v>
      </c>
      <c r="AI18" s="474">
        <v>1.581010135235341E-2</v>
      </c>
      <c r="AJ18" s="580">
        <v>1.3836089947638871E-2</v>
      </c>
      <c r="AK18" s="472">
        <v>1.2442457726118456E-2</v>
      </c>
      <c r="AL18" s="473">
        <v>1.1660854575551424E-2</v>
      </c>
      <c r="AM18" s="475">
        <v>1.1595182653138001E-2</v>
      </c>
      <c r="AN18" s="476">
        <v>1.0031766720236783E-2</v>
      </c>
      <c r="AO18" s="474">
        <v>9.7894046308186992E-3</v>
      </c>
      <c r="AP18" s="474">
        <v>3.0631884267500382E-3</v>
      </c>
      <c r="AQ18" s="474">
        <v>1.9244849853325335E-2</v>
      </c>
      <c r="AR18" s="474">
        <v>8.5425719056203241E-3</v>
      </c>
      <c r="AS18" s="474">
        <v>8.3729273068338973E-3</v>
      </c>
      <c r="AT18" s="474">
        <v>1.6314578540054383E-2</v>
      </c>
      <c r="AU18" s="474">
        <v>4.1760192096883648E-2</v>
      </c>
      <c r="AV18" s="476">
        <v>1.8026236064490175E-2</v>
      </c>
      <c r="AW18" s="477">
        <v>1.855655947051877E-2</v>
      </c>
      <c r="AX18" s="474">
        <v>1.9992361314300648E-2</v>
      </c>
      <c r="AY18" s="474">
        <v>1.2487592758897765E-2</v>
      </c>
      <c r="AZ18" s="474">
        <v>1.1521418020679469E-2</v>
      </c>
      <c r="BA18" s="474">
        <v>1.140551847793605E-2</v>
      </c>
      <c r="BB18" s="477">
        <v>1.2551035838499924E-2</v>
      </c>
      <c r="BC18" s="474">
        <v>1.2824775566427587E-2</v>
      </c>
      <c r="BD18" s="474">
        <v>1.148360807556955E-2</v>
      </c>
      <c r="BE18" s="474">
        <v>1.3881759423313628E-2</v>
      </c>
      <c r="BF18" s="473">
        <v>1.2966468518967605E-2</v>
      </c>
      <c r="BG18" s="475">
        <v>6.9475990700905857E-3</v>
      </c>
      <c r="BH18" s="474">
        <v>5.6517131755563403E-3</v>
      </c>
      <c r="BI18" s="474">
        <v>4.6858632463596603E-3</v>
      </c>
      <c r="BJ18" s="474">
        <v>4.3760850538760634E-3</v>
      </c>
      <c r="BK18" s="474">
        <v>1.2917293233082707E-2</v>
      </c>
      <c r="BL18" s="474">
        <v>2.4608629381288324E-2</v>
      </c>
      <c r="BM18" s="474">
        <v>1.2374753305025708E-2</v>
      </c>
      <c r="BN18" s="474">
        <v>9.0852936634580744E-3</v>
      </c>
      <c r="BO18" s="474">
        <v>1.4874389793135092E-2</v>
      </c>
      <c r="BP18" s="474">
        <v>9.5732435796257419E-3</v>
      </c>
      <c r="BQ18" s="474">
        <v>4.3925870812488521E-3</v>
      </c>
      <c r="BR18" s="474">
        <v>1.4851167099463028E-2</v>
      </c>
      <c r="BS18" s="472">
        <v>1.5935226420701096E-2</v>
      </c>
      <c r="BT18" s="474">
        <v>1.4399208998222092E-2</v>
      </c>
      <c r="BU18" s="474">
        <v>7.5919199845018099E-3</v>
      </c>
      <c r="BV18" s="474">
        <v>2.1890558825067245E-2</v>
      </c>
      <c r="BW18" s="474">
        <v>2.3782167882203369E-2</v>
      </c>
      <c r="BX18" s="474">
        <v>1.6230747269888306E-2</v>
      </c>
      <c r="BY18" s="581">
        <v>1.5468833674761779E-2</v>
      </c>
      <c r="BZ18" s="478">
        <f t="shared" si="67"/>
        <v>0</v>
      </c>
      <c r="CA18" s="479">
        <f t="shared" si="0"/>
        <v>0</v>
      </c>
      <c r="CB18" s="480">
        <f t="shared" si="1"/>
        <v>0</v>
      </c>
      <c r="CC18" s="481">
        <f t="shared" si="2"/>
        <v>0</v>
      </c>
      <c r="CD18" s="482">
        <f t="shared" si="3"/>
        <v>0</v>
      </c>
      <c r="CE18" s="482">
        <f t="shared" si="4"/>
        <v>0</v>
      </c>
      <c r="CF18" s="481">
        <f t="shared" si="5"/>
        <v>0</v>
      </c>
      <c r="CG18" s="482">
        <f t="shared" si="6"/>
        <v>0</v>
      </c>
      <c r="CH18" s="483">
        <f t="shared" si="7"/>
        <v>0</v>
      </c>
      <c r="CI18" s="482">
        <f t="shared" si="8"/>
        <v>0</v>
      </c>
      <c r="CJ18" s="482">
        <f t="shared" si="9"/>
        <v>0</v>
      </c>
      <c r="CK18" s="483">
        <f t="shared" si="10"/>
        <v>0</v>
      </c>
      <c r="CL18" s="482">
        <f t="shared" si="11"/>
        <v>0</v>
      </c>
      <c r="CM18" s="482">
        <f t="shared" si="12"/>
        <v>0</v>
      </c>
      <c r="CN18" s="482">
        <f t="shared" si="13"/>
        <v>0</v>
      </c>
      <c r="CO18" s="480">
        <f t="shared" si="14"/>
        <v>0</v>
      </c>
      <c r="CP18" s="481">
        <f t="shared" si="15"/>
        <v>0</v>
      </c>
      <c r="CQ18" s="482">
        <f t="shared" si="16"/>
        <v>0</v>
      </c>
      <c r="CR18" s="482">
        <f t="shared" si="17"/>
        <v>0</v>
      </c>
      <c r="CS18" s="481">
        <f t="shared" si="18"/>
        <v>0</v>
      </c>
      <c r="CT18" s="482">
        <f t="shared" si="19"/>
        <v>0</v>
      </c>
      <c r="CU18" s="482">
        <f t="shared" si="20"/>
        <v>0</v>
      </c>
      <c r="CV18" s="482">
        <f t="shared" si="21"/>
        <v>0</v>
      </c>
      <c r="CW18" s="482">
        <f t="shared" si="22"/>
        <v>0</v>
      </c>
      <c r="CX18" s="482">
        <f t="shared" si="23"/>
        <v>0</v>
      </c>
      <c r="CY18" s="482">
        <f t="shared" si="24"/>
        <v>0</v>
      </c>
      <c r="CZ18" s="482">
        <f t="shared" si="25"/>
        <v>0</v>
      </c>
      <c r="DA18" s="482">
        <f t="shared" si="26"/>
        <v>0</v>
      </c>
      <c r="DB18" s="482">
        <f t="shared" si="27"/>
        <v>0</v>
      </c>
      <c r="DC18" s="574">
        <f t="shared" si="28"/>
        <v>0</v>
      </c>
      <c r="DD18" s="480">
        <f t="shared" si="29"/>
        <v>0</v>
      </c>
      <c r="DE18" s="481">
        <f t="shared" si="30"/>
        <v>0</v>
      </c>
      <c r="DF18" s="483">
        <f t="shared" si="31"/>
        <v>0</v>
      </c>
      <c r="DG18" s="484">
        <f t="shared" si="32"/>
        <v>0</v>
      </c>
      <c r="DH18" s="482">
        <f t="shared" si="33"/>
        <v>0</v>
      </c>
      <c r="DI18" s="482">
        <f t="shared" si="34"/>
        <v>0</v>
      </c>
      <c r="DJ18" s="482">
        <f t="shared" si="35"/>
        <v>0</v>
      </c>
      <c r="DK18" s="482">
        <f t="shared" si="36"/>
        <v>0</v>
      </c>
      <c r="DL18" s="482">
        <f t="shared" si="37"/>
        <v>0</v>
      </c>
      <c r="DM18" s="482">
        <f t="shared" si="38"/>
        <v>0</v>
      </c>
      <c r="DN18" s="482">
        <f t="shared" si="39"/>
        <v>0</v>
      </c>
      <c r="DO18" s="484">
        <f t="shared" si="68"/>
        <v>0</v>
      </c>
      <c r="DP18" s="485">
        <f t="shared" si="40"/>
        <v>0</v>
      </c>
      <c r="DQ18" s="482">
        <f t="shared" si="41"/>
        <v>0</v>
      </c>
      <c r="DR18" s="482">
        <f t="shared" si="42"/>
        <v>0</v>
      </c>
      <c r="DS18" s="482">
        <f t="shared" si="43"/>
        <v>0</v>
      </c>
      <c r="DT18" s="482">
        <f t="shared" si="44"/>
        <v>0</v>
      </c>
      <c r="DU18" s="485">
        <f t="shared" si="45"/>
        <v>0</v>
      </c>
      <c r="DV18" s="482">
        <f t="shared" si="46"/>
        <v>0</v>
      </c>
      <c r="DW18" s="482">
        <f t="shared" si="47"/>
        <v>0</v>
      </c>
      <c r="DX18" s="482">
        <f t="shared" si="48"/>
        <v>0</v>
      </c>
      <c r="DY18" s="481">
        <f t="shared" si="49"/>
        <v>0</v>
      </c>
      <c r="DZ18" s="483">
        <f t="shared" si="50"/>
        <v>0</v>
      </c>
      <c r="EA18" s="482">
        <f t="shared" si="51"/>
        <v>0</v>
      </c>
      <c r="EB18" s="482">
        <f t="shared" si="52"/>
        <v>0</v>
      </c>
      <c r="EC18" s="482">
        <f t="shared" si="53"/>
        <v>0</v>
      </c>
      <c r="ED18" s="482">
        <f t="shared" si="54"/>
        <v>0</v>
      </c>
      <c r="EE18" s="482">
        <f t="shared" si="55"/>
        <v>0</v>
      </c>
      <c r="EF18" s="482">
        <f t="shared" si="56"/>
        <v>0</v>
      </c>
      <c r="EG18" s="482">
        <f t="shared" si="57"/>
        <v>0</v>
      </c>
      <c r="EH18" s="482">
        <f t="shared" si="58"/>
        <v>0</v>
      </c>
      <c r="EI18" s="482">
        <f t="shared" si="59"/>
        <v>0</v>
      </c>
      <c r="EJ18" s="482">
        <f t="shared" si="60"/>
        <v>0</v>
      </c>
      <c r="EK18" s="482">
        <f t="shared" si="61"/>
        <v>0</v>
      </c>
      <c r="EL18" s="480">
        <f t="shared" si="62"/>
        <v>0</v>
      </c>
      <c r="EM18" s="482">
        <f t="shared" si="63"/>
        <v>0</v>
      </c>
      <c r="EN18" s="482">
        <f t="shared" si="64"/>
        <v>0</v>
      </c>
      <c r="EO18" s="482">
        <f t="shared" si="65"/>
        <v>0</v>
      </c>
      <c r="EP18" s="482">
        <f t="shared" si="66"/>
        <v>0</v>
      </c>
      <c r="EQ18" s="482">
        <f t="shared" si="69"/>
        <v>0</v>
      </c>
      <c r="ER18" s="538">
        <f t="shared" si="70"/>
        <v>0</v>
      </c>
      <c r="ES18" s="486">
        <f t="shared" si="71"/>
        <v>0</v>
      </c>
      <c r="ET18" s="116"/>
      <c r="EV18" s="136"/>
    </row>
    <row r="19" spans="2:155" ht="12" x14ac:dyDescent="0.15">
      <c r="B19" s="364">
        <v>10</v>
      </c>
      <c r="C19" s="545" t="s">
        <v>423</v>
      </c>
      <c r="D19" s="366">
        <f>③入力!J19</f>
        <v>0</v>
      </c>
      <c r="E19" s="143" t="s">
        <v>202</v>
      </c>
      <c r="F19" s="144" t="s">
        <v>433</v>
      </c>
      <c r="G19" s="487">
        <v>4.9246647398072031E-2</v>
      </c>
      <c r="H19" s="488">
        <v>4.3557972883013794E-2</v>
      </c>
      <c r="I19" s="489">
        <v>3.8236487690236777E-2</v>
      </c>
      <c r="J19" s="490">
        <v>3.2093799463487747E-2</v>
      </c>
      <c r="K19" s="491">
        <v>3.2000625802171188E-2</v>
      </c>
      <c r="L19" s="491">
        <v>3.5268382440041379E-2</v>
      </c>
      <c r="M19" s="490">
        <v>4.5630574822867365E-2</v>
      </c>
      <c r="N19" s="491">
        <v>4.6003937007874016E-2</v>
      </c>
      <c r="O19" s="492">
        <v>5.5113716863923905E-2</v>
      </c>
      <c r="P19" s="491">
        <v>5.4085494943643425E-2</v>
      </c>
      <c r="Q19" s="491">
        <v>0.11011474431252902</v>
      </c>
      <c r="R19" s="492">
        <v>3.2726175453996816E-2</v>
      </c>
      <c r="S19" s="491">
        <v>3.5375660912968024E-2</v>
      </c>
      <c r="T19" s="491">
        <v>3.107588751213779E-2</v>
      </c>
      <c r="U19" s="491">
        <v>5.9624876604146101E-2</v>
      </c>
      <c r="V19" s="489">
        <v>5.0206747269519209E-2</v>
      </c>
      <c r="W19" s="490">
        <v>4.7741665453486681E-2</v>
      </c>
      <c r="X19" s="491">
        <v>7.0836158781492881E-2</v>
      </c>
      <c r="Y19" s="491">
        <v>4.5875683990924607E-2</v>
      </c>
      <c r="Z19" s="490">
        <v>5.0361615718826587E-2</v>
      </c>
      <c r="AA19" s="491">
        <v>5.2317636037027167E-2</v>
      </c>
      <c r="AB19" s="491">
        <v>5.0802288019156518E-2</v>
      </c>
      <c r="AC19" s="491">
        <v>8.1192052980132448E-2</v>
      </c>
      <c r="AD19" s="491">
        <v>4.5102779682218937E-2</v>
      </c>
      <c r="AE19" s="491">
        <v>5.9312465918494997E-2</v>
      </c>
      <c r="AF19" s="491">
        <v>4.9129748768186571E-2</v>
      </c>
      <c r="AG19" s="491">
        <v>4.6089116397392264E-2</v>
      </c>
      <c r="AH19" s="491">
        <v>4.1429090301119034E-2</v>
      </c>
      <c r="AI19" s="491">
        <v>4.4662347209236265E-2</v>
      </c>
      <c r="AJ19" s="582">
        <v>5.9103727291438604E-2</v>
      </c>
      <c r="AK19" s="489">
        <v>6.5151156104245767E-2</v>
      </c>
      <c r="AL19" s="490">
        <v>6.0506991471618934E-2</v>
      </c>
      <c r="AM19" s="492">
        <v>6.0313131789583085E-2</v>
      </c>
      <c r="AN19" s="493">
        <v>5.7223718096074391E-2</v>
      </c>
      <c r="AO19" s="491">
        <v>8.0875998481581099E-2</v>
      </c>
      <c r="AP19" s="491">
        <v>4.1917790889951116E-2</v>
      </c>
      <c r="AQ19" s="491">
        <v>4.5235317181012126E-2</v>
      </c>
      <c r="AR19" s="491">
        <v>2.4361778950137629E-2</v>
      </c>
      <c r="AS19" s="491">
        <v>7.9651207901450943E-2</v>
      </c>
      <c r="AT19" s="491">
        <v>6.4735411001882445E-2</v>
      </c>
      <c r="AU19" s="491">
        <v>5.6950461972125069E-2</v>
      </c>
      <c r="AV19" s="493">
        <v>7.3021320349391336E-2</v>
      </c>
      <c r="AW19" s="494">
        <v>7.4729721070313712E-2</v>
      </c>
      <c r="AX19" s="491">
        <v>8.2200745553592525E-2</v>
      </c>
      <c r="AY19" s="491">
        <v>6.2579760835657236E-2</v>
      </c>
      <c r="AZ19" s="491">
        <v>1.8681859745375257E-2</v>
      </c>
      <c r="BA19" s="491">
        <v>3.9844606036457814E-3</v>
      </c>
      <c r="BB19" s="494">
        <v>5.5383335853621651E-2</v>
      </c>
      <c r="BC19" s="491">
        <v>5.6595259582957295E-2</v>
      </c>
      <c r="BD19" s="491">
        <v>5.0657529172068901E-2</v>
      </c>
      <c r="BE19" s="491">
        <v>6.7062972959546954E-2</v>
      </c>
      <c r="BF19" s="490">
        <v>6.8483013871947607E-2</v>
      </c>
      <c r="BG19" s="492">
        <v>6.8633951636507581E-2</v>
      </c>
      <c r="BH19" s="491">
        <v>5.4362207094321324E-2</v>
      </c>
      <c r="BI19" s="491">
        <v>7.042788488449267E-2</v>
      </c>
      <c r="BJ19" s="491">
        <v>7.0304317258992499E-2</v>
      </c>
      <c r="BK19" s="491">
        <v>0.10800601503759398</v>
      </c>
      <c r="BL19" s="491">
        <v>5.1481230291631416E-2</v>
      </c>
      <c r="BM19" s="491">
        <v>6.58548294026466E-2</v>
      </c>
      <c r="BN19" s="491">
        <v>6.1718227209553715E-2</v>
      </c>
      <c r="BO19" s="491">
        <v>5.5873493336052446E-2</v>
      </c>
      <c r="BP19" s="491">
        <v>3.1648787669886859E-2</v>
      </c>
      <c r="BQ19" s="491">
        <v>0.1327130996223807</v>
      </c>
      <c r="BR19" s="491">
        <v>7.8338559358038309E-2</v>
      </c>
      <c r="BS19" s="489">
        <v>4.9994883370363299E-2</v>
      </c>
      <c r="BT19" s="491">
        <v>4.0086576390627508E-2</v>
      </c>
      <c r="BU19" s="491">
        <v>1.6371790857286281E-2</v>
      </c>
      <c r="BV19" s="491">
        <v>1.5215332686531613E-2</v>
      </c>
      <c r="BW19" s="491">
        <v>5.4441485907797883E-2</v>
      </c>
      <c r="BX19" s="491">
        <v>6.2324857373893323E-2</v>
      </c>
      <c r="BY19" s="583">
        <v>6.016847581241553E-2</v>
      </c>
      <c r="BZ19" s="495">
        <f t="shared" si="67"/>
        <v>0</v>
      </c>
      <c r="CA19" s="496">
        <f t="shared" si="0"/>
        <v>0</v>
      </c>
      <c r="CB19" s="497">
        <f t="shared" si="1"/>
        <v>0</v>
      </c>
      <c r="CC19" s="498">
        <f t="shared" si="2"/>
        <v>0</v>
      </c>
      <c r="CD19" s="499">
        <f t="shared" si="3"/>
        <v>0</v>
      </c>
      <c r="CE19" s="499">
        <f t="shared" si="4"/>
        <v>0</v>
      </c>
      <c r="CF19" s="498">
        <f t="shared" si="5"/>
        <v>0</v>
      </c>
      <c r="CG19" s="499">
        <f t="shared" si="6"/>
        <v>0</v>
      </c>
      <c r="CH19" s="500">
        <f t="shared" si="7"/>
        <v>0</v>
      </c>
      <c r="CI19" s="499">
        <f t="shared" si="8"/>
        <v>0</v>
      </c>
      <c r="CJ19" s="499">
        <f t="shared" si="9"/>
        <v>0</v>
      </c>
      <c r="CK19" s="500">
        <f t="shared" si="10"/>
        <v>0</v>
      </c>
      <c r="CL19" s="499">
        <f t="shared" si="11"/>
        <v>0</v>
      </c>
      <c r="CM19" s="499">
        <f t="shared" si="12"/>
        <v>0</v>
      </c>
      <c r="CN19" s="499">
        <f t="shared" si="13"/>
        <v>0</v>
      </c>
      <c r="CO19" s="497">
        <f t="shared" si="14"/>
        <v>0</v>
      </c>
      <c r="CP19" s="498">
        <f t="shared" si="15"/>
        <v>0</v>
      </c>
      <c r="CQ19" s="499">
        <f t="shared" si="16"/>
        <v>0</v>
      </c>
      <c r="CR19" s="499">
        <f t="shared" si="17"/>
        <v>0</v>
      </c>
      <c r="CS19" s="498">
        <f t="shared" si="18"/>
        <v>0</v>
      </c>
      <c r="CT19" s="499">
        <f t="shared" si="19"/>
        <v>0</v>
      </c>
      <c r="CU19" s="499">
        <f t="shared" si="20"/>
        <v>0</v>
      </c>
      <c r="CV19" s="499">
        <f t="shared" si="21"/>
        <v>0</v>
      </c>
      <c r="CW19" s="499">
        <f t="shared" si="22"/>
        <v>0</v>
      </c>
      <c r="CX19" s="499">
        <f t="shared" si="23"/>
        <v>0</v>
      </c>
      <c r="CY19" s="499">
        <f t="shared" si="24"/>
        <v>0</v>
      </c>
      <c r="CZ19" s="499">
        <f t="shared" si="25"/>
        <v>0</v>
      </c>
      <c r="DA19" s="499">
        <f t="shared" si="26"/>
        <v>0</v>
      </c>
      <c r="DB19" s="499">
        <f t="shared" si="27"/>
        <v>0</v>
      </c>
      <c r="DC19" s="575">
        <f t="shared" si="28"/>
        <v>0</v>
      </c>
      <c r="DD19" s="497">
        <f t="shared" si="29"/>
        <v>0</v>
      </c>
      <c r="DE19" s="498">
        <f t="shared" si="30"/>
        <v>0</v>
      </c>
      <c r="DF19" s="500">
        <f t="shared" si="31"/>
        <v>0</v>
      </c>
      <c r="DG19" s="501">
        <f t="shared" si="32"/>
        <v>0</v>
      </c>
      <c r="DH19" s="499">
        <f t="shared" si="33"/>
        <v>0</v>
      </c>
      <c r="DI19" s="499">
        <f t="shared" si="34"/>
        <v>0</v>
      </c>
      <c r="DJ19" s="499">
        <f t="shared" si="35"/>
        <v>0</v>
      </c>
      <c r="DK19" s="499">
        <f t="shared" si="36"/>
        <v>0</v>
      </c>
      <c r="DL19" s="499">
        <f t="shared" si="37"/>
        <v>0</v>
      </c>
      <c r="DM19" s="499">
        <f t="shared" si="38"/>
        <v>0</v>
      </c>
      <c r="DN19" s="499">
        <f t="shared" si="39"/>
        <v>0</v>
      </c>
      <c r="DO19" s="501">
        <f t="shared" si="68"/>
        <v>0</v>
      </c>
      <c r="DP19" s="502">
        <f t="shared" si="40"/>
        <v>0</v>
      </c>
      <c r="DQ19" s="499">
        <f t="shared" si="41"/>
        <v>0</v>
      </c>
      <c r="DR19" s="499">
        <f t="shared" si="42"/>
        <v>0</v>
      </c>
      <c r="DS19" s="499">
        <f t="shared" si="43"/>
        <v>0</v>
      </c>
      <c r="DT19" s="499">
        <f t="shared" si="44"/>
        <v>0</v>
      </c>
      <c r="DU19" s="502">
        <f t="shared" si="45"/>
        <v>0</v>
      </c>
      <c r="DV19" s="499">
        <f t="shared" si="46"/>
        <v>0</v>
      </c>
      <c r="DW19" s="499">
        <f t="shared" si="47"/>
        <v>0</v>
      </c>
      <c r="DX19" s="499">
        <f t="shared" si="48"/>
        <v>0</v>
      </c>
      <c r="DY19" s="498">
        <f t="shared" si="49"/>
        <v>0</v>
      </c>
      <c r="DZ19" s="500">
        <f t="shared" si="50"/>
        <v>0</v>
      </c>
      <c r="EA19" s="499">
        <f t="shared" si="51"/>
        <v>0</v>
      </c>
      <c r="EB19" s="499">
        <f t="shared" si="52"/>
        <v>0</v>
      </c>
      <c r="EC19" s="499">
        <f t="shared" si="53"/>
        <v>0</v>
      </c>
      <c r="ED19" s="499">
        <f t="shared" si="54"/>
        <v>0</v>
      </c>
      <c r="EE19" s="499">
        <f t="shared" si="55"/>
        <v>0</v>
      </c>
      <c r="EF19" s="499">
        <f t="shared" si="56"/>
        <v>0</v>
      </c>
      <c r="EG19" s="499">
        <f t="shared" si="57"/>
        <v>0</v>
      </c>
      <c r="EH19" s="499">
        <f t="shared" si="58"/>
        <v>0</v>
      </c>
      <c r="EI19" s="499">
        <f t="shared" si="59"/>
        <v>0</v>
      </c>
      <c r="EJ19" s="499">
        <f t="shared" si="60"/>
        <v>0</v>
      </c>
      <c r="EK19" s="499">
        <f t="shared" si="61"/>
        <v>0</v>
      </c>
      <c r="EL19" s="497">
        <f t="shared" si="62"/>
        <v>0</v>
      </c>
      <c r="EM19" s="499">
        <f t="shared" si="63"/>
        <v>0</v>
      </c>
      <c r="EN19" s="499">
        <f t="shared" si="64"/>
        <v>0</v>
      </c>
      <c r="EO19" s="499">
        <f t="shared" si="65"/>
        <v>0</v>
      </c>
      <c r="EP19" s="499">
        <f t="shared" si="66"/>
        <v>0</v>
      </c>
      <c r="EQ19" s="499">
        <f t="shared" si="69"/>
        <v>0</v>
      </c>
      <c r="ER19" s="539">
        <f t="shared" si="70"/>
        <v>0</v>
      </c>
      <c r="ES19" s="503">
        <f t="shared" si="71"/>
        <v>0</v>
      </c>
      <c r="ET19" s="116"/>
      <c r="EV19" s="136"/>
    </row>
    <row r="20" spans="2:155" ht="13.5" customHeight="1" x14ac:dyDescent="0.15">
      <c r="B20" s="131">
        <v>11</v>
      </c>
      <c r="C20" s="139" t="s">
        <v>80</v>
      </c>
      <c r="D20" s="140">
        <f>③入力!J20</f>
        <v>0</v>
      </c>
      <c r="E20" s="137" t="s">
        <v>203</v>
      </c>
      <c r="F20" s="138" t="s">
        <v>204</v>
      </c>
      <c r="G20" s="470">
        <v>2.9287055056208661E-3</v>
      </c>
      <c r="H20" s="471">
        <v>5.3919175751939953E-3</v>
      </c>
      <c r="I20" s="472">
        <v>5.7219931447513722E-3</v>
      </c>
      <c r="J20" s="473">
        <v>6.7473277684100856E-3</v>
      </c>
      <c r="K20" s="474">
        <v>6.8055986116462939E-3</v>
      </c>
      <c r="L20" s="474">
        <v>4.7619423670723134E-3</v>
      </c>
      <c r="M20" s="473">
        <v>4.4877756055278443E-3</v>
      </c>
      <c r="N20" s="474">
        <v>2.4704724409448818E-3</v>
      </c>
      <c r="O20" s="475">
        <v>3.8635933194963576E-3</v>
      </c>
      <c r="P20" s="474">
        <v>3.8750645079454198E-3</v>
      </c>
      <c r="Q20" s="474">
        <v>3.2499834184519468E-3</v>
      </c>
      <c r="R20" s="475">
        <v>5.4418299936422696E-3</v>
      </c>
      <c r="S20" s="474">
        <v>2.3989627197998089E-3</v>
      </c>
      <c r="T20" s="474">
        <v>7.3371441021596101E-3</v>
      </c>
      <c r="U20" s="474">
        <v>1.8474122126639402E-3</v>
      </c>
      <c r="V20" s="472">
        <v>4.979514286829489E-3</v>
      </c>
      <c r="W20" s="473">
        <v>5.133051182330553E-3</v>
      </c>
      <c r="X20" s="474">
        <v>1.2345035035557178E-3</v>
      </c>
      <c r="Y20" s="474">
        <v>5.4480447869179492E-3</v>
      </c>
      <c r="Z20" s="473">
        <v>4.9698683510382017E-3</v>
      </c>
      <c r="AA20" s="474">
        <v>2.9824576482418972E-3</v>
      </c>
      <c r="AB20" s="474">
        <v>3.2656866435726586E-3</v>
      </c>
      <c r="AC20" s="474">
        <v>9.8207074785979648E-4</v>
      </c>
      <c r="AD20" s="474">
        <v>6.2028650813697539E-3</v>
      </c>
      <c r="AE20" s="474">
        <v>9.2835305641684272E-3</v>
      </c>
      <c r="AF20" s="474">
        <v>1.3398524603835827E-3</v>
      </c>
      <c r="AG20" s="474">
        <v>4.9856051550626222E-3</v>
      </c>
      <c r="AH20" s="474">
        <v>4.3815904020109197E-3</v>
      </c>
      <c r="AI20" s="474">
        <v>2.5251911195575119E-4</v>
      </c>
      <c r="AJ20" s="580">
        <v>3.7268301243693371E-4</v>
      </c>
      <c r="AK20" s="472">
        <v>2.5052640759013357E-4</v>
      </c>
      <c r="AL20" s="473">
        <v>2.268506878601116E-4</v>
      </c>
      <c r="AM20" s="475">
        <v>2.3355863880523739E-4</v>
      </c>
      <c r="AN20" s="476">
        <v>2.7451218292371912E-4</v>
      </c>
      <c r="AO20" s="474">
        <v>0</v>
      </c>
      <c r="AP20" s="474">
        <v>0</v>
      </c>
      <c r="AQ20" s="474">
        <v>3.1885796885111929E-3</v>
      </c>
      <c r="AR20" s="474">
        <v>0</v>
      </c>
      <c r="AS20" s="474">
        <v>6.8462202018265717E-6</v>
      </c>
      <c r="AT20" s="474">
        <v>0</v>
      </c>
      <c r="AU20" s="474">
        <v>0</v>
      </c>
      <c r="AV20" s="476">
        <v>6.509775512895198E-5</v>
      </c>
      <c r="AW20" s="477">
        <v>0</v>
      </c>
      <c r="AX20" s="474">
        <v>0</v>
      </c>
      <c r="AY20" s="474">
        <v>0</v>
      </c>
      <c r="AZ20" s="474">
        <v>0</v>
      </c>
      <c r="BA20" s="474">
        <v>0</v>
      </c>
      <c r="BB20" s="477">
        <v>7.3718433388779675E-4</v>
      </c>
      <c r="BC20" s="474">
        <v>7.4811190804160922E-4</v>
      </c>
      <c r="BD20" s="474">
        <v>6.9457306908686793E-4</v>
      </c>
      <c r="BE20" s="474">
        <v>0</v>
      </c>
      <c r="BF20" s="473">
        <v>2.5597931896229645E-4</v>
      </c>
      <c r="BG20" s="475">
        <v>9.4457518663127821E-5</v>
      </c>
      <c r="BH20" s="474">
        <v>1.5884992653190897E-4</v>
      </c>
      <c r="BI20" s="474">
        <v>0</v>
      </c>
      <c r="BJ20" s="474">
        <v>0</v>
      </c>
      <c r="BK20" s="474">
        <v>0</v>
      </c>
      <c r="BL20" s="474">
        <v>3.1043957964802866E-4</v>
      </c>
      <c r="BM20" s="474">
        <v>8.4050048571229988E-5</v>
      </c>
      <c r="BN20" s="474">
        <v>0</v>
      </c>
      <c r="BO20" s="474">
        <v>0</v>
      </c>
      <c r="BP20" s="474">
        <v>1.9495852842183411E-3</v>
      </c>
      <c r="BQ20" s="474">
        <v>0</v>
      </c>
      <c r="BR20" s="474">
        <v>3.7718565616833255E-4</v>
      </c>
      <c r="BS20" s="472">
        <v>5.5667946480053999E-4</v>
      </c>
      <c r="BT20" s="474">
        <v>4.9610671601582467E-5</v>
      </c>
      <c r="BU20" s="474">
        <v>4.8188161673414637E-3</v>
      </c>
      <c r="BV20" s="474">
        <v>2.0333587019038046E-4</v>
      </c>
      <c r="BW20" s="474">
        <v>1.9686814218512058E-4</v>
      </c>
      <c r="BX20" s="474">
        <v>6.1404586045369212E-5</v>
      </c>
      <c r="BY20" s="581">
        <v>4.5901583604634359E-5</v>
      </c>
      <c r="BZ20" s="478">
        <f t="shared" si="67"/>
        <v>0</v>
      </c>
      <c r="CA20" s="479">
        <f t="shared" si="0"/>
        <v>0</v>
      </c>
      <c r="CB20" s="480">
        <f t="shared" si="1"/>
        <v>0</v>
      </c>
      <c r="CC20" s="481">
        <f t="shared" si="2"/>
        <v>0</v>
      </c>
      <c r="CD20" s="482">
        <f t="shared" si="3"/>
        <v>0</v>
      </c>
      <c r="CE20" s="482">
        <f t="shared" si="4"/>
        <v>0</v>
      </c>
      <c r="CF20" s="481">
        <f t="shared" si="5"/>
        <v>0</v>
      </c>
      <c r="CG20" s="482">
        <f t="shared" si="6"/>
        <v>0</v>
      </c>
      <c r="CH20" s="483">
        <f t="shared" si="7"/>
        <v>0</v>
      </c>
      <c r="CI20" s="482">
        <f t="shared" si="8"/>
        <v>0</v>
      </c>
      <c r="CJ20" s="482">
        <f t="shared" si="9"/>
        <v>0</v>
      </c>
      <c r="CK20" s="483">
        <f t="shared" si="10"/>
        <v>0</v>
      </c>
      <c r="CL20" s="482">
        <f t="shared" si="11"/>
        <v>0</v>
      </c>
      <c r="CM20" s="482">
        <f t="shared" si="12"/>
        <v>0</v>
      </c>
      <c r="CN20" s="482">
        <f t="shared" si="13"/>
        <v>0</v>
      </c>
      <c r="CO20" s="480">
        <f t="shared" si="14"/>
        <v>0</v>
      </c>
      <c r="CP20" s="481">
        <f t="shared" si="15"/>
        <v>0</v>
      </c>
      <c r="CQ20" s="482">
        <f t="shared" si="16"/>
        <v>0</v>
      </c>
      <c r="CR20" s="482">
        <f t="shared" si="17"/>
        <v>0</v>
      </c>
      <c r="CS20" s="481">
        <f t="shared" si="18"/>
        <v>0</v>
      </c>
      <c r="CT20" s="482">
        <f t="shared" si="19"/>
        <v>0</v>
      </c>
      <c r="CU20" s="482">
        <f t="shared" si="20"/>
        <v>0</v>
      </c>
      <c r="CV20" s="482">
        <f t="shared" si="21"/>
        <v>0</v>
      </c>
      <c r="CW20" s="482">
        <f t="shared" si="22"/>
        <v>0</v>
      </c>
      <c r="CX20" s="482">
        <f t="shared" si="23"/>
        <v>0</v>
      </c>
      <c r="CY20" s="482">
        <f t="shared" si="24"/>
        <v>0</v>
      </c>
      <c r="CZ20" s="482">
        <f t="shared" si="25"/>
        <v>0</v>
      </c>
      <c r="DA20" s="482">
        <f t="shared" si="26"/>
        <v>0</v>
      </c>
      <c r="DB20" s="482">
        <f t="shared" si="27"/>
        <v>0</v>
      </c>
      <c r="DC20" s="574">
        <f t="shared" si="28"/>
        <v>0</v>
      </c>
      <c r="DD20" s="480">
        <f t="shared" si="29"/>
        <v>0</v>
      </c>
      <c r="DE20" s="481">
        <f t="shared" si="30"/>
        <v>0</v>
      </c>
      <c r="DF20" s="483">
        <f t="shared" si="31"/>
        <v>0</v>
      </c>
      <c r="DG20" s="484">
        <f t="shared" si="32"/>
        <v>0</v>
      </c>
      <c r="DH20" s="482">
        <f t="shared" si="33"/>
        <v>0</v>
      </c>
      <c r="DI20" s="482">
        <f t="shared" si="34"/>
        <v>0</v>
      </c>
      <c r="DJ20" s="482">
        <f t="shared" si="35"/>
        <v>0</v>
      </c>
      <c r="DK20" s="482">
        <f t="shared" si="36"/>
        <v>0</v>
      </c>
      <c r="DL20" s="482">
        <f t="shared" si="37"/>
        <v>0</v>
      </c>
      <c r="DM20" s="482">
        <f t="shared" si="38"/>
        <v>0</v>
      </c>
      <c r="DN20" s="482">
        <f t="shared" si="39"/>
        <v>0</v>
      </c>
      <c r="DO20" s="484">
        <f t="shared" si="68"/>
        <v>0</v>
      </c>
      <c r="DP20" s="485">
        <f t="shared" si="40"/>
        <v>0</v>
      </c>
      <c r="DQ20" s="482">
        <f t="shared" si="41"/>
        <v>0</v>
      </c>
      <c r="DR20" s="482">
        <f t="shared" si="42"/>
        <v>0</v>
      </c>
      <c r="DS20" s="482">
        <f t="shared" si="43"/>
        <v>0</v>
      </c>
      <c r="DT20" s="482">
        <f t="shared" si="44"/>
        <v>0</v>
      </c>
      <c r="DU20" s="485">
        <f t="shared" si="45"/>
        <v>0</v>
      </c>
      <c r="DV20" s="482">
        <f t="shared" si="46"/>
        <v>0</v>
      </c>
      <c r="DW20" s="482">
        <f t="shared" si="47"/>
        <v>0</v>
      </c>
      <c r="DX20" s="482">
        <f t="shared" si="48"/>
        <v>0</v>
      </c>
      <c r="DY20" s="481">
        <f t="shared" si="49"/>
        <v>0</v>
      </c>
      <c r="DZ20" s="483">
        <f t="shared" si="50"/>
        <v>0</v>
      </c>
      <c r="EA20" s="482">
        <f t="shared" si="51"/>
        <v>0</v>
      </c>
      <c r="EB20" s="482">
        <f t="shared" si="52"/>
        <v>0</v>
      </c>
      <c r="EC20" s="482">
        <f t="shared" si="53"/>
        <v>0</v>
      </c>
      <c r="ED20" s="482">
        <f t="shared" si="54"/>
        <v>0</v>
      </c>
      <c r="EE20" s="482">
        <f t="shared" si="55"/>
        <v>0</v>
      </c>
      <c r="EF20" s="482">
        <f t="shared" si="56"/>
        <v>0</v>
      </c>
      <c r="EG20" s="482">
        <f t="shared" si="57"/>
        <v>0</v>
      </c>
      <c r="EH20" s="482">
        <f t="shared" si="58"/>
        <v>0</v>
      </c>
      <c r="EI20" s="482">
        <f t="shared" si="59"/>
        <v>0</v>
      </c>
      <c r="EJ20" s="482">
        <f t="shared" si="60"/>
        <v>0</v>
      </c>
      <c r="EK20" s="482">
        <f t="shared" si="61"/>
        <v>0</v>
      </c>
      <c r="EL20" s="480">
        <f t="shared" si="62"/>
        <v>0</v>
      </c>
      <c r="EM20" s="482">
        <f t="shared" si="63"/>
        <v>0</v>
      </c>
      <c r="EN20" s="482">
        <f t="shared" si="64"/>
        <v>0</v>
      </c>
      <c r="EO20" s="482">
        <f t="shared" si="65"/>
        <v>0</v>
      </c>
      <c r="EP20" s="482">
        <f t="shared" si="66"/>
        <v>0</v>
      </c>
      <c r="EQ20" s="482">
        <f t="shared" si="69"/>
        <v>0</v>
      </c>
      <c r="ER20" s="538">
        <f t="shared" si="70"/>
        <v>0</v>
      </c>
      <c r="ES20" s="486">
        <f t="shared" si="71"/>
        <v>0</v>
      </c>
      <c r="ET20" s="116"/>
      <c r="EV20" s="136"/>
    </row>
    <row r="21" spans="2:155" ht="13.5" customHeight="1" x14ac:dyDescent="0.15">
      <c r="B21" s="361">
        <v>12</v>
      </c>
      <c r="C21" s="362" t="s">
        <v>288</v>
      </c>
      <c r="D21" s="363">
        <f>③入力!J21</f>
        <v>0</v>
      </c>
      <c r="E21" s="137" t="s">
        <v>205</v>
      </c>
      <c r="F21" s="138" t="s">
        <v>434</v>
      </c>
      <c r="G21" s="470">
        <v>2.3784999293542424E-2</v>
      </c>
      <c r="H21" s="471">
        <v>2.1454642723037584E-2</v>
      </c>
      <c r="I21" s="472">
        <v>2.1633938185181251E-2</v>
      </c>
      <c r="J21" s="473">
        <v>8.2784828909739875E-3</v>
      </c>
      <c r="K21" s="474">
        <v>7.8481386731255633E-3</v>
      </c>
      <c r="L21" s="474">
        <v>2.2941032464917199E-2</v>
      </c>
      <c r="M21" s="473">
        <v>3.7710189574808504E-2</v>
      </c>
      <c r="N21" s="474">
        <v>3.2135826771653546E-2</v>
      </c>
      <c r="O21" s="475">
        <v>4.1128731102571328E-2</v>
      </c>
      <c r="P21" s="474">
        <v>4.1568287658442796E-2</v>
      </c>
      <c r="Q21" s="474">
        <v>1.7616236651853818E-2</v>
      </c>
      <c r="R21" s="475">
        <v>3.3504916752458376E-2</v>
      </c>
      <c r="S21" s="474">
        <v>1.6496757658518209E-2</v>
      </c>
      <c r="T21" s="474">
        <v>4.4098807642068458E-2</v>
      </c>
      <c r="U21" s="474">
        <v>3.1420109998589761E-2</v>
      </c>
      <c r="V21" s="472">
        <v>2.1230627239928562E-2</v>
      </c>
      <c r="W21" s="473">
        <v>9.3627165526277475E-3</v>
      </c>
      <c r="X21" s="474">
        <v>1.6726653104515501E-2</v>
      </c>
      <c r="Y21" s="474">
        <v>8.7677275696634652E-3</v>
      </c>
      <c r="Z21" s="473">
        <v>2.1976227208540932E-2</v>
      </c>
      <c r="AA21" s="474">
        <v>2.8200125486690677E-2</v>
      </c>
      <c r="AB21" s="474">
        <v>2.1419262251081428E-2</v>
      </c>
      <c r="AC21" s="474">
        <v>3.8245840736553058E-2</v>
      </c>
      <c r="AD21" s="474">
        <v>2.3375311225778517E-2</v>
      </c>
      <c r="AE21" s="474">
        <v>3.4094448670852623E-2</v>
      </c>
      <c r="AF21" s="474">
        <v>1.7313623195242746E-2</v>
      </c>
      <c r="AG21" s="474">
        <v>1.7478714707111469E-2</v>
      </c>
      <c r="AH21" s="474">
        <v>1.859869820643056E-2</v>
      </c>
      <c r="AI21" s="474">
        <v>1.3829630031443305E-2</v>
      </c>
      <c r="AJ21" s="580">
        <v>3.0789878922680102E-2</v>
      </c>
      <c r="AK21" s="472">
        <v>2.2159746677626244E-2</v>
      </c>
      <c r="AL21" s="473">
        <v>2.3427604510635032E-2</v>
      </c>
      <c r="AM21" s="475">
        <v>2.372358408543513E-2</v>
      </c>
      <c r="AN21" s="476">
        <v>1.2780134813277949E-2</v>
      </c>
      <c r="AO21" s="474">
        <v>1.130468259929625E-2</v>
      </c>
      <c r="AP21" s="474">
        <v>2.4035637802817412E-3</v>
      </c>
      <c r="AQ21" s="474">
        <v>4.8560887700585281E-2</v>
      </c>
      <c r="AR21" s="474">
        <v>6.0772027211460876E-3</v>
      </c>
      <c r="AS21" s="474">
        <v>1.2957612768657091E-2</v>
      </c>
      <c r="AT21" s="474">
        <v>4.6015477933486716E-3</v>
      </c>
      <c r="AU21" s="474">
        <v>4.8128621391658404E-2</v>
      </c>
      <c r="AV21" s="476">
        <v>6.8739056483152206E-2</v>
      </c>
      <c r="AW21" s="477">
        <v>7.2947390583948959E-2</v>
      </c>
      <c r="AX21" s="474">
        <v>8.0579199992852693E-2</v>
      </c>
      <c r="AY21" s="474">
        <v>5.0801153282601506E-2</v>
      </c>
      <c r="AZ21" s="474">
        <v>2.817753393824295E-2</v>
      </c>
      <c r="BA21" s="474">
        <v>7.7696981771092737E-3</v>
      </c>
      <c r="BB21" s="477">
        <v>2.5291093301073642E-2</v>
      </c>
      <c r="BC21" s="474">
        <v>2.5744549470384268E-2</v>
      </c>
      <c r="BD21" s="474">
        <v>2.3522874606408593E-2</v>
      </c>
      <c r="BE21" s="474">
        <v>1.3418114178161205E-2</v>
      </c>
      <c r="BF21" s="473">
        <v>1.9153607297562183E-2</v>
      </c>
      <c r="BG21" s="475">
        <v>2.0346895237290337E-2</v>
      </c>
      <c r="BH21" s="474">
        <v>2.5557072061433119E-2</v>
      </c>
      <c r="BI21" s="474">
        <v>1.4265494934309954E-2</v>
      </c>
      <c r="BJ21" s="474">
        <v>4.020259121626469E-2</v>
      </c>
      <c r="BK21" s="474">
        <v>5.7654135338345864E-3</v>
      </c>
      <c r="BL21" s="474">
        <v>2.5358159177195277E-2</v>
      </c>
      <c r="BM21" s="474">
        <v>2.0936543829675809E-2</v>
      </c>
      <c r="BN21" s="474">
        <v>1.2216674387879411E-2</v>
      </c>
      <c r="BO21" s="474">
        <v>1.5579659346308594E-2</v>
      </c>
      <c r="BP21" s="474">
        <v>1.0792904133432736E-3</v>
      </c>
      <c r="BQ21" s="474">
        <v>1.2222038895097797E-2</v>
      </c>
      <c r="BR21" s="474">
        <v>2.9363488842972636E-2</v>
      </c>
      <c r="BS21" s="472">
        <v>4.3788879005484636E-2</v>
      </c>
      <c r="BT21" s="474">
        <v>6.0071024021948687E-2</v>
      </c>
      <c r="BU21" s="474">
        <v>1.7358703902936493E-2</v>
      </c>
      <c r="BV21" s="474">
        <v>7.1109458603721629E-3</v>
      </c>
      <c r="BW21" s="474">
        <v>0.11688177406320129</v>
      </c>
      <c r="BX21" s="474">
        <v>7.6022067372792821E-3</v>
      </c>
      <c r="BY21" s="581">
        <v>2.9098203888034139E-2</v>
      </c>
      <c r="BZ21" s="478">
        <f t="shared" si="67"/>
        <v>0</v>
      </c>
      <c r="CA21" s="479">
        <f t="shared" si="0"/>
        <v>0</v>
      </c>
      <c r="CB21" s="480">
        <f t="shared" si="1"/>
        <v>0</v>
      </c>
      <c r="CC21" s="481">
        <f t="shared" si="2"/>
        <v>0</v>
      </c>
      <c r="CD21" s="482">
        <f t="shared" si="3"/>
        <v>0</v>
      </c>
      <c r="CE21" s="482">
        <f t="shared" si="4"/>
        <v>0</v>
      </c>
      <c r="CF21" s="481">
        <f t="shared" si="5"/>
        <v>0</v>
      </c>
      <c r="CG21" s="482">
        <f t="shared" si="6"/>
        <v>0</v>
      </c>
      <c r="CH21" s="483">
        <f t="shared" si="7"/>
        <v>0</v>
      </c>
      <c r="CI21" s="482">
        <f t="shared" si="8"/>
        <v>0</v>
      </c>
      <c r="CJ21" s="482">
        <f t="shared" si="9"/>
        <v>0</v>
      </c>
      <c r="CK21" s="483">
        <f t="shared" si="10"/>
        <v>0</v>
      </c>
      <c r="CL21" s="482">
        <f t="shared" si="11"/>
        <v>0</v>
      </c>
      <c r="CM21" s="482">
        <f t="shared" si="12"/>
        <v>0</v>
      </c>
      <c r="CN21" s="482">
        <f t="shared" si="13"/>
        <v>0</v>
      </c>
      <c r="CO21" s="480">
        <f t="shared" si="14"/>
        <v>0</v>
      </c>
      <c r="CP21" s="481">
        <f t="shared" si="15"/>
        <v>0</v>
      </c>
      <c r="CQ21" s="482">
        <f t="shared" si="16"/>
        <v>0</v>
      </c>
      <c r="CR21" s="482">
        <f t="shared" si="17"/>
        <v>0</v>
      </c>
      <c r="CS21" s="481">
        <f t="shared" si="18"/>
        <v>0</v>
      </c>
      <c r="CT21" s="482">
        <f t="shared" si="19"/>
        <v>0</v>
      </c>
      <c r="CU21" s="482">
        <f t="shared" si="20"/>
        <v>0</v>
      </c>
      <c r="CV21" s="482">
        <f t="shared" si="21"/>
        <v>0</v>
      </c>
      <c r="CW21" s="482">
        <f t="shared" si="22"/>
        <v>0</v>
      </c>
      <c r="CX21" s="482">
        <f t="shared" si="23"/>
        <v>0</v>
      </c>
      <c r="CY21" s="482">
        <f t="shared" si="24"/>
        <v>0</v>
      </c>
      <c r="CZ21" s="482">
        <f t="shared" si="25"/>
        <v>0</v>
      </c>
      <c r="DA21" s="482">
        <f t="shared" si="26"/>
        <v>0</v>
      </c>
      <c r="DB21" s="482">
        <f t="shared" si="27"/>
        <v>0</v>
      </c>
      <c r="DC21" s="574">
        <f t="shared" si="28"/>
        <v>0</v>
      </c>
      <c r="DD21" s="480">
        <f t="shared" si="29"/>
        <v>0</v>
      </c>
      <c r="DE21" s="481">
        <f t="shared" si="30"/>
        <v>0</v>
      </c>
      <c r="DF21" s="483">
        <f t="shared" si="31"/>
        <v>0</v>
      </c>
      <c r="DG21" s="484">
        <f t="shared" si="32"/>
        <v>0</v>
      </c>
      <c r="DH21" s="482">
        <f t="shared" si="33"/>
        <v>0</v>
      </c>
      <c r="DI21" s="482">
        <f t="shared" si="34"/>
        <v>0</v>
      </c>
      <c r="DJ21" s="482">
        <f t="shared" si="35"/>
        <v>0</v>
      </c>
      <c r="DK21" s="482">
        <f t="shared" si="36"/>
        <v>0</v>
      </c>
      <c r="DL21" s="482">
        <f t="shared" si="37"/>
        <v>0</v>
      </c>
      <c r="DM21" s="482">
        <f t="shared" si="38"/>
        <v>0</v>
      </c>
      <c r="DN21" s="482">
        <f t="shared" si="39"/>
        <v>0</v>
      </c>
      <c r="DO21" s="484">
        <f t="shared" si="68"/>
        <v>0</v>
      </c>
      <c r="DP21" s="485">
        <f t="shared" si="40"/>
        <v>0</v>
      </c>
      <c r="DQ21" s="482">
        <f t="shared" si="41"/>
        <v>0</v>
      </c>
      <c r="DR21" s="482">
        <f t="shared" si="42"/>
        <v>0</v>
      </c>
      <c r="DS21" s="482">
        <f t="shared" si="43"/>
        <v>0</v>
      </c>
      <c r="DT21" s="482">
        <f t="shared" si="44"/>
        <v>0</v>
      </c>
      <c r="DU21" s="485">
        <f t="shared" si="45"/>
        <v>0</v>
      </c>
      <c r="DV21" s="482">
        <f t="shared" si="46"/>
        <v>0</v>
      </c>
      <c r="DW21" s="482">
        <f t="shared" si="47"/>
        <v>0</v>
      </c>
      <c r="DX21" s="482">
        <f t="shared" si="48"/>
        <v>0</v>
      </c>
      <c r="DY21" s="481">
        <f t="shared" si="49"/>
        <v>0</v>
      </c>
      <c r="DZ21" s="483">
        <f t="shared" si="50"/>
        <v>0</v>
      </c>
      <c r="EA21" s="482">
        <f t="shared" si="51"/>
        <v>0</v>
      </c>
      <c r="EB21" s="482">
        <f t="shared" si="52"/>
        <v>0</v>
      </c>
      <c r="EC21" s="482">
        <f t="shared" si="53"/>
        <v>0</v>
      </c>
      <c r="ED21" s="482">
        <f t="shared" si="54"/>
        <v>0</v>
      </c>
      <c r="EE21" s="482">
        <f t="shared" si="55"/>
        <v>0</v>
      </c>
      <c r="EF21" s="482">
        <f t="shared" si="56"/>
        <v>0</v>
      </c>
      <c r="EG21" s="482">
        <f t="shared" si="57"/>
        <v>0</v>
      </c>
      <c r="EH21" s="482">
        <f t="shared" si="58"/>
        <v>0</v>
      </c>
      <c r="EI21" s="482">
        <f t="shared" si="59"/>
        <v>0</v>
      </c>
      <c r="EJ21" s="482">
        <f t="shared" si="60"/>
        <v>0</v>
      </c>
      <c r="EK21" s="482">
        <f t="shared" si="61"/>
        <v>0</v>
      </c>
      <c r="EL21" s="480">
        <f t="shared" si="62"/>
        <v>0</v>
      </c>
      <c r="EM21" s="482">
        <f t="shared" si="63"/>
        <v>0</v>
      </c>
      <c r="EN21" s="482">
        <f t="shared" si="64"/>
        <v>0</v>
      </c>
      <c r="EO21" s="482">
        <f t="shared" si="65"/>
        <v>0</v>
      </c>
      <c r="EP21" s="482">
        <f t="shared" si="66"/>
        <v>0</v>
      </c>
      <c r="EQ21" s="482">
        <f t="shared" si="69"/>
        <v>0</v>
      </c>
      <c r="ER21" s="538">
        <f t="shared" si="70"/>
        <v>0</v>
      </c>
      <c r="ES21" s="486">
        <f t="shared" si="71"/>
        <v>0</v>
      </c>
      <c r="ET21" s="116"/>
      <c r="EV21" s="136"/>
    </row>
    <row r="22" spans="2:155" ht="13.5" customHeight="1" x14ac:dyDescent="0.15">
      <c r="B22" s="131">
        <v>13</v>
      </c>
      <c r="C22" s="139" t="s">
        <v>81</v>
      </c>
      <c r="D22" s="140">
        <f>③入力!J22</f>
        <v>0</v>
      </c>
      <c r="E22" s="137" t="s">
        <v>206</v>
      </c>
      <c r="F22" s="138" t="s">
        <v>435</v>
      </c>
      <c r="G22" s="470">
        <v>8.6621692222205744E-3</v>
      </c>
      <c r="H22" s="471">
        <v>7.1132568778681515E-3</v>
      </c>
      <c r="I22" s="472">
        <v>6.1120032529130685E-3</v>
      </c>
      <c r="J22" s="473">
        <v>4.3905873139519864E-3</v>
      </c>
      <c r="K22" s="474">
        <v>4.4473674298942225E-3</v>
      </c>
      <c r="L22" s="474">
        <v>2.4559934928018068E-3</v>
      </c>
      <c r="M22" s="473">
        <v>8.1841089783429421E-3</v>
      </c>
      <c r="N22" s="474">
        <v>1.2303149606299213E-2</v>
      </c>
      <c r="O22" s="475">
        <v>8.241082770141149E-3</v>
      </c>
      <c r="P22" s="474">
        <v>8.3006629470081337E-3</v>
      </c>
      <c r="Q22" s="474">
        <v>5.0540558466538434E-3</v>
      </c>
      <c r="R22" s="475">
        <v>7.9965403619065446E-3</v>
      </c>
      <c r="S22" s="474">
        <v>1.2099079766981932E-2</v>
      </c>
      <c r="T22" s="474">
        <v>5.4411870995314578E-3</v>
      </c>
      <c r="U22" s="474">
        <v>7.1781131011140883E-3</v>
      </c>
      <c r="V22" s="472">
        <v>8.3642440017321646E-3</v>
      </c>
      <c r="W22" s="473">
        <v>5.996142087640122E-3</v>
      </c>
      <c r="X22" s="474">
        <v>5.0423382539599741E-3</v>
      </c>
      <c r="Y22" s="474">
        <v>6.0732072237870798E-3</v>
      </c>
      <c r="Z22" s="473">
        <v>8.5130197011235708E-3</v>
      </c>
      <c r="AA22" s="474">
        <v>1.0571823940453987E-2</v>
      </c>
      <c r="AB22" s="474">
        <v>5.6915088070255068E-3</v>
      </c>
      <c r="AC22" s="474">
        <v>5.8633500242287195E-3</v>
      </c>
      <c r="AD22" s="474">
        <v>6.9955135375696122E-3</v>
      </c>
      <c r="AE22" s="474">
        <v>1.089146778655813E-2</v>
      </c>
      <c r="AF22" s="474">
        <v>7.3955138319443401E-3</v>
      </c>
      <c r="AG22" s="474">
        <v>8.5954748189556573E-3</v>
      </c>
      <c r="AH22" s="474">
        <v>1.1034689512432763E-2</v>
      </c>
      <c r="AI22" s="474">
        <v>6.7546858328227282E-3</v>
      </c>
      <c r="AJ22" s="580">
        <v>1.1588213637175175E-2</v>
      </c>
      <c r="AK22" s="472">
        <v>3.9311741571721676E-3</v>
      </c>
      <c r="AL22" s="473">
        <v>4.0021470759723111E-3</v>
      </c>
      <c r="AM22" s="475">
        <v>1.7919219395127193E-3</v>
      </c>
      <c r="AN22" s="476">
        <v>1.164597139676384E-3</v>
      </c>
      <c r="AO22" s="474">
        <v>1.1536214560129657E-3</v>
      </c>
      <c r="AP22" s="474">
        <v>5.0601342742773495E-4</v>
      </c>
      <c r="AQ22" s="474">
        <v>1.8895287043029293E-3</v>
      </c>
      <c r="AR22" s="474">
        <v>6.7563710283514511E-4</v>
      </c>
      <c r="AS22" s="474">
        <v>1.7435040780651668E-3</v>
      </c>
      <c r="AT22" s="474">
        <v>3.3047479606776828E-2</v>
      </c>
      <c r="AU22" s="474">
        <v>4.4370204102938873E-3</v>
      </c>
      <c r="AV22" s="476">
        <v>4.3723992194946082E-3</v>
      </c>
      <c r="AW22" s="477">
        <v>4.2182736934611269E-3</v>
      </c>
      <c r="AX22" s="474">
        <v>8.6884465995564202E-4</v>
      </c>
      <c r="AY22" s="474">
        <v>6.0594602259299519E-3</v>
      </c>
      <c r="AZ22" s="474">
        <v>4.4805514524864601E-2</v>
      </c>
      <c r="BA22" s="474">
        <v>1.9922303018228907E-4</v>
      </c>
      <c r="BB22" s="477">
        <v>5.9636322395282019E-3</v>
      </c>
      <c r="BC22" s="474">
        <v>6.0798936018619677E-3</v>
      </c>
      <c r="BD22" s="474">
        <v>5.510279681422486E-3</v>
      </c>
      <c r="BE22" s="474">
        <v>7.8747937054638381E-2</v>
      </c>
      <c r="BF22" s="473">
        <v>4.4262504076968334E-3</v>
      </c>
      <c r="BG22" s="475">
        <v>1.707071077418501E-3</v>
      </c>
      <c r="BH22" s="474">
        <v>1.6104456367478403E-3</v>
      </c>
      <c r="BI22" s="474">
        <v>2.9786417393668487E-3</v>
      </c>
      <c r="BJ22" s="474">
        <v>5.9973886967875228E-3</v>
      </c>
      <c r="BK22" s="474">
        <v>1.2932330827067668E-4</v>
      </c>
      <c r="BL22" s="474">
        <v>9.9543430077679816E-3</v>
      </c>
      <c r="BM22" s="474">
        <v>2.5619101343346065E-3</v>
      </c>
      <c r="BN22" s="474">
        <v>1.166761037044663E-3</v>
      </c>
      <c r="BO22" s="474">
        <v>4.2571089896376356E-3</v>
      </c>
      <c r="BP22" s="474">
        <v>6.9841943221837849E-3</v>
      </c>
      <c r="BQ22" s="474">
        <v>1.0273236972445933E-4</v>
      </c>
      <c r="BR22" s="474">
        <v>9.1602230783737913E-4</v>
      </c>
      <c r="BS22" s="472">
        <v>2.3121508146264763E-2</v>
      </c>
      <c r="BT22" s="474">
        <v>5.585642440891192E-2</v>
      </c>
      <c r="BU22" s="474">
        <v>6.3085675018062948E-2</v>
      </c>
      <c r="BV22" s="474">
        <v>6.3493077866019085E-2</v>
      </c>
      <c r="BW22" s="474">
        <v>1.1290966978264269E-3</v>
      </c>
      <c r="BX22" s="474">
        <v>1.0215490223911424E-3</v>
      </c>
      <c r="BY22" s="581">
        <v>8.7746827265540658E-3</v>
      </c>
      <c r="BZ22" s="478">
        <f t="shared" si="67"/>
        <v>0</v>
      </c>
      <c r="CA22" s="479">
        <f t="shared" si="0"/>
        <v>0</v>
      </c>
      <c r="CB22" s="480">
        <f t="shared" si="1"/>
        <v>0</v>
      </c>
      <c r="CC22" s="481">
        <f t="shared" si="2"/>
        <v>0</v>
      </c>
      <c r="CD22" s="482">
        <f t="shared" si="3"/>
        <v>0</v>
      </c>
      <c r="CE22" s="482">
        <f t="shared" si="4"/>
        <v>0</v>
      </c>
      <c r="CF22" s="481">
        <f t="shared" si="5"/>
        <v>0</v>
      </c>
      <c r="CG22" s="482">
        <f t="shared" si="6"/>
        <v>0</v>
      </c>
      <c r="CH22" s="483">
        <f t="shared" si="7"/>
        <v>0</v>
      </c>
      <c r="CI22" s="482">
        <f t="shared" si="8"/>
        <v>0</v>
      </c>
      <c r="CJ22" s="482">
        <f t="shared" si="9"/>
        <v>0</v>
      </c>
      <c r="CK22" s="483">
        <f t="shared" si="10"/>
        <v>0</v>
      </c>
      <c r="CL22" s="482">
        <f t="shared" si="11"/>
        <v>0</v>
      </c>
      <c r="CM22" s="482">
        <f t="shared" si="12"/>
        <v>0</v>
      </c>
      <c r="CN22" s="482">
        <f t="shared" si="13"/>
        <v>0</v>
      </c>
      <c r="CO22" s="480">
        <f t="shared" si="14"/>
        <v>0</v>
      </c>
      <c r="CP22" s="481">
        <f t="shared" si="15"/>
        <v>0</v>
      </c>
      <c r="CQ22" s="482">
        <f t="shared" si="16"/>
        <v>0</v>
      </c>
      <c r="CR22" s="482">
        <f t="shared" si="17"/>
        <v>0</v>
      </c>
      <c r="CS22" s="481">
        <f t="shared" si="18"/>
        <v>0</v>
      </c>
      <c r="CT22" s="482">
        <f t="shared" si="19"/>
        <v>0</v>
      </c>
      <c r="CU22" s="482">
        <f t="shared" si="20"/>
        <v>0</v>
      </c>
      <c r="CV22" s="482">
        <f t="shared" si="21"/>
        <v>0</v>
      </c>
      <c r="CW22" s="482">
        <f t="shared" si="22"/>
        <v>0</v>
      </c>
      <c r="CX22" s="482">
        <f t="shared" si="23"/>
        <v>0</v>
      </c>
      <c r="CY22" s="482">
        <f t="shared" si="24"/>
        <v>0</v>
      </c>
      <c r="CZ22" s="482">
        <f t="shared" si="25"/>
        <v>0</v>
      </c>
      <c r="DA22" s="482">
        <f t="shared" si="26"/>
        <v>0</v>
      </c>
      <c r="DB22" s="482">
        <f t="shared" si="27"/>
        <v>0</v>
      </c>
      <c r="DC22" s="574">
        <f t="shared" si="28"/>
        <v>0</v>
      </c>
      <c r="DD22" s="480">
        <f t="shared" si="29"/>
        <v>0</v>
      </c>
      <c r="DE22" s="481">
        <f t="shared" si="30"/>
        <v>0</v>
      </c>
      <c r="DF22" s="483">
        <f t="shared" si="31"/>
        <v>0</v>
      </c>
      <c r="DG22" s="484">
        <f t="shared" si="32"/>
        <v>0</v>
      </c>
      <c r="DH22" s="482">
        <f t="shared" si="33"/>
        <v>0</v>
      </c>
      <c r="DI22" s="482">
        <f t="shared" si="34"/>
        <v>0</v>
      </c>
      <c r="DJ22" s="482">
        <f t="shared" si="35"/>
        <v>0</v>
      </c>
      <c r="DK22" s="482">
        <f t="shared" si="36"/>
        <v>0</v>
      </c>
      <c r="DL22" s="482">
        <f t="shared" si="37"/>
        <v>0</v>
      </c>
      <c r="DM22" s="482">
        <f t="shared" si="38"/>
        <v>0</v>
      </c>
      <c r="DN22" s="482">
        <f t="shared" si="39"/>
        <v>0</v>
      </c>
      <c r="DO22" s="484">
        <f t="shared" si="68"/>
        <v>0</v>
      </c>
      <c r="DP22" s="485">
        <f t="shared" si="40"/>
        <v>0</v>
      </c>
      <c r="DQ22" s="482">
        <f t="shared" si="41"/>
        <v>0</v>
      </c>
      <c r="DR22" s="482">
        <f t="shared" si="42"/>
        <v>0</v>
      </c>
      <c r="DS22" s="482">
        <f t="shared" si="43"/>
        <v>0</v>
      </c>
      <c r="DT22" s="482">
        <f t="shared" si="44"/>
        <v>0</v>
      </c>
      <c r="DU22" s="485">
        <f t="shared" si="45"/>
        <v>0</v>
      </c>
      <c r="DV22" s="482">
        <f t="shared" si="46"/>
        <v>0</v>
      </c>
      <c r="DW22" s="482">
        <f t="shared" si="47"/>
        <v>0</v>
      </c>
      <c r="DX22" s="482">
        <f t="shared" si="48"/>
        <v>0</v>
      </c>
      <c r="DY22" s="481">
        <f t="shared" si="49"/>
        <v>0</v>
      </c>
      <c r="DZ22" s="483">
        <f t="shared" si="50"/>
        <v>0</v>
      </c>
      <c r="EA22" s="482">
        <f t="shared" si="51"/>
        <v>0</v>
      </c>
      <c r="EB22" s="482">
        <f t="shared" si="52"/>
        <v>0</v>
      </c>
      <c r="EC22" s="482">
        <f t="shared" si="53"/>
        <v>0</v>
      </c>
      <c r="ED22" s="482">
        <f t="shared" si="54"/>
        <v>0</v>
      </c>
      <c r="EE22" s="482">
        <f t="shared" si="55"/>
        <v>0</v>
      </c>
      <c r="EF22" s="482">
        <f t="shared" si="56"/>
        <v>0</v>
      </c>
      <c r="EG22" s="482">
        <f t="shared" si="57"/>
        <v>0</v>
      </c>
      <c r="EH22" s="482">
        <f t="shared" si="58"/>
        <v>0</v>
      </c>
      <c r="EI22" s="482">
        <f t="shared" si="59"/>
        <v>0</v>
      </c>
      <c r="EJ22" s="482">
        <f t="shared" si="60"/>
        <v>0</v>
      </c>
      <c r="EK22" s="482">
        <f t="shared" si="61"/>
        <v>0</v>
      </c>
      <c r="EL22" s="480">
        <f t="shared" si="62"/>
        <v>0</v>
      </c>
      <c r="EM22" s="482">
        <f t="shared" si="63"/>
        <v>0</v>
      </c>
      <c r="EN22" s="482">
        <f t="shared" si="64"/>
        <v>0</v>
      </c>
      <c r="EO22" s="482">
        <f t="shared" si="65"/>
        <v>0</v>
      </c>
      <c r="EP22" s="482">
        <f t="shared" si="66"/>
        <v>0</v>
      </c>
      <c r="EQ22" s="482">
        <f t="shared" si="69"/>
        <v>0</v>
      </c>
      <c r="ER22" s="538">
        <f t="shared" si="70"/>
        <v>0</v>
      </c>
      <c r="ES22" s="486">
        <f t="shared" si="71"/>
        <v>0</v>
      </c>
      <c r="ET22" s="116"/>
      <c r="EV22" s="136"/>
    </row>
    <row r="23" spans="2:155" ht="13.5" customHeight="1" x14ac:dyDescent="0.15">
      <c r="B23" s="361">
        <v>14</v>
      </c>
      <c r="C23" s="362" t="s">
        <v>82</v>
      </c>
      <c r="D23" s="363">
        <f>③入力!J23</f>
        <v>0</v>
      </c>
      <c r="E23" s="137" t="s">
        <v>207</v>
      </c>
      <c r="F23" s="138" t="s">
        <v>436</v>
      </c>
      <c r="G23" s="470">
        <v>9.2562481503946581E-2</v>
      </c>
      <c r="H23" s="471">
        <v>9.9063326219552703E-2</v>
      </c>
      <c r="I23" s="472">
        <v>7.0648221767299263E-2</v>
      </c>
      <c r="J23" s="473">
        <v>5.1305067684374435E-2</v>
      </c>
      <c r="K23" s="474">
        <v>5.0797752906648279E-2</v>
      </c>
      <c r="L23" s="474">
        <v>6.8590133381768795E-2</v>
      </c>
      <c r="M23" s="473">
        <v>9.3931996139279744E-2</v>
      </c>
      <c r="N23" s="474">
        <v>8.4370078740157478E-2</v>
      </c>
      <c r="O23" s="475">
        <v>5.6292440249532963E-2</v>
      </c>
      <c r="P23" s="474">
        <v>5.5971941616620571E-2</v>
      </c>
      <c r="Q23" s="474">
        <v>7.3436360018571331E-2</v>
      </c>
      <c r="R23" s="475">
        <v>0.14472808600040662</v>
      </c>
      <c r="S23" s="474">
        <v>0.13590674568472602</v>
      </c>
      <c r="T23" s="474">
        <v>0.15022264401155172</v>
      </c>
      <c r="U23" s="474">
        <v>6.8438866168382462E-2</v>
      </c>
      <c r="V23" s="472">
        <v>0.13456574928904694</v>
      </c>
      <c r="W23" s="473">
        <v>7.6189869600482504E-2</v>
      </c>
      <c r="X23" s="474">
        <v>8.2590023125206469E-2</v>
      </c>
      <c r="Y23" s="474">
        <v>7.5672752049338668E-2</v>
      </c>
      <c r="Z23" s="473">
        <v>0.13823320645234419</v>
      </c>
      <c r="AA23" s="474">
        <v>0.14179136548428409</v>
      </c>
      <c r="AB23" s="474">
        <v>0.13328703659661906</v>
      </c>
      <c r="AC23" s="474">
        <v>0.10187045711516718</v>
      </c>
      <c r="AD23" s="474">
        <v>9.25654626589206E-2</v>
      </c>
      <c r="AE23" s="474">
        <v>0.1096629052097834</v>
      </c>
      <c r="AF23" s="474">
        <v>0.17000541669369398</v>
      </c>
      <c r="AG23" s="474">
        <v>0.14791350550397778</v>
      </c>
      <c r="AH23" s="474">
        <v>0.10388404928136152</v>
      </c>
      <c r="AI23" s="474">
        <v>0.18538550315835942</v>
      </c>
      <c r="AJ23" s="580">
        <v>4.9127267077288685E-2</v>
      </c>
      <c r="AK23" s="472">
        <v>3.7620443346817231E-2</v>
      </c>
      <c r="AL23" s="473">
        <v>4.5680531455201984E-2</v>
      </c>
      <c r="AM23" s="475">
        <v>4.6356738215693603E-2</v>
      </c>
      <c r="AN23" s="476">
        <v>4.2403915156460782E-2</v>
      </c>
      <c r="AO23" s="474">
        <v>3.0906375833806718E-2</v>
      </c>
      <c r="AP23" s="474">
        <v>4.7782125075676113E-2</v>
      </c>
      <c r="AQ23" s="474">
        <v>0.12449868441563963</v>
      </c>
      <c r="AR23" s="474">
        <v>4.2081362479894205E-2</v>
      </c>
      <c r="AS23" s="474">
        <v>1.8706155664790801E-2</v>
      </c>
      <c r="AT23" s="474">
        <v>6.7977410583559925E-2</v>
      </c>
      <c r="AU23" s="474">
        <v>9.2446625254476167E-2</v>
      </c>
      <c r="AV23" s="476">
        <v>6.261652915461384E-2</v>
      </c>
      <c r="AW23" s="477">
        <v>6.2937229377786327E-2</v>
      </c>
      <c r="AX23" s="474">
        <v>5.4235785232321018E-2</v>
      </c>
      <c r="AY23" s="474">
        <v>0.16520300609727276</v>
      </c>
      <c r="AZ23" s="474">
        <v>2.1410986846732784E-2</v>
      </c>
      <c r="BA23" s="474">
        <v>5.9219045721685425E-2</v>
      </c>
      <c r="BB23" s="477">
        <v>5.9305534553152878E-2</v>
      </c>
      <c r="BC23" s="474">
        <v>6.0597064551370351E-2</v>
      </c>
      <c r="BD23" s="474">
        <v>5.4269309131320616E-2</v>
      </c>
      <c r="BE23" s="474">
        <v>2.2812449978749594E-2</v>
      </c>
      <c r="BF23" s="473">
        <v>2.735359209564819E-2</v>
      </c>
      <c r="BG23" s="475">
        <v>2.5730973801088623E-2</v>
      </c>
      <c r="BH23" s="474">
        <v>1.8793409400153414E-2</v>
      </c>
      <c r="BI23" s="474">
        <v>2.5100554147308825E-2</v>
      </c>
      <c r="BJ23" s="474">
        <v>1.6327818987904787E-2</v>
      </c>
      <c r="BK23" s="474">
        <v>4.8141353383458645E-2</v>
      </c>
      <c r="BL23" s="474">
        <v>2.8719157058654902E-2</v>
      </c>
      <c r="BM23" s="474">
        <v>4.0518588799684487E-2</v>
      </c>
      <c r="BN23" s="474">
        <v>1.7810264065475884E-2</v>
      </c>
      <c r="BO23" s="474">
        <v>9.2407305912792989E-3</v>
      </c>
      <c r="BP23" s="474">
        <v>5.4114248816991652E-2</v>
      </c>
      <c r="BQ23" s="474">
        <v>1.0713740921415964E-2</v>
      </c>
      <c r="BR23" s="474">
        <v>3.7841876312119056E-2</v>
      </c>
      <c r="BS23" s="472">
        <v>6.6459238173205787E-2</v>
      </c>
      <c r="BT23" s="474">
        <v>4.1824680501506201E-2</v>
      </c>
      <c r="BU23" s="474">
        <v>7.319239565222159E-2</v>
      </c>
      <c r="BV23" s="474">
        <v>3.7088462722725396E-2</v>
      </c>
      <c r="BW23" s="474">
        <v>0.13194466847156702</v>
      </c>
      <c r="BX23" s="474">
        <v>1.7832051280006506E-2</v>
      </c>
      <c r="BY23" s="581">
        <v>7.4634274882483448E-2</v>
      </c>
      <c r="BZ23" s="478">
        <f t="shared" si="67"/>
        <v>0</v>
      </c>
      <c r="CA23" s="479">
        <f t="shared" si="0"/>
        <v>0</v>
      </c>
      <c r="CB23" s="480">
        <f t="shared" si="1"/>
        <v>0</v>
      </c>
      <c r="CC23" s="481">
        <f t="shared" si="2"/>
        <v>0</v>
      </c>
      <c r="CD23" s="482">
        <f t="shared" si="3"/>
        <v>0</v>
      </c>
      <c r="CE23" s="482">
        <f t="shared" si="4"/>
        <v>0</v>
      </c>
      <c r="CF23" s="481">
        <f t="shared" si="5"/>
        <v>0</v>
      </c>
      <c r="CG23" s="482">
        <f t="shared" si="6"/>
        <v>0</v>
      </c>
      <c r="CH23" s="483">
        <f t="shared" si="7"/>
        <v>0</v>
      </c>
      <c r="CI23" s="482">
        <f t="shared" si="8"/>
        <v>0</v>
      </c>
      <c r="CJ23" s="482">
        <f t="shared" si="9"/>
        <v>0</v>
      </c>
      <c r="CK23" s="483">
        <f t="shared" si="10"/>
        <v>0</v>
      </c>
      <c r="CL23" s="482">
        <f t="shared" si="11"/>
        <v>0</v>
      </c>
      <c r="CM23" s="482">
        <f t="shared" si="12"/>
        <v>0</v>
      </c>
      <c r="CN23" s="482">
        <f t="shared" si="13"/>
        <v>0</v>
      </c>
      <c r="CO23" s="480">
        <f t="shared" si="14"/>
        <v>0</v>
      </c>
      <c r="CP23" s="481">
        <f t="shared" si="15"/>
        <v>0</v>
      </c>
      <c r="CQ23" s="482">
        <f t="shared" si="16"/>
        <v>0</v>
      </c>
      <c r="CR23" s="482">
        <f t="shared" si="17"/>
        <v>0</v>
      </c>
      <c r="CS23" s="481">
        <f t="shared" si="18"/>
        <v>0</v>
      </c>
      <c r="CT23" s="482">
        <f t="shared" si="19"/>
        <v>0</v>
      </c>
      <c r="CU23" s="482">
        <f t="shared" si="20"/>
        <v>0</v>
      </c>
      <c r="CV23" s="482">
        <f t="shared" si="21"/>
        <v>0</v>
      </c>
      <c r="CW23" s="482">
        <f t="shared" si="22"/>
        <v>0</v>
      </c>
      <c r="CX23" s="482">
        <f t="shared" si="23"/>
        <v>0</v>
      </c>
      <c r="CY23" s="482">
        <f t="shared" si="24"/>
        <v>0</v>
      </c>
      <c r="CZ23" s="482">
        <f t="shared" si="25"/>
        <v>0</v>
      </c>
      <c r="DA23" s="482">
        <f t="shared" si="26"/>
        <v>0</v>
      </c>
      <c r="DB23" s="482">
        <f t="shared" si="27"/>
        <v>0</v>
      </c>
      <c r="DC23" s="574">
        <f t="shared" si="28"/>
        <v>0</v>
      </c>
      <c r="DD23" s="480">
        <f t="shared" si="29"/>
        <v>0</v>
      </c>
      <c r="DE23" s="481">
        <f t="shared" si="30"/>
        <v>0</v>
      </c>
      <c r="DF23" s="483">
        <f t="shared" si="31"/>
        <v>0</v>
      </c>
      <c r="DG23" s="484">
        <f t="shared" si="32"/>
        <v>0</v>
      </c>
      <c r="DH23" s="482">
        <f t="shared" si="33"/>
        <v>0</v>
      </c>
      <c r="DI23" s="482">
        <f t="shared" si="34"/>
        <v>0</v>
      </c>
      <c r="DJ23" s="482">
        <f t="shared" si="35"/>
        <v>0</v>
      </c>
      <c r="DK23" s="482">
        <f t="shared" si="36"/>
        <v>0</v>
      </c>
      <c r="DL23" s="482">
        <f t="shared" si="37"/>
        <v>0</v>
      </c>
      <c r="DM23" s="482">
        <f t="shared" si="38"/>
        <v>0</v>
      </c>
      <c r="DN23" s="482">
        <f t="shared" si="39"/>
        <v>0</v>
      </c>
      <c r="DO23" s="484">
        <f t="shared" si="68"/>
        <v>0</v>
      </c>
      <c r="DP23" s="485">
        <f t="shared" si="40"/>
        <v>0</v>
      </c>
      <c r="DQ23" s="482">
        <f t="shared" si="41"/>
        <v>0</v>
      </c>
      <c r="DR23" s="482">
        <f t="shared" si="42"/>
        <v>0</v>
      </c>
      <c r="DS23" s="482">
        <f t="shared" si="43"/>
        <v>0</v>
      </c>
      <c r="DT23" s="482">
        <f t="shared" si="44"/>
        <v>0</v>
      </c>
      <c r="DU23" s="485">
        <f t="shared" si="45"/>
        <v>0</v>
      </c>
      <c r="DV23" s="482">
        <f t="shared" si="46"/>
        <v>0</v>
      </c>
      <c r="DW23" s="482">
        <f t="shared" si="47"/>
        <v>0</v>
      </c>
      <c r="DX23" s="482">
        <f t="shared" si="48"/>
        <v>0</v>
      </c>
      <c r="DY23" s="481">
        <f t="shared" si="49"/>
        <v>0</v>
      </c>
      <c r="DZ23" s="483">
        <f t="shared" si="50"/>
        <v>0</v>
      </c>
      <c r="EA23" s="482">
        <f t="shared" si="51"/>
        <v>0</v>
      </c>
      <c r="EB23" s="482">
        <f t="shared" si="52"/>
        <v>0</v>
      </c>
      <c r="EC23" s="482">
        <f t="shared" si="53"/>
        <v>0</v>
      </c>
      <c r="ED23" s="482">
        <f t="shared" si="54"/>
        <v>0</v>
      </c>
      <c r="EE23" s="482">
        <f t="shared" si="55"/>
        <v>0</v>
      </c>
      <c r="EF23" s="482">
        <f t="shared" si="56"/>
        <v>0</v>
      </c>
      <c r="EG23" s="482">
        <f t="shared" si="57"/>
        <v>0</v>
      </c>
      <c r="EH23" s="482">
        <f t="shared" si="58"/>
        <v>0</v>
      </c>
      <c r="EI23" s="482">
        <f t="shared" si="59"/>
        <v>0</v>
      </c>
      <c r="EJ23" s="482">
        <f t="shared" si="60"/>
        <v>0</v>
      </c>
      <c r="EK23" s="482">
        <f t="shared" si="61"/>
        <v>0</v>
      </c>
      <c r="EL23" s="480">
        <f t="shared" si="62"/>
        <v>0</v>
      </c>
      <c r="EM23" s="482">
        <f t="shared" si="63"/>
        <v>0</v>
      </c>
      <c r="EN23" s="482">
        <f t="shared" si="64"/>
        <v>0</v>
      </c>
      <c r="EO23" s="482">
        <f t="shared" si="65"/>
        <v>0</v>
      </c>
      <c r="EP23" s="482">
        <f t="shared" si="66"/>
        <v>0</v>
      </c>
      <c r="EQ23" s="482">
        <f t="shared" si="69"/>
        <v>0</v>
      </c>
      <c r="ER23" s="538">
        <f t="shared" si="70"/>
        <v>0</v>
      </c>
      <c r="ES23" s="486">
        <f t="shared" si="71"/>
        <v>0</v>
      </c>
      <c r="ET23" s="116"/>
      <c r="EV23" s="136"/>
    </row>
    <row r="24" spans="2:155" ht="13.5" customHeight="1" x14ac:dyDescent="0.15">
      <c r="B24" s="141">
        <v>15</v>
      </c>
      <c r="C24" s="142" t="s">
        <v>83</v>
      </c>
      <c r="D24" s="161">
        <f>③入力!J24</f>
        <v>0</v>
      </c>
      <c r="E24" s="143" t="s">
        <v>208</v>
      </c>
      <c r="F24" s="144" t="s">
        <v>437</v>
      </c>
      <c r="G24" s="487">
        <v>6.8179937938493964E-3</v>
      </c>
      <c r="H24" s="488">
        <v>9.275297845087729E-3</v>
      </c>
      <c r="I24" s="489">
        <v>4.062759034327101E-3</v>
      </c>
      <c r="J24" s="490">
        <v>2.7717285266471089E-3</v>
      </c>
      <c r="K24" s="491">
        <v>2.8326819389437271E-3</v>
      </c>
      <c r="L24" s="491">
        <v>6.9494349635549517E-4</v>
      </c>
      <c r="M24" s="490">
        <v>5.6168004755158402E-3</v>
      </c>
      <c r="N24" s="491">
        <v>1.5009842519685039E-2</v>
      </c>
      <c r="O24" s="492">
        <v>6.6843012643646258E-3</v>
      </c>
      <c r="P24" s="491">
        <v>6.650301094942552E-3</v>
      </c>
      <c r="Q24" s="491">
        <v>8.503017841745706E-3</v>
      </c>
      <c r="R24" s="492">
        <v>3.9601883437305353E-3</v>
      </c>
      <c r="S24" s="491">
        <v>7.8418248597451872E-3</v>
      </c>
      <c r="T24" s="491">
        <v>1.5424291084916877E-3</v>
      </c>
      <c r="U24" s="491">
        <v>2.7076575941334087E-3</v>
      </c>
      <c r="V24" s="489">
        <v>1.5787952353774788E-2</v>
      </c>
      <c r="W24" s="490">
        <v>1.1568537736830064E-2</v>
      </c>
      <c r="X24" s="491">
        <v>1.8256741953993011E-3</v>
      </c>
      <c r="Y24" s="491">
        <v>1.2355738499469665E-2</v>
      </c>
      <c r="Z24" s="490">
        <v>1.6053036536563838E-2</v>
      </c>
      <c r="AA24" s="491">
        <v>3.286719898235451E-2</v>
      </c>
      <c r="AB24" s="491">
        <v>1.1512122995299206E-2</v>
      </c>
      <c r="AC24" s="491">
        <v>9.8950088838636735E-3</v>
      </c>
      <c r="AD24" s="491">
        <v>1.2889257749070833E-2</v>
      </c>
      <c r="AE24" s="491">
        <v>1.8209231421874125E-2</v>
      </c>
      <c r="AF24" s="491">
        <v>1.3905233975052882E-2</v>
      </c>
      <c r="AG24" s="491">
        <v>1.7208275806999282E-2</v>
      </c>
      <c r="AH24" s="491">
        <v>1.4453483076107072E-2</v>
      </c>
      <c r="AI24" s="491">
        <v>8.7433072414732044E-4</v>
      </c>
      <c r="AJ24" s="582">
        <v>5.4706470167740729E-3</v>
      </c>
      <c r="AK24" s="489">
        <v>4.5280933356219317E-3</v>
      </c>
      <c r="AL24" s="490">
        <v>5.0411263968913687E-4</v>
      </c>
      <c r="AM24" s="492">
        <v>5.105320909732932E-4</v>
      </c>
      <c r="AN24" s="493">
        <v>5.2325714690337885E-4</v>
      </c>
      <c r="AO24" s="491">
        <v>5.1287021556702442E-4</v>
      </c>
      <c r="AP24" s="491">
        <v>5.9637296803983044E-4</v>
      </c>
      <c r="AQ24" s="491">
        <v>5.2198230456368421E-4</v>
      </c>
      <c r="AR24" s="491">
        <v>5.4498254113705959E-4</v>
      </c>
      <c r="AS24" s="491">
        <v>4.6097882692298914E-4</v>
      </c>
      <c r="AT24" s="491">
        <v>6.274837900020916E-4</v>
      </c>
      <c r="AU24" s="491">
        <v>7.8300360181656837E-4</v>
      </c>
      <c r="AV24" s="493">
        <v>4.5818804571531581E-4</v>
      </c>
      <c r="AW24" s="494">
        <v>2.2702514669669258E-4</v>
      </c>
      <c r="AX24" s="491">
        <v>2.2111984919179578E-4</v>
      </c>
      <c r="AY24" s="491">
        <v>2.741409462589214E-4</v>
      </c>
      <c r="AZ24" s="491">
        <v>2.5321797847647186E-4</v>
      </c>
      <c r="BA24" s="491">
        <v>1.494172726367168E-4</v>
      </c>
      <c r="BB24" s="494">
        <v>2.8447754423106004E-3</v>
      </c>
      <c r="BC24" s="491">
        <v>2.8974492946373439E-3</v>
      </c>
      <c r="BD24" s="491">
        <v>2.6393776625300981E-3</v>
      </c>
      <c r="BE24" s="491">
        <v>2.8701848509435731E-4</v>
      </c>
      <c r="BF24" s="490">
        <v>1.0390789731388614E-2</v>
      </c>
      <c r="BG24" s="492">
        <v>5.6469438953410693E-3</v>
      </c>
      <c r="BH24" s="491">
        <v>7.1722831959769168E-3</v>
      </c>
      <c r="BI24" s="491">
        <v>8.2802242177567025E-3</v>
      </c>
      <c r="BJ24" s="491">
        <v>1.6069558230626857E-3</v>
      </c>
      <c r="BK24" s="491">
        <v>1.2330827067669173E-4</v>
      </c>
      <c r="BL24" s="491">
        <v>2.5915412206428335E-2</v>
      </c>
      <c r="BM24" s="491">
        <v>1.7795981437870043E-3</v>
      </c>
      <c r="BN24" s="491">
        <v>7.721212745148504E-5</v>
      </c>
      <c r="BO24" s="491">
        <v>5.1323230134553534E-3</v>
      </c>
      <c r="BP24" s="491">
        <v>9.741687748182206E-3</v>
      </c>
      <c r="BQ24" s="491">
        <v>1.2608063557092736E-4</v>
      </c>
      <c r="BR24" s="491">
        <v>6.1966214941940349E-4</v>
      </c>
      <c r="BS24" s="489">
        <v>6.8903535787872405E-3</v>
      </c>
      <c r="BT24" s="491">
        <v>4.3195896389842964E-3</v>
      </c>
      <c r="BU24" s="491">
        <v>3.5943129440347199E-3</v>
      </c>
      <c r="BV24" s="491">
        <v>2.0740258759418808E-3</v>
      </c>
      <c r="BW24" s="491">
        <v>2.5973359935347842E-4</v>
      </c>
      <c r="BX24" s="491">
        <v>4.5686606942067567E-3</v>
      </c>
      <c r="BY24" s="583">
        <v>1.3322679632447319E-2</v>
      </c>
      <c r="BZ24" s="495">
        <f t="shared" si="67"/>
        <v>0</v>
      </c>
      <c r="CA24" s="496">
        <f t="shared" si="0"/>
        <v>0</v>
      </c>
      <c r="CB24" s="497">
        <f t="shared" si="1"/>
        <v>0</v>
      </c>
      <c r="CC24" s="498">
        <f t="shared" si="2"/>
        <v>0</v>
      </c>
      <c r="CD24" s="499">
        <f t="shared" si="3"/>
        <v>0</v>
      </c>
      <c r="CE24" s="499">
        <f t="shared" si="4"/>
        <v>0</v>
      </c>
      <c r="CF24" s="498">
        <f t="shared" si="5"/>
        <v>0</v>
      </c>
      <c r="CG24" s="499">
        <f t="shared" si="6"/>
        <v>0</v>
      </c>
      <c r="CH24" s="500">
        <f t="shared" si="7"/>
        <v>0</v>
      </c>
      <c r="CI24" s="499">
        <f t="shared" si="8"/>
        <v>0</v>
      </c>
      <c r="CJ24" s="499">
        <f t="shared" si="9"/>
        <v>0</v>
      </c>
      <c r="CK24" s="500">
        <f t="shared" si="10"/>
        <v>0</v>
      </c>
      <c r="CL24" s="499">
        <f t="shared" si="11"/>
        <v>0</v>
      </c>
      <c r="CM24" s="499">
        <f t="shared" si="12"/>
        <v>0</v>
      </c>
      <c r="CN24" s="499">
        <f t="shared" si="13"/>
        <v>0</v>
      </c>
      <c r="CO24" s="497">
        <f t="shared" si="14"/>
        <v>0</v>
      </c>
      <c r="CP24" s="498">
        <f t="shared" si="15"/>
        <v>0</v>
      </c>
      <c r="CQ24" s="499">
        <f t="shared" si="16"/>
        <v>0</v>
      </c>
      <c r="CR24" s="499">
        <f t="shared" si="17"/>
        <v>0</v>
      </c>
      <c r="CS24" s="498">
        <f t="shared" si="18"/>
        <v>0</v>
      </c>
      <c r="CT24" s="499">
        <f t="shared" si="19"/>
        <v>0</v>
      </c>
      <c r="CU24" s="499">
        <f t="shared" si="20"/>
        <v>0</v>
      </c>
      <c r="CV24" s="499">
        <f t="shared" si="21"/>
        <v>0</v>
      </c>
      <c r="CW24" s="499">
        <f t="shared" si="22"/>
        <v>0</v>
      </c>
      <c r="CX24" s="499">
        <f t="shared" si="23"/>
        <v>0</v>
      </c>
      <c r="CY24" s="499">
        <f t="shared" si="24"/>
        <v>0</v>
      </c>
      <c r="CZ24" s="499">
        <f t="shared" si="25"/>
        <v>0</v>
      </c>
      <c r="DA24" s="499">
        <f t="shared" si="26"/>
        <v>0</v>
      </c>
      <c r="DB24" s="499">
        <f t="shared" si="27"/>
        <v>0</v>
      </c>
      <c r="DC24" s="575">
        <f t="shared" si="28"/>
        <v>0</v>
      </c>
      <c r="DD24" s="497">
        <f t="shared" si="29"/>
        <v>0</v>
      </c>
      <c r="DE24" s="498">
        <f t="shared" si="30"/>
        <v>0</v>
      </c>
      <c r="DF24" s="500">
        <f t="shared" si="31"/>
        <v>0</v>
      </c>
      <c r="DG24" s="501">
        <f t="shared" si="32"/>
        <v>0</v>
      </c>
      <c r="DH24" s="499">
        <f t="shared" si="33"/>
        <v>0</v>
      </c>
      <c r="DI24" s="499">
        <f t="shared" si="34"/>
        <v>0</v>
      </c>
      <c r="DJ24" s="499">
        <f t="shared" si="35"/>
        <v>0</v>
      </c>
      <c r="DK24" s="499">
        <f t="shared" si="36"/>
        <v>0</v>
      </c>
      <c r="DL24" s="499">
        <f t="shared" si="37"/>
        <v>0</v>
      </c>
      <c r="DM24" s="499">
        <f t="shared" si="38"/>
        <v>0</v>
      </c>
      <c r="DN24" s="499">
        <f t="shared" si="39"/>
        <v>0</v>
      </c>
      <c r="DO24" s="501">
        <f t="shared" si="68"/>
        <v>0</v>
      </c>
      <c r="DP24" s="502">
        <f t="shared" si="40"/>
        <v>0</v>
      </c>
      <c r="DQ24" s="499">
        <f t="shared" si="41"/>
        <v>0</v>
      </c>
      <c r="DR24" s="499">
        <f t="shared" si="42"/>
        <v>0</v>
      </c>
      <c r="DS24" s="499">
        <f t="shared" si="43"/>
        <v>0</v>
      </c>
      <c r="DT24" s="499">
        <f t="shared" si="44"/>
        <v>0</v>
      </c>
      <c r="DU24" s="502">
        <f t="shared" si="45"/>
        <v>0</v>
      </c>
      <c r="DV24" s="499">
        <f t="shared" si="46"/>
        <v>0</v>
      </c>
      <c r="DW24" s="499">
        <f t="shared" si="47"/>
        <v>0</v>
      </c>
      <c r="DX24" s="499">
        <f t="shared" si="48"/>
        <v>0</v>
      </c>
      <c r="DY24" s="498">
        <f t="shared" si="49"/>
        <v>0</v>
      </c>
      <c r="DZ24" s="500">
        <f t="shared" si="50"/>
        <v>0</v>
      </c>
      <c r="EA24" s="499">
        <f t="shared" si="51"/>
        <v>0</v>
      </c>
      <c r="EB24" s="499">
        <f t="shared" si="52"/>
        <v>0</v>
      </c>
      <c r="EC24" s="499">
        <f t="shared" si="53"/>
        <v>0</v>
      </c>
      <c r="ED24" s="499">
        <f t="shared" si="54"/>
        <v>0</v>
      </c>
      <c r="EE24" s="499">
        <f t="shared" si="55"/>
        <v>0</v>
      </c>
      <c r="EF24" s="499">
        <f t="shared" si="56"/>
        <v>0</v>
      </c>
      <c r="EG24" s="499">
        <f t="shared" si="57"/>
        <v>0</v>
      </c>
      <c r="EH24" s="499">
        <f t="shared" si="58"/>
        <v>0</v>
      </c>
      <c r="EI24" s="499">
        <f t="shared" si="59"/>
        <v>0</v>
      </c>
      <c r="EJ24" s="499">
        <f t="shared" si="60"/>
        <v>0</v>
      </c>
      <c r="EK24" s="499">
        <f t="shared" si="61"/>
        <v>0</v>
      </c>
      <c r="EL24" s="497">
        <f t="shared" si="62"/>
        <v>0</v>
      </c>
      <c r="EM24" s="499">
        <f t="shared" si="63"/>
        <v>0</v>
      </c>
      <c r="EN24" s="499">
        <f t="shared" si="64"/>
        <v>0</v>
      </c>
      <c r="EO24" s="499">
        <f t="shared" si="65"/>
        <v>0</v>
      </c>
      <c r="EP24" s="499">
        <f t="shared" si="66"/>
        <v>0</v>
      </c>
      <c r="EQ24" s="499">
        <f t="shared" si="69"/>
        <v>0</v>
      </c>
      <c r="ER24" s="539">
        <f t="shared" si="70"/>
        <v>0</v>
      </c>
      <c r="ES24" s="503">
        <f t="shared" si="71"/>
        <v>0</v>
      </c>
      <c r="ET24" s="116"/>
      <c r="EV24" s="136"/>
    </row>
    <row r="25" spans="2:155" ht="13.5" customHeight="1" x14ac:dyDescent="0.15">
      <c r="B25" s="361">
        <v>16</v>
      </c>
      <c r="C25" s="362" t="s">
        <v>116</v>
      </c>
      <c r="D25" s="363">
        <f>③入力!J25</f>
        <v>0</v>
      </c>
      <c r="E25" s="137" t="s">
        <v>209</v>
      </c>
      <c r="F25" s="138" t="s">
        <v>438</v>
      </c>
      <c r="G25" s="470">
        <v>6.8081753199304224E-5</v>
      </c>
      <c r="H25" s="471">
        <v>2.6028109470129517E-5</v>
      </c>
      <c r="I25" s="472">
        <v>1.8694902693338963E-5</v>
      </c>
      <c r="J25" s="473">
        <v>1.5761890967569573E-5</v>
      </c>
      <c r="K25" s="474">
        <v>1.5645054279646655E-5</v>
      </c>
      <c r="L25" s="474">
        <v>1.9742712964644749E-5</v>
      </c>
      <c r="M25" s="473">
        <v>2.2225432562481248E-5</v>
      </c>
      <c r="N25" s="474">
        <v>1.9685039370078739E-5</v>
      </c>
      <c r="O25" s="475">
        <v>2.0692170131509694E-5</v>
      </c>
      <c r="P25" s="474">
        <v>2.0583025352583503E-5</v>
      </c>
      <c r="Q25" s="474">
        <v>2.6530476885322015E-5</v>
      </c>
      <c r="R25" s="475">
        <v>2.4204557556824234E-5</v>
      </c>
      <c r="S25" s="474">
        <v>2.4384829608900967E-5</v>
      </c>
      <c r="T25" s="474">
        <v>2.4092271304114644E-5</v>
      </c>
      <c r="U25" s="474">
        <v>2.8204766605556338E-5</v>
      </c>
      <c r="V25" s="472">
        <v>3.5190370685222596E-5</v>
      </c>
      <c r="W25" s="473">
        <v>2.599671401534846E-5</v>
      </c>
      <c r="X25" s="474">
        <v>3.4774746579034308E-5</v>
      </c>
      <c r="Y25" s="474">
        <v>2.5287469356504146E-5</v>
      </c>
      <c r="Z25" s="473">
        <v>3.5767960987770627E-5</v>
      </c>
      <c r="AA25" s="474">
        <v>3.4379915253508898E-5</v>
      </c>
      <c r="AB25" s="474">
        <v>2.7180080262777016E-5</v>
      </c>
      <c r="AC25" s="474">
        <v>3.5535454692295267E-5</v>
      </c>
      <c r="AD25" s="474">
        <v>3.6084148233680947E-5</v>
      </c>
      <c r="AE25" s="474">
        <v>4.0083607725113298E-5</v>
      </c>
      <c r="AF25" s="474">
        <v>3.1169155004207833E-5</v>
      </c>
      <c r="AG25" s="474">
        <v>3.7100601199234561E-5</v>
      </c>
      <c r="AH25" s="474">
        <v>3.4591503173770419E-5</v>
      </c>
      <c r="AI25" s="474">
        <v>1.2746202793956964E-4</v>
      </c>
      <c r="AJ25" s="580">
        <v>1.0669118633630416E-4</v>
      </c>
      <c r="AK25" s="472">
        <v>1.6903183302202624E-4</v>
      </c>
      <c r="AL25" s="473">
        <v>2.8170067947408688E-4</v>
      </c>
      <c r="AM25" s="475">
        <v>2.7583095707956059E-4</v>
      </c>
      <c r="AN25" s="476">
        <v>2.6903411275450964E-4</v>
      </c>
      <c r="AO25" s="474">
        <v>2.6069780861280947E-4</v>
      </c>
      <c r="AP25" s="474">
        <v>4.1565388681563941E-4</v>
      </c>
      <c r="AQ25" s="474">
        <v>3.0941032532960465E-4</v>
      </c>
      <c r="AR25" s="474">
        <v>2.566008509025464E-4</v>
      </c>
      <c r="AS25" s="474">
        <v>2.7841295487428057E-4</v>
      </c>
      <c r="AT25" s="474">
        <v>4.183225266680611E-4</v>
      </c>
      <c r="AU25" s="474">
        <v>3.1320144072662732E-4</v>
      </c>
      <c r="AV25" s="476">
        <v>3.0378952393510922E-4</v>
      </c>
      <c r="AW25" s="477">
        <v>3.0300533692179533E-4</v>
      </c>
      <c r="AX25" s="474">
        <v>2.7249112728685947E-4</v>
      </c>
      <c r="AY25" s="474">
        <v>4.8210993997258592E-4</v>
      </c>
      <c r="AZ25" s="474">
        <v>4.5016529506928323E-4</v>
      </c>
      <c r="BA25" s="474">
        <v>1.9922303018228907E-4</v>
      </c>
      <c r="BB25" s="477">
        <v>3.1188567972176019E-4</v>
      </c>
      <c r="BC25" s="474">
        <v>3.2061938916068969E-4</v>
      </c>
      <c r="BD25" s="474">
        <v>2.7782922763474715E-4</v>
      </c>
      <c r="BE25" s="474">
        <v>4.8020400390786706E-4</v>
      </c>
      <c r="BF25" s="473">
        <v>1.5885597956026251E-5</v>
      </c>
      <c r="BG25" s="475">
        <v>1.7400069227418282E-5</v>
      </c>
      <c r="BH25" s="474">
        <v>1.6721044898095683E-5</v>
      </c>
      <c r="BI25" s="474">
        <v>1.5992707325459592E-5</v>
      </c>
      <c r="BJ25" s="474">
        <v>1.4347819848773978E-5</v>
      </c>
      <c r="BK25" s="474">
        <v>2.1052631578947369E-5</v>
      </c>
      <c r="BL25" s="474">
        <v>1.2585388364109269E-5</v>
      </c>
      <c r="BM25" s="474">
        <v>1.4547123791174422E-5</v>
      </c>
      <c r="BN25" s="474">
        <v>1.7158250544774456E-5</v>
      </c>
      <c r="BO25" s="474">
        <v>1.2745835298316274E-5</v>
      </c>
      <c r="BP25" s="474">
        <v>2.4954691637994766E-5</v>
      </c>
      <c r="BQ25" s="474">
        <v>1.7122061620743223E-5</v>
      </c>
      <c r="BR25" s="474">
        <v>2.217520066484153E-4</v>
      </c>
      <c r="BS25" s="472">
        <v>1.279157409174904E-5</v>
      </c>
      <c r="BT25" s="474">
        <v>6.3455510188070596E-6</v>
      </c>
      <c r="BU25" s="474">
        <v>8.5288781722857752E-6</v>
      </c>
      <c r="BV25" s="474">
        <v>2.323838516461491E-5</v>
      </c>
      <c r="BW25" s="474">
        <v>1.8197895496103582E-5</v>
      </c>
      <c r="BX25" s="474">
        <v>1.116447019006713E-5</v>
      </c>
      <c r="BY25" s="581">
        <v>1.5640539598616152E-5</v>
      </c>
      <c r="BZ25" s="478">
        <f t="shared" si="67"/>
        <v>0</v>
      </c>
      <c r="CA25" s="479">
        <f t="shared" si="0"/>
        <v>0</v>
      </c>
      <c r="CB25" s="480">
        <f t="shared" si="1"/>
        <v>0</v>
      </c>
      <c r="CC25" s="481">
        <f t="shared" si="2"/>
        <v>0</v>
      </c>
      <c r="CD25" s="482">
        <f t="shared" si="3"/>
        <v>0</v>
      </c>
      <c r="CE25" s="482">
        <f t="shared" si="4"/>
        <v>0</v>
      </c>
      <c r="CF25" s="481">
        <f t="shared" si="5"/>
        <v>0</v>
      </c>
      <c r="CG25" s="482">
        <f t="shared" si="6"/>
        <v>0</v>
      </c>
      <c r="CH25" s="483">
        <f t="shared" si="7"/>
        <v>0</v>
      </c>
      <c r="CI25" s="482">
        <f t="shared" si="8"/>
        <v>0</v>
      </c>
      <c r="CJ25" s="482">
        <f t="shared" si="9"/>
        <v>0</v>
      </c>
      <c r="CK25" s="483">
        <f t="shared" si="10"/>
        <v>0</v>
      </c>
      <c r="CL25" s="482">
        <f t="shared" si="11"/>
        <v>0</v>
      </c>
      <c r="CM25" s="482">
        <f t="shared" si="12"/>
        <v>0</v>
      </c>
      <c r="CN25" s="482">
        <f t="shared" si="13"/>
        <v>0</v>
      </c>
      <c r="CO25" s="480">
        <f t="shared" si="14"/>
        <v>0</v>
      </c>
      <c r="CP25" s="481">
        <f t="shared" si="15"/>
        <v>0</v>
      </c>
      <c r="CQ25" s="482">
        <f t="shared" si="16"/>
        <v>0</v>
      </c>
      <c r="CR25" s="482">
        <f t="shared" si="17"/>
        <v>0</v>
      </c>
      <c r="CS25" s="481">
        <f t="shared" si="18"/>
        <v>0</v>
      </c>
      <c r="CT25" s="482">
        <f t="shared" si="19"/>
        <v>0</v>
      </c>
      <c r="CU25" s="482">
        <f t="shared" si="20"/>
        <v>0</v>
      </c>
      <c r="CV25" s="482">
        <f t="shared" si="21"/>
        <v>0</v>
      </c>
      <c r="CW25" s="482">
        <f t="shared" si="22"/>
        <v>0</v>
      </c>
      <c r="CX25" s="482">
        <f t="shared" si="23"/>
        <v>0</v>
      </c>
      <c r="CY25" s="482">
        <f t="shared" si="24"/>
        <v>0</v>
      </c>
      <c r="CZ25" s="482">
        <f t="shared" si="25"/>
        <v>0</v>
      </c>
      <c r="DA25" s="482">
        <f t="shared" si="26"/>
        <v>0</v>
      </c>
      <c r="DB25" s="482">
        <f t="shared" si="27"/>
        <v>0</v>
      </c>
      <c r="DC25" s="574">
        <f t="shared" si="28"/>
        <v>0</v>
      </c>
      <c r="DD25" s="480">
        <f t="shared" si="29"/>
        <v>0</v>
      </c>
      <c r="DE25" s="481">
        <f t="shared" si="30"/>
        <v>0</v>
      </c>
      <c r="DF25" s="483">
        <f t="shared" si="31"/>
        <v>0</v>
      </c>
      <c r="DG25" s="484">
        <f t="shared" si="32"/>
        <v>0</v>
      </c>
      <c r="DH25" s="482">
        <f t="shared" si="33"/>
        <v>0</v>
      </c>
      <c r="DI25" s="482">
        <f t="shared" si="34"/>
        <v>0</v>
      </c>
      <c r="DJ25" s="482">
        <f t="shared" si="35"/>
        <v>0</v>
      </c>
      <c r="DK25" s="482">
        <f t="shared" si="36"/>
        <v>0</v>
      </c>
      <c r="DL25" s="482">
        <f t="shared" si="37"/>
        <v>0</v>
      </c>
      <c r="DM25" s="482">
        <f t="shared" si="38"/>
        <v>0</v>
      </c>
      <c r="DN25" s="482">
        <f t="shared" si="39"/>
        <v>0</v>
      </c>
      <c r="DO25" s="484">
        <f t="shared" si="68"/>
        <v>0</v>
      </c>
      <c r="DP25" s="485">
        <f t="shared" si="40"/>
        <v>0</v>
      </c>
      <c r="DQ25" s="482">
        <f t="shared" si="41"/>
        <v>0</v>
      </c>
      <c r="DR25" s="482">
        <f t="shared" si="42"/>
        <v>0</v>
      </c>
      <c r="DS25" s="482">
        <f t="shared" si="43"/>
        <v>0</v>
      </c>
      <c r="DT25" s="482">
        <f t="shared" si="44"/>
        <v>0</v>
      </c>
      <c r="DU25" s="485">
        <f t="shared" si="45"/>
        <v>0</v>
      </c>
      <c r="DV25" s="482">
        <f t="shared" si="46"/>
        <v>0</v>
      </c>
      <c r="DW25" s="482">
        <f t="shared" si="47"/>
        <v>0</v>
      </c>
      <c r="DX25" s="482">
        <f t="shared" si="48"/>
        <v>0</v>
      </c>
      <c r="DY25" s="481">
        <f t="shared" si="49"/>
        <v>0</v>
      </c>
      <c r="DZ25" s="483">
        <f t="shared" si="50"/>
        <v>0</v>
      </c>
      <c r="EA25" s="482">
        <f t="shared" si="51"/>
        <v>0</v>
      </c>
      <c r="EB25" s="482">
        <f t="shared" si="52"/>
        <v>0</v>
      </c>
      <c r="EC25" s="482">
        <f t="shared" si="53"/>
        <v>0</v>
      </c>
      <c r="ED25" s="482">
        <f t="shared" si="54"/>
        <v>0</v>
      </c>
      <c r="EE25" s="482">
        <f t="shared" si="55"/>
        <v>0</v>
      </c>
      <c r="EF25" s="482">
        <f t="shared" si="56"/>
        <v>0</v>
      </c>
      <c r="EG25" s="482">
        <f t="shared" si="57"/>
        <v>0</v>
      </c>
      <c r="EH25" s="482">
        <f t="shared" si="58"/>
        <v>0</v>
      </c>
      <c r="EI25" s="482">
        <f t="shared" si="59"/>
        <v>0</v>
      </c>
      <c r="EJ25" s="482">
        <f t="shared" si="60"/>
        <v>0</v>
      </c>
      <c r="EK25" s="482">
        <f t="shared" si="61"/>
        <v>0</v>
      </c>
      <c r="EL25" s="480">
        <f t="shared" si="62"/>
        <v>0</v>
      </c>
      <c r="EM25" s="482">
        <f t="shared" si="63"/>
        <v>0</v>
      </c>
      <c r="EN25" s="482">
        <f t="shared" si="64"/>
        <v>0</v>
      </c>
      <c r="EO25" s="482">
        <f t="shared" si="65"/>
        <v>0</v>
      </c>
      <c r="EP25" s="482">
        <f t="shared" si="66"/>
        <v>0</v>
      </c>
      <c r="EQ25" s="482">
        <f t="shared" si="69"/>
        <v>0</v>
      </c>
      <c r="ER25" s="538">
        <f t="shared" si="70"/>
        <v>0</v>
      </c>
      <c r="ES25" s="486">
        <f t="shared" si="71"/>
        <v>0</v>
      </c>
      <c r="ET25" s="116"/>
      <c r="EV25" s="136"/>
    </row>
    <row r="26" spans="2:155" ht="13.5" customHeight="1" x14ac:dyDescent="0.15">
      <c r="B26" s="131">
        <v>17</v>
      </c>
      <c r="C26" s="145" t="s">
        <v>407</v>
      </c>
      <c r="D26" s="140">
        <f>③入力!J26</f>
        <v>0</v>
      </c>
      <c r="E26" s="137" t="s">
        <v>210</v>
      </c>
      <c r="F26" s="138" t="s">
        <v>439</v>
      </c>
      <c r="G26" s="470">
        <v>2.0925075610562501E-4</v>
      </c>
      <c r="H26" s="471">
        <v>3.8775734738177202E-4</v>
      </c>
      <c r="I26" s="472">
        <v>1.3941231712434022E-4</v>
      </c>
      <c r="J26" s="473">
        <v>1.335257334824108E-4</v>
      </c>
      <c r="K26" s="474">
        <v>1.350110239688026E-4</v>
      </c>
      <c r="L26" s="474">
        <v>8.2919394451507953E-5</v>
      </c>
      <c r="M26" s="473">
        <v>1.4649812561001358E-4</v>
      </c>
      <c r="N26" s="474">
        <v>5.4133858267716535E-4</v>
      </c>
      <c r="O26" s="475">
        <v>1.134417797798061E-4</v>
      </c>
      <c r="P26" s="474">
        <v>1.1357862182509934E-4</v>
      </c>
      <c r="Q26" s="474">
        <v>1.0612190754128806E-4</v>
      </c>
      <c r="R26" s="475">
        <v>1.7943645335459033E-4</v>
      </c>
      <c r="S26" s="474">
        <v>3.5484131361917962E-4</v>
      </c>
      <c r="T26" s="474">
        <v>7.0181833798942662E-5</v>
      </c>
      <c r="U26" s="474">
        <v>5.6409533211112675E-5</v>
      </c>
      <c r="V26" s="472">
        <v>6.9804479841757043E-4</v>
      </c>
      <c r="W26" s="473">
        <v>1.5078094128902106E-4</v>
      </c>
      <c r="X26" s="474">
        <v>3.4774746579034308E-5</v>
      </c>
      <c r="Y26" s="474">
        <v>1.6015397259119295E-4</v>
      </c>
      <c r="Z26" s="473">
        <v>7.324265801354218E-4</v>
      </c>
      <c r="AA26" s="474">
        <v>2.0456049575837795E-3</v>
      </c>
      <c r="AB26" s="474">
        <v>4.3352228019129339E-4</v>
      </c>
      <c r="AC26" s="474">
        <v>4.199644645453077E-5</v>
      </c>
      <c r="AD26" s="474">
        <v>4.7270234186122035E-4</v>
      </c>
      <c r="AE26" s="474">
        <v>7.6492884742091209E-4</v>
      </c>
      <c r="AF26" s="474">
        <v>5.3408768304507486E-4</v>
      </c>
      <c r="AG26" s="474">
        <v>9.1470873108975761E-4</v>
      </c>
      <c r="AH26" s="474">
        <v>2.8249727591912505E-4</v>
      </c>
      <c r="AI26" s="474">
        <v>0</v>
      </c>
      <c r="AJ26" s="580">
        <v>2.9641893535937311E-5</v>
      </c>
      <c r="AK26" s="472">
        <v>4.9321365770678188E-5</v>
      </c>
      <c r="AL26" s="473">
        <v>4.5179906387233967E-5</v>
      </c>
      <c r="AM26" s="475">
        <v>4.6515871460162582E-5</v>
      </c>
      <c r="AN26" s="476">
        <v>5.2346003839112733E-5</v>
      </c>
      <c r="AO26" s="474">
        <v>5.8331695558804185E-5</v>
      </c>
      <c r="AP26" s="474">
        <v>5.421572436725732E-5</v>
      </c>
      <c r="AQ26" s="474">
        <v>4.9600128487951892E-5</v>
      </c>
      <c r="AR26" s="474">
        <v>5.9441940232011899E-5</v>
      </c>
      <c r="AS26" s="474">
        <v>0</v>
      </c>
      <c r="AT26" s="474">
        <v>0</v>
      </c>
      <c r="AU26" s="474">
        <v>0</v>
      </c>
      <c r="AV26" s="476">
        <v>2.2533838313867992E-5</v>
      </c>
      <c r="AW26" s="477">
        <v>2.1970175486776699E-5</v>
      </c>
      <c r="AX26" s="474">
        <v>2.2335338302201593E-5</v>
      </c>
      <c r="AY26" s="474">
        <v>1.8906272155787681E-5</v>
      </c>
      <c r="AZ26" s="474">
        <v>1.4067665470915101E-5</v>
      </c>
      <c r="BA26" s="474">
        <v>4.9805757545572267E-5</v>
      </c>
      <c r="BB26" s="477">
        <v>2.8353243611069107E-5</v>
      </c>
      <c r="BC26" s="474">
        <v>2.3749584382273311E-5</v>
      </c>
      <c r="BD26" s="474">
        <v>4.6304871272457863E-5</v>
      </c>
      <c r="BE26" s="474">
        <v>0</v>
      </c>
      <c r="BF26" s="473">
        <v>4.0417787204573123E-5</v>
      </c>
      <c r="BG26" s="475">
        <v>1.2490763981110983E-4</v>
      </c>
      <c r="BH26" s="474">
        <v>2.1005812653232702E-4</v>
      </c>
      <c r="BI26" s="474">
        <v>0</v>
      </c>
      <c r="BJ26" s="474">
        <v>0</v>
      </c>
      <c r="BK26" s="474">
        <v>0</v>
      </c>
      <c r="BL26" s="474">
        <v>0</v>
      </c>
      <c r="BM26" s="474">
        <v>0</v>
      </c>
      <c r="BN26" s="474">
        <v>0</v>
      </c>
      <c r="BO26" s="474">
        <v>0</v>
      </c>
      <c r="BP26" s="474">
        <v>0</v>
      </c>
      <c r="BQ26" s="474">
        <v>0</v>
      </c>
      <c r="BR26" s="474">
        <v>1.2227447095566825E-4</v>
      </c>
      <c r="BS26" s="472">
        <v>0</v>
      </c>
      <c r="BT26" s="474">
        <v>0</v>
      </c>
      <c r="BU26" s="474">
        <v>0</v>
      </c>
      <c r="BV26" s="474">
        <v>0</v>
      </c>
      <c r="BW26" s="474">
        <v>0</v>
      </c>
      <c r="BX26" s="474">
        <v>0</v>
      </c>
      <c r="BY26" s="581">
        <v>0</v>
      </c>
      <c r="BZ26" s="478">
        <f t="shared" si="67"/>
        <v>0</v>
      </c>
      <c r="CA26" s="479">
        <f t="shared" si="0"/>
        <v>0</v>
      </c>
      <c r="CB26" s="480">
        <f t="shared" si="1"/>
        <v>0</v>
      </c>
      <c r="CC26" s="481">
        <f t="shared" si="2"/>
        <v>0</v>
      </c>
      <c r="CD26" s="482">
        <f t="shared" si="3"/>
        <v>0</v>
      </c>
      <c r="CE26" s="482">
        <f t="shared" si="4"/>
        <v>0</v>
      </c>
      <c r="CF26" s="481">
        <f t="shared" si="5"/>
        <v>0</v>
      </c>
      <c r="CG26" s="482">
        <f t="shared" si="6"/>
        <v>0</v>
      </c>
      <c r="CH26" s="483">
        <f t="shared" si="7"/>
        <v>0</v>
      </c>
      <c r="CI26" s="482">
        <f t="shared" si="8"/>
        <v>0</v>
      </c>
      <c r="CJ26" s="482">
        <f t="shared" si="9"/>
        <v>0</v>
      </c>
      <c r="CK26" s="483">
        <f t="shared" si="10"/>
        <v>0</v>
      </c>
      <c r="CL26" s="482">
        <f t="shared" si="11"/>
        <v>0</v>
      </c>
      <c r="CM26" s="482">
        <f t="shared" si="12"/>
        <v>0</v>
      </c>
      <c r="CN26" s="482">
        <f t="shared" si="13"/>
        <v>0</v>
      </c>
      <c r="CO26" s="480">
        <f t="shared" si="14"/>
        <v>0</v>
      </c>
      <c r="CP26" s="481">
        <f t="shared" si="15"/>
        <v>0</v>
      </c>
      <c r="CQ26" s="482">
        <f t="shared" si="16"/>
        <v>0</v>
      </c>
      <c r="CR26" s="482">
        <f t="shared" si="17"/>
        <v>0</v>
      </c>
      <c r="CS26" s="481">
        <f t="shared" si="18"/>
        <v>0</v>
      </c>
      <c r="CT26" s="482">
        <f t="shared" si="19"/>
        <v>0</v>
      </c>
      <c r="CU26" s="482">
        <f t="shared" si="20"/>
        <v>0</v>
      </c>
      <c r="CV26" s="482">
        <f t="shared" si="21"/>
        <v>0</v>
      </c>
      <c r="CW26" s="482">
        <f t="shared" si="22"/>
        <v>0</v>
      </c>
      <c r="CX26" s="482">
        <f t="shared" si="23"/>
        <v>0</v>
      </c>
      <c r="CY26" s="482">
        <f t="shared" si="24"/>
        <v>0</v>
      </c>
      <c r="CZ26" s="482">
        <f t="shared" si="25"/>
        <v>0</v>
      </c>
      <c r="DA26" s="482">
        <f t="shared" si="26"/>
        <v>0</v>
      </c>
      <c r="DB26" s="482">
        <f t="shared" si="27"/>
        <v>0</v>
      </c>
      <c r="DC26" s="574">
        <f t="shared" si="28"/>
        <v>0</v>
      </c>
      <c r="DD26" s="480">
        <f t="shared" si="29"/>
        <v>0</v>
      </c>
      <c r="DE26" s="481">
        <f t="shared" si="30"/>
        <v>0</v>
      </c>
      <c r="DF26" s="483">
        <f t="shared" si="31"/>
        <v>0</v>
      </c>
      <c r="DG26" s="484">
        <f t="shared" si="32"/>
        <v>0</v>
      </c>
      <c r="DH26" s="482">
        <f t="shared" si="33"/>
        <v>0</v>
      </c>
      <c r="DI26" s="482">
        <f t="shared" si="34"/>
        <v>0</v>
      </c>
      <c r="DJ26" s="482">
        <f t="shared" si="35"/>
        <v>0</v>
      </c>
      <c r="DK26" s="482">
        <f t="shared" si="36"/>
        <v>0</v>
      </c>
      <c r="DL26" s="482">
        <f t="shared" si="37"/>
        <v>0</v>
      </c>
      <c r="DM26" s="482">
        <f t="shared" si="38"/>
        <v>0</v>
      </c>
      <c r="DN26" s="482">
        <f t="shared" si="39"/>
        <v>0</v>
      </c>
      <c r="DO26" s="484">
        <f t="shared" si="68"/>
        <v>0</v>
      </c>
      <c r="DP26" s="485">
        <f t="shared" si="40"/>
        <v>0</v>
      </c>
      <c r="DQ26" s="482">
        <f t="shared" si="41"/>
        <v>0</v>
      </c>
      <c r="DR26" s="482">
        <f t="shared" si="42"/>
        <v>0</v>
      </c>
      <c r="DS26" s="482">
        <f t="shared" si="43"/>
        <v>0</v>
      </c>
      <c r="DT26" s="482">
        <f t="shared" si="44"/>
        <v>0</v>
      </c>
      <c r="DU26" s="485">
        <f t="shared" si="45"/>
        <v>0</v>
      </c>
      <c r="DV26" s="482">
        <f t="shared" si="46"/>
        <v>0</v>
      </c>
      <c r="DW26" s="482">
        <f t="shared" si="47"/>
        <v>0</v>
      </c>
      <c r="DX26" s="482">
        <f t="shared" si="48"/>
        <v>0</v>
      </c>
      <c r="DY26" s="481">
        <f t="shared" si="49"/>
        <v>0</v>
      </c>
      <c r="DZ26" s="483">
        <f t="shared" si="50"/>
        <v>0</v>
      </c>
      <c r="EA26" s="482">
        <f t="shared" si="51"/>
        <v>0</v>
      </c>
      <c r="EB26" s="482">
        <f t="shared" si="52"/>
        <v>0</v>
      </c>
      <c r="EC26" s="482">
        <f t="shared" si="53"/>
        <v>0</v>
      </c>
      <c r="ED26" s="482">
        <f t="shared" si="54"/>
        <v>0</v>
      </c>
      <c r="EE26" s="482">
        <f t="shared" si="55"/>
        <v>0</v>
      </c>
      <c r="EF26" s="482">
        <f t="shared" si="56"/>
        <v>0</v>
      </c>
      <c r="EG26" s="482">
        <f t="shared" si="57"/>
        <v>0</v>
      </c>
      <c r="EH26" s="482">
        <f t="shared" si="58"/>
        <v>0</v>
      </c>
      <c r="EI26" s="482">
        <f t="shared" si="59"/>
        <v>0</v>
      </c>
      <c r="EJ26" s="482">
        <f t="shared" si="60"/>
        <v>0</v>
      </c>
      <c r="EK26" s="482">
        <f t="shared" si="61"/>
        <v>0</v>
      </c>
      <c r="EL26" s="480">
        <f t="shared" si="62"/>
        <v>0</v>
      </c>
      <c r="EM26" s="482">
        <f t="shared" si="63"/>
        <v>0</v>
      </c>
      <c r="EN26" s="482">
        <f t="shared" si="64"/>
        <v>0</v>
      </c>
      <c r="EO26" s="482">
        <f t="shared" si="65"/>
        <v>0</v>
      </c>
      <c r="EP26" s="482">
        <f t="shared" si="66"/>
        <v>0</v>
      </c>
      <c r="EQ26" s="482">
        <f t="shared" si="69"/>
        <v>0</v>
      </c>
      <c r="ER26" s="538">
        <f t="shared" si="70"/>
        <v>0</v>
      </c>
      <c r="ES26" s="486">
        <f t="shared" si="71"/>
        <v>0</v>
      </c>
      <c r="ET26" s="116"/>
      <c r="EU26" s="109"/>
      <c r="EV26" s="148"/>
      <c r="EW26" s="109"/>
      <c r="EX26" s="109"/>
      <c r="EY26" s="109"/>
    </row>
    <row r="27" spans="2:155" ht="13.5" customHeight="1" x14ac:dyDescent="0.15">
      <c r="B27" s="361">
        <v>18</v>
      </c>
      <c r="C27" s="362" t="s">
        <v>296</v>
      </c>
      <c r="D27" s="363">
        <f>③入力!J27</f>
        <v>0</v>
      </c>
      <c r="E27" s="137" t="s">
        <v>211</v>
      </c>
      <c r="F27" s="138" t="s">
        <v>440</v>
      </c>
      <c r="G27" s="470">
        <v>3.2404464279823077E-4</v>
      </c>
      <c r="H27" s="471">
        <v>5.5581285734638782E-4</v>
      </c>
      <c r="I27" s="472">
        <v>6.7172507276099175E-4</v>
      </c>
      <c r="J27" s="473">
        <v>4.4853838296283696E-4</v>
      </c>
      <c r="K27" s="474">
        <v>4.5312712765495123E-4</v>
      </c>
      <c r="L27" s="474">
        <v>2.9219215187674229E-4</v>
      </c>
      <c r="M27" s="473">
        <v>9.4037973506742303E-4</v>
      </c>
      <c r="N27" s="474">
        <v>8.9566929133858269E-4</v>
      </c>
      <c r="O27" s="475">
        <v>1.1487805982422854E-3</v>
      </c>
      <c r="P27" s="474">
        <v>1.157609184889877E-3</v>
      </c>
      <c r="Q27" s="474">
        <v>6.7652716057571137E-4</v>
      </c>
      <c r="R27" s="475">
        <v>6.6030033015016508E-4</v>
      </c>
      <c r="S27" s="474">
        <v>4.9442344172530241E-4</v>
      </c>
      <c r="T27" s="474">
        <v>7.6362025133476421E-4</v>
      </c>
      <c r="U27" s="474">
        <v>1.170497814130588E-3</v>
      </c>
      <c r="V27" s="472">
        <v>4.1098972226038356E-4</v>
      </c>
      <c r="W27" s="473">
        <v>4.068485743402034E-4</v>
      </c>
      <c r="X27" s="474">
        <v>4.1729695894841167E-4</v>
      </c>
      <c r="Y27" s="474">
        <v>4.0600436911276104E-4</v>
      </c>
      <c r="Z27" s="473">
        <v>4.1124988934797458E-4</v>
      </c>
      <c r="AA27" s="474">
        <v>1.6330459745416727E-4</v>
      </c>
      <c r="AB27" s="474">
        <v>1.7802952572118947E-4</v>
      </c>
      <c r="AC27" s="474">
        <v>1.1306735583912131E-4</v>
      </c>
      <c r="AD27" s="474">
        <v>5.1480051480051476E-4</v>
      </c>
      <c r="AE27" s="474">
        <v>7.2150493905203934E-4</v>
      </c>
      <c r="AF27" s="474">
        <v>1.6637589495489317E-4</v>
      </c>
      <c r="AG27" s="474">
        <v>4.1262648338844123E-4</v>
      </c>
      <c r="AH27" s="474">
        <v>6.2841230765682923E-4</v>
      </c>
      <c r="AI27" s="474">
        <v>2.056227054496831E-4</v>
      </c>
      <c r="AJ27" s="580">
        <v>3.4549491803476603E-5</v>
      </c>
      <c r="AK27" s="472">
        <v>5.103618146800309E-5</v>
      </c>
      <c r="AL27" s="473">
        <v>3.8838866894288846E-5</v>
      </c>
      <c r="AM27" s="475">
        <v>3.8028765088483794E-5</v>
      </c>
      <c r="AN27" s="476">
        <v>3.6723359282478315E-5</v>
      </c>
      <c r="AO27" s="474">
        <v>3.4550311984830168E-5</v>
      </c>
      <c r="AP27" s="474">
        <v>5.421572436725732E-5</v>
      </c>
      <c r="AQ27" s="474">
        <v>4.2514395846815911E-5</v>
      </c>
      <c r="AR27" s="474">
        <v>3.5900577763888373E-5</v>
      </c>
      <c r="AS27" s="474">
        <v>3.8795247810350572E-5</v>
      </c>
      <c r="AT27" s="474">
        <v>1.0458063166701528E-4</v>
      </c>
      <c r="AU27" s="474">
        <v>5.2200240121104554E-5</v>
      </c>
      <c r="AV27" s="476">
        <v>4.3398503419301315E-5</v>
      </c>
      <c r="AW27" s="477">
        <v>4.3024926994937707E-5</v>
      </c>
      <c r="AX27" s="474">
        <v>3.7970075113742711E-5</v>
      </c>
      <c r="AY27" s="474">
        <v>6.6171952545256892E-5</v>
      </c>
      <c r="AZ27" s="474">
        <v>7.0338327354575511E-5</v>
      </c>
      <c r="BA27" s="474">
        <v>4.9805757545572267E-5</v>
      </c>
      <c r="BB27" s="477">
        <v>4.7255406018448511E-5</v>
      </c>
      <c r="BC27" s="474">
        <v>4.7499168764546622E-5</v>
      </c>
      <c r="BD27" s="474">
        <v>4.6304871272457863E-5</v>
      </c>
      <c r="BE27" s="474">
        <v>6.6235035021774765E-5</v>
      </c>
      <c r="BF27" s="473">
        <v>5.4493633494722962E-5</v>
      </c>
      <c r="BG27" s="475">
        <v>5.7793087076782153E-5</v>
      </c>
      <c r="BH27" s="474">
        <v>5.4343395918810965E-5</v>
      </c>
      <c r="BI27" s="474">
        <v>5.197629880774367E-5</v>
      </c>
      <c r="BJ27" s="474">
        <v>5.7391279395095913E-5</v>
      </c>
      <c r="BK27" s="474">
        <v>7.2180451127819552E-5</v>
      </c>
      <c r="BL27" s="474">
        <v>4.9642365213986559E-5</v>
      </c>
      <c r="BM27" s="474">
        <v>4.8490412637248072E-5</v>
      </c>
      <c r="BN27" s="474">
        <v>6.0053876906710591E-5</v>
      </c>
      <c r="BO27" s="474">
        <v>3.8237505894948823E-5</v>
      </c>
      <c r="BP27" s="474">
        <v>8.1102747823482986E-5</v>
      </c>
      <c r="BQ27" s="474">
        <v>5.4479286975092071E-5</v>
      </c>
      <c r="BR27" s="474">
        <v>1.1294845198447321E-4</v>
      </c>
      <c r="BS27" s="472">
        <v>9.7166764735401378E-6</v>
      </c>
      <c r="BT27" s="474">
        <v>2.2497862703043211E-5</v>
      </c>
      <c r="BU27" s="474">
        <v>3.5333923856612497E-5</v>
      </c>
      <c r="BV27" s="474">
        <v>2.9047981455768637E-5</v>
      </c>
      <c r="BW27" s="474">
        <v>8.2717706800470826E-7</v>
      </c>
      <c r="BX27" s="474">
        <v>7.9746215643336644E-7</v>
      </c>
      <c r="BY27" s="581">
        <v>1.3600469216187959E-6</v>
      </c>
      <c r="BZ27" s="478">
        <f t="shared" si="67"/>
        <v>0</v>
      </c>
      <c r="CA27" s="479">
        <f t="shared" si="0"/>
        <v>0</v>
      </c>
      <c r="CB27" s="480">
        <f t="shared" si="1"/>
        <v>0</v>
      </c>
      <c r="CC27" s="481">
        <f t="shared" si="2"/>
        <v>0</v>
      </c>
      <c r="CD27" s="482">
        <f t="shared" si="3"/>
        <v>0</v>
      </c>
      <c r="CE27" s="482">
        <f t="shared" si="4"/>
        <v>0</v>
      </c>
      <c r="CF27" s="481">
        <f t="shared" si="5"/>
        <v>0</v>
      </c>
      <c r="CG27" s="482">
        <f t="shared" si="6"/>
        <v>0</v>
      </c>
      <c r="CH27" s="483">
        <f t="shared" si="7"/>
        <v>0</v>
      </c>
      <c r="CI27" s="482">
        <f t="shared" si="8"/>
        <v>0</v>
      </c>
      <c r="CJ27" s="482">
        <f t="shared" si="9"/>
        <v>0</v>
      </c>
      <c r="CK27" s="483">
        <f t="shared" si="10"/>
        <v>0</v>
      </c>
      <c r="CL27" s="482">
        <f t="shared" si="11"/>
        <v>0</v>
      </c>
      <c r="CM27" s="482">
        <f t="shared" si="12"/>
        <v>0</v>
      </c>
      <c r="CN27" s="482">
        <f t="shared" si="13"/>
        <v>0</v>
      </c>
      <c r="CO27" s="480">
        <f t="shared" si="14"/>
        <v>0</v>
      </c>
      <c r="CP27" s="481">
        <f t="shared" si="15"/>
        <v>0</v>
      </c>
      <c r="CQ27" s="482">
        <f t="shared" si="16"/>
        <v>0</v>
      </c>
      <c r="CR27" s="482">
        <f t="shared" si="17"/>
        <v>0</v>
      </c>
      <c r="CS27" s="481">
        <f t="shared" si="18"/>
        <v>0</v>
      </c>
      <c r="CT27" s="482">
        <f t="shared" si="19"/>
        <v>0</v>
      </c>
      <c r="CU27" s="482">
        <f t="shared" si="20"/>
        <v>0</v>
      </c>
      <c r="CV27" s="482">
        <f t="shared" si="21"/>
        <v>0</v>
      </c>
      <c r="CW27" s="482">
        <f t="shared" si="22"/>
        <v>0</v>
      </c>
      <c r="CX27" s="482">
        <f t="shared" si="23"/>
        <v>0</v>
      </c>
      <c r="CY27" s="482">
        <f t="shared" si="24"/>
        <v>0</v>
      </c>
      <c r="CZ27" s="482">
        <f t="shared" si="25"/>
        <v>0</v>
      </c>
      <c r="DA27" s="482">
        <f t="shared" si="26"/>
        <v>0</v>
      </c>
      <c r="DB27" s="482">
        <f t="shared" si="27"/>
        <v>0</v>
      </c>
      <c r="DC27" s="574">
        <f t="shared" si="28"/>
        <v>0</v>
      </c>
      <c r="DD27" s="480">
        <f t="shared" si="29"/>
        <v>0</v>
      </c>
      <c r="DE27" s="481">
        <f t="shared" si="30"/>
        <v>0</v>
      </c>
      <c r="DF27" s="483">
        <f t="shared" si="31"/>
        <v>0</v>
      </c>
      <c r="DG27" s="484">
        <f t="shared" si="32"/>
        <v>0</v>
      </c>
      <c r="DH27" s="482">
        <f t="shared" si="33"/>
        <v>0</v>
      </c>
      <c r="DI27" s="482">
        <f t="shared" si="34"/>
        <v>0</v>
      </c>
      <c r="DJ27" s="482">
        <f t="shared" si="35"/>
        <v>0</v>
      </c>
      <c r="DK27" s="482">
        <f t="shared" si="36"/>
        <v>0</v>
      </c>
      <c r="DL27" s="482">
        <f t="shared" si="37"/>
        <v>0</v>
      </c>
      <c r="DM27" s="482">
        <f t="shared" si="38"/>
        <v>0</v>
      </c>
      <c r="DN27" s="482">
        <f t="shared" si="39"/>
        <v>0</v>
      </c>
      <c r="DO27" s="484">
        <f t="shared" si="68"/>
        <v>0</v>
      </c>
      <c r="DP27" s="485">
        <f t="shared" si="40"/>
        <v>0</v>
      </c>
      <c r="DQ27" s="482">
        <f t="shared" si="41"/>
        <v>0</v>
      </c>
      <c r="DR27" s="482">
        <f t="shared" si="42"/>
        <v>0</v>
      </c>
      <c r="DS27" s="482">
        <f t="shared" si="43"/>
        <v>0</v>
      </c>
      <c r="DT27" s="482">
        <f t="shared" si="44"/>
        <v>0</v>
      </c>
      <c r="DU27" s="485">
        <f t="shared" si="45"/>
        <v>0</v>
      </c>
      <c r="DV27" s="482">
        <f t="shared" si="46"/>
        <v>0</v>
      </c>
      <c r="DW27" s="482">
        <f t="shared" si="47"/>
        <v>0</v>
      </c>
      <c r="DX27" s="482">
        <f t="shared" si="48"/>
        <v>0</v>
      </c>
      <c r="DY27" s="481">
        <f t="shared" si="49"/>
        <v>0</v>
      </c>
      <c r="DZ27" s="483">
        <f t="shared" si="50"/>
        <v>0</v>
      </c>
      <c r="EA27" s="482">
        <f t="shared" si="51"/>
        <v>0</v>
      </c>
      <c r="EB27" s="482">
        <f t="shared" si="52"/>
        <v>0</v>
      </c>
      <c r="EC27" s="482">
        <f t="shared" si="53"/>
        <v>0</v>
      </c>
      <c r="ED27" s="482">
        <f t="shared" si="54"/>
        <v>0</v>
      </c>
      <c r="EE27" s="482">
        <f t="shared" si="55"/>
        <v>0</v>
      </c>
      <c r="EF27" s="482">
        <f t="shared" si="56"/>
        <v>0</v>
      </c>
      <c r="EG27" s="482">
        <f t="shared" si="57"/>
        <v>0</v>
      </c>
      <c r="EH27" s="482">
        <f t="shared" si="58"/>
        <v>0</v>
      </c>
      <c r="EI27" s="482">
        <f t="shared" si="59"/>
        <v>0</v>
      </c>
      <c r="EJ27" s="482">
        <f t="shared" si="60"/>
        <v>0</v>
      </c>
      <c r="EK27" s="482">
        <f t="shared" si="61"/>
        <v>0</v>
      </c>
      <c r="EL27" s="480">
        <f t="shared" si="62"/>
        <v>0</v>
      </c>
      <c r="EM27" s="482">
        <f t="shared" si="63"/>
        <v>0</v>
      </c>
      <c r="EN27" s="482">
        <f t="shared" si="64"/>
        <v>0</v>
      </c>
      <c r="EO27" s="482">
        <f t="shared" si="65"/>
        <v>0</v>
      </c>
      <c r="EP27" s="482">
        <f t="shared" si="66"/>
        <v>0</v>
      </c>
      <c r="EQ27" s="482">
        <f t="shared" si="69"/>
        <v>0</v>
      </c>
      <c r="ER27" s="538">
        <f t="shared" si="70"/>
        <v>0</v>
      </c>
      <c r="ES27" s="486">
        <f t="shared" si="71"/>
        <v>0</v>
      </c>
      <c r="ET27" s="116"/>
      <c r="EV27" s="136"/>
    </row>
    <row r="28" spans="2:155" ht="13.5" customHeight="1" x14ac:dyDescent="0.15">
      <c r="B28" s="131">
        <v>19</v>
      </c>
      <c r="C28" s="139" t="s">
        <v>84</v>
      </c>
      <c r="D28" s="140">
        <f>③入力!J28</f>
        <v>0</v>
      </c>
      <c r="E28" s="137" t="s">
        <v>212</v>
      </c>
      <c r="F28" s="138" t="s">
        <v>441</v>
      </c>
      <c r="G28" s="470">
        <v>8.0553665319447205E-3</v>
      </c>
      <c r="H28" s="471">
        <v>1.058476451785267E-2</v>
      </c>
      <c r="I28" s="472">
        <v>9.5230850377621655E-3</v>
      </c>
      <c r="J28" s="473">
        <v>9.0771604232878344E-3</v>
      </c>
      <c r="K28" s="474">
        <v>9.2056658274350511E-3</v>
      </c>
      <c r="L28" s="474">
        <v>4.6987656855854501E-3</v>
      </c>
      <c r="M28" s="473">
        <v>1.0059854174058204E-2</v>
      </c>
      <c r="N28" s="474">
        <v>1.6122047244094488E-2</v>
      </c>
      <c r="O28" s="475">
        <v>7.9285092825075211E-3</v>
      </c>
      <c r="P28" s="474">
        <v>7.7677361821563021E-3</v>
      </c>
      <c r="Q28" s="474">
        <v>1.6528487099555615E-2</v>
      </c>
      <c r="R28" s="475">
        <v>1.2767097292639555E-2</v>
      </c>
      <c r="S28" s="474">
        <v>1.7875761815711228E-2</v>
      </c>
      <c r="T28" s="474">
        <v>9.5850577638391769E-3</v>
      </c>
      <c r="U28" s="474">
        <v>6.5435058524890705E-3</v>
      </c>
      <c r="V28" s="472">
        <v>1.1911248963113423E-2</v>
      </c>
      <c r="W28" s="473">
        <v>1.8018322484038018E-2</v>
      </c>
      <c r="X28" s="474">
        <v>1.264062038147897E-2</v>
      </c>
      <c r="Y28" s="474">
        <v>1.8452828333204555E-2</v>
      </c>
      <c r="Z28" s="473">
        <v>1.1527572851496979E-2</v>
      </c>
      <c r="AA28" s="474">
        <v>9.8068708260634144E-3</v>
      </c>
      <c r="AB28" s="474">
        <v>6.2487004524124359E-3</v>
      </c>
      <c r="AC28" s="474">
        <v>6.4642222581166213E-3</v>
      </c>
      <c r="AD28" s="474">
        <v>8.8346022925462186E-3</v>
      </c>
      <c r="AE28" s="474">
        <v>1.5124046239781811E-2</v>
      </c>
      <c r="AF28" s="474">
        <v>8.9059542352563584E-3</v>
      </c>
      <c r="AG28" s="474">
        <v>1.233491409515871E-2</v>
      </c>
      <c r="AH28" s="474">
        <v>1.8529515200083019E-2</v>
      </c>
      <c r="AI28" s="474">
        <v>7.5885333342596822E-3</v>
      </c>
      <c r="AJ28" s="580">
        <v>4.5927267626939688E-3</v>
      </c>
      <c r="AK28" s="472">
        <v>3.1034081227063318E-3</v>
      </c>
      <c r="AL28" s="473">
        <v>1.3806028236014757E-3</v>
      </c>
      <c r="AM28" s="475">
        <v>1.385520115176562E-3</v>
      </c>
      <c r="AN28" s="476">
        <v>1.5575979514452264E-3</v>
      </c>
      <c r="AO28" s="474">
        <v>6.6004557051539193E-4</v>
      </c>
      <c r="AP28" s="474">
        <v>7.1384037083555463E-4</v>
      </c>
      <c r="AQ28" s="474">
        <v>1.1289934008210003E-3</v>
      </c>
      <c r="AR28" s="474">
        <v>1.8997879511775684E-3</v>
      </c>
      <c r="AS28" s="474">
        <v>5.2236660139936743E-3</v>
      </c>
      <c r="AT28" s="474">
        <v>3.3465802133444888E-3</v>
      </c>
      <c r="AU28" s="474">
        <v>5.2200240121104561E-3</v>
      </c>
      <c r="AV28" s="476">
        <v>6.7768432262447446E-4</v>
      </c>
      <c r="AW28" s="477">
        <v>4.2475672607768288E-4</v>
      </c>
      <c r="AX28" s="474">
        <v>2.9705999941928118E-4</v>
      </c>
      <c r="AY28" s="474">
        <v>6.1445384506309973E-4</v>
      </c>
      <c r="AZ28" s="474">
        <v>1.7584581838643878E-3</v>
      </c>
      <c r="BA28" s="474">
        <v>3.9844606036457814E-4</v>
      </c>
      <c r="BB28" s="477">
        <v>3.2889762588840165E-3</v>
      </c>
      <c r="BC28" s="474">
        <v>3.26556785256258E-3</v>
      </c>
      <c r="BD28" s="474">
        <v>3.3802556028894241E-3</v>
      </c>
      <c r="BE28" s="474">
        <v>1.214308975399204E-3</v>
      </c>
      <c r="BF28" s="473">
        <v>5.6999134134369635E-3</v>
      </c>
      <c r="BG28" s="475">
        <v>3.1537625474695637E-3</v>
      </c>
      <c r="BH28" s="474">
        <v>2.5426438898166746E-3</v>
      </c>
      <c r="BI28" s="474">
        <v>9.0718632303669524E-3</v>
      </c>
      <c r="BJ28" s="474">
        <v>2.1952164368624189E-3</v>
      </c>
      <c r="BK28" s="474">
        <v>6.6165413533834591E-4</v>
      </c>
      <c r="BL28" s="474">
        <v>1.2232997489914209E-2</v>
      </c>
      <c r="BM28" s="474">
        <v>3.6965857900462112E-3</v>
      </c>
      <c r="BN28" s="474">
        <v>7.5496302397007602E-4</v>
      </c>
      <c r="BO28" s="474">
        <v>2.2432670125036645E-3</v>
      </c>
      <c r="BP28" s="474">
        <v>8.0447687167985622E-3</v>
      </c>
      <c r="BQ28" s="474">
        <v>4.5606945953434219E-4</v>
      </c>
      <c r="BR28" s="474">
        <v>9.8441311362614274E-4</v>
      </c>
      <c r="BS28" s="472">
        <v>6.8359893888973074E-3</v>
      </c>
      <c r="BT28" s="474">
        <v>3.3971772681595249E-3</v>
      </c>
      <c r="BU28" s="474">
        <v>9.0649790859723099E-3</v>
      </c>
      <c r="BV28" s="474">
        <v>5.5365452654695026E-3</v>
      </c>
      <c r="BW28" s="474">
        <v>2.0447817121076388E-3</v>
      </c>
      <c r="BX28" s="474">
        <v>2.2552229783935605E-3</v>
      </c>
      <c r="BY28" s="581">
        <v>1.2239402259377948E-2</v>
      </c>
      <c r="BZ28" s="478">
        <f t="shared" si="67"/>
        <v>0</v>
      </c>
      <c r="CA28" s="479">
        <f t="shared" si="0"/>
        <v>0</v>
      </c>
      <c r="CB28" s="480">
        <f t="shared" si="1"/>
        <v>0</v>
      </c>
      <c r="CC28" s="481">
        <f t="shared" si="2"/>
        <v>0</v>
      </c>
      <c r="CD28" s="482">
        <f t="shared" si="3"/>
        <v>0</v>
      </c>
      <c r="CE28" s="482">
        <f t="shared" si="4"/>
        <v>0</v>
      </c>
      <c r="CF28" s="481">
        <f t="shared" si="5"/>
        <v>0</v>
      </c>
      <c r="CG28" s="482">
        <f t="shared" si="6"/>
        <v>0</v>
      </c>
      <c r="CH28" s="483">
        <f t="shared" si="7"/>
        <v>0</v>
      </c>
      <c r="CI28" s="482">
        <f t="shared" si="8"/>
        <v>0</v>
      </c>
      <c r="CJ28" s="482">
        <f t="shared" si="9"/>
        <v>0</v>
      </c>
      <c r="CK28" s="483">
        <f t="shared" si="10"/>
        <v>0</v>
      </c>
      <c r="CL28" s="482">
        <f t="shared" si="11"/>
        <v>0</v>
      </c>
      <c r="CM28" s="482">
        <f t="shared" si="12"/>
        <v>0</v>
      </c>
      <c r="CN28" s="482">
        <f t="shared" si="13"/>
        <v>0</v>
      </c>
      <c r="CO28" s="480">
        <f t="shared" si="14"/>
        <v>0</v>
      </c>
      <c r="CP28" s="481">
        <f t="shared" si="15"/>
        <v>0</v>
      </c>
      <c r="CQ28" s="482">
        <f t="shared" si="16"/>
        <v>0</v>
      </c>
      <c r="CR28" s="482">
        <f t="shared" si="17"/>
        <v>0</v>
      </c>
      <c r="CS28" s="481">
        <f t="shared" si="18"/>
        <v>0</v>
      </c>
      <c r="CT28" s="482">
        <f t="shared" si="19"/>
        <v>0</v>
      </c>
      <c r="CU28" s="482">
        <f t="shared" si="20"/>
        <v>0</v>
      </c>
      <c r="CV28" s="482">
        <f t="shared" si="21"/>
        <v>0</v>
      </c>
      <c r="CW28" s="482">
        <f t="shared" si="22"/>
        <v>0</v>
      </c>
      <c r="CX28" s="482">
        <f t="shared" si="23"/>
        <v>0</v>
      </c>
      <c r="CY28" s="482">
        <f t="shared" si="24"/>
        <v>0</v>
      </c>
      <c r="CZ28" s="482">
        <f t="shared" si="25"/>
        <v>0</v>
      </c>
      <c r="DA28" s="482">
        <f t="shared" si="26"/>
        <v>0</v>
      </c>
      <c r="DB28" s="482">
        <f t="shared" si="27"/>
        <v>0</v>
      </c>
      <c r="DC28" s="574">
        <f t="shared" si="28"/>
        <v>0</v>
      </c>
      <c r="DD28" s="480">
        <f t="shared" si="29"/>
        <v>0</v>
      </c>
      <c r="DE28" s="481">
        <f t="shared" si="30"/>
        <v>0</v>
      </c>
      <c r="DF28" s="483">
        <f t="shared" si="31"/>
        <v>0</v>
      </c>
      <c r="DG28" s="484">
        <f t="shared" si="32"/>
        <v>0</v>
      </c>
      <c r="DH28" s="482">
        <f t="shared" si="33"/>
        <v>0</v>
      </c>
      <c r="DI28" s="482">
        <f t="shared" si="34"/>
        <v>0</v>
      </c>
      <c r="DJ28" s="482">
        <f t="shared" si="35"/>
        <v>0</v>
      </c>
      <c r="DK28" s="482">
        <f t="shared" si="36"/>
        <v>0</v>
      </c>
      <c r="DL28" s="482">
        <f t="shared" si="37"/>
        <v>0</v>
      </c>
      <c r="DM28" s="482">
        <f t="shared" si="38"/>
        <v>0</v>
      </c>
      <c r="DN28" s="482">
        <f t="shared" si="39"/>
        <v>0</v>
      </c>
      <c r="DO28" s="484">
        <f t="shared" si="68"/>
        <v>0</v>
      </c>
      <c r="DP28" s="485">
        <f t="shared" si="40"/>
        <v>0</v>
      </c>
      <c r="DQ28" s="482">
        <f t="shared" si="41"/>
        <v>0</v>
      </c>
      <c r="DR28" s="482">
        <f t="shared" si="42"/>
        <v>0</v>
      </c>
      <c r="DS28" s="482">
        <f t="shared" si="43"/>
        <v>0</v>
      </c>
      <c r="DT28" s="482">
        <f t="shared" si="44"/>
        <v>0</v>
      </c>
      <c r="DU28" s="485">
        <f t="shared" si="45"/>
        <v>0</v>
      </c>
      <c r="DV28" s="482">
        <f t="shared" si="46"/>
        <v>0</v>
      </c>
      <c r="DW28" s="482">
        <f t="shared" si="47"/>
        <v>0</v>
      </c>
      <c r="DX28" s="482">
        <f t="shared" si="48"/>
        <v>0</v>
      </c>
      <c r="DY28" s="481">
        <f t="shared" si="49"/>
        <v>0</v>
      </c>
      <c r="DZ28" s="483">
        <f t="shared" si="50"/>
        <v>0</v>
      </c>
      <c r="EA28" s="482">
        <f t="shared" si="51"/>
        <v>0</v>
      </c>
      <c r="EB28" s="482">
        <f t="shared" si="52"/>
        <v>0</v>
      </c>
      <c r="EC28" s="482">
        <f t="shared" si="53"/>
        <v>0</v>
      </c>
      <c r="ED28" s="482">
        <f t="shared" si="54"/>
        <v>0</v>
      </c>
      <c r="EE28" s="482">
        <f t="shared" si="55"/>
        <v>0</v>
      </c>
      <c r="EF28" s="482">
        <f t="shared" si="56"/>
        <v>0</v>
      </c>
      <c r="EG28" s="482">
        <f t="shared" si="57"/>
        <v>0</v>
      </c>
      <c r="EH28" s="482">
        <f t="shared" si="58"/>
        <v>0</v>
      </c>
      <c r="EI28" s="482">
        <f t="shared" si="59"/>
        <v>0</v>
      </c>
      <c r="EJ28" s="482">
        <f t="shared" si="60"/>
        <v>0</v>
      </c>
      <c r="EK28" s="482">
        <f t="shared" si="61"/>
        <v>0</v>
      </c>
      <c r="EL28" s="480">
        <f t="shared" si="62"/>
        <v>0</v>
      </c>
      <c r="EM28" s="482">
        <f t="shared" si="63"/>
        <v>0</v>
      </c>
      <c r="EN28" s="482">
        <f t="shared" si="64"/>
        <v>0</v>
      </c>
      <c r="EO28" s="482">
        <f t="shared" si="65"/>
        <v>0</v>
      </c>
      <c r="EP28" s="482">
        <f t="shared" si="66"/>
        <v>0</v>
      </c>
      <c r="EQ28" s="482">
        <f t="shared" si="69"/>
        <v>0</v>
      </c>
      <c r="ER28" s="538">
        <f t="shared" si="70"/>
        <v>0</v>
      </c>
      <c r="ES28" s="486">
        <f t="shared" si="71"/>
        <v>0</v>
      </c>
      <c r="ET28" s="116"/>
      <c r="EV28" s="136"/>
    </row>
    <row r="29" spans="2:155" ht="13.5" customHeight="1" x14ac:dyDescent="0.15">
      <c r="B29" s="364">
        <v>20</v>
      </c>
      <c r="C29" s="365" t="s">
        <v>117</v>
      </c>
      <c r="D29" s="366">
        <f>③入力!J29</f>
        <v>0</v>
      </c>
      <c r="E29" s="143" t="s">
        <v>213</v>
      </c>
      <c r="F29" s="144" t="s">
        <v>442</v>
      </c>
      <c r="G29" s="487">
        <v>1.7469357829276481E-3</v>
      </c>
      <c r="H29" s="488">
        <v>1.4192492762255661E-3</v>
      </c>
      <c r="I29" s="489">
        <v>9.5325554818897129E-4</v>
      </c>
      <c r="J29" s="490">
        <v>5.0663220967187906E-4</v>
      </c>
      <c r="K29" s="491">
        <v>5.1165121958992579E-4</v>
      </c>
      <c r="L29" s="491">
        <v>3.3562612039896077E-4</v>
      </c>
      <c r="M29" s="490">
        <v>1.4908657537796111E-3</v>
      </c>
      <c r="N29" s="491">
        <v>2.0374015748031494E-3</v>
      </c>
      <c r="O29" s="492">
        <v>1.8890734143590028E-3</v>
      </c>
      <c r="P29" s="491">
        <v>1.9162052638483462E-3</v>
      </c>
      <c r="Q29" s="491">
        <v>4.3775286860781325E-4</v>
      </c>
      <c r="R29" s="492">
        <v>9.6366411819569545E-4</v>
      </c>
      <c r="S29" s="491">
        <v>1.6581684134052658E-3</v>
      </c>
      <c r="T29" s="491">
        <v>5.3107745874722285E-4</v>
      </c>
      <c r="U29" s="491">
        <v>6.7691439853335218E-4</v>
      </c>
      <c r="V29" s="489">
        <v>2.0014715414396582E-3</v>
      </c>
      <c r="W29" s="490">
        <v>8.4879271260112721E-4</v>
      </c>
      <c r="X29" s="491">
        <v>2.6081059934275727E-4</v>
      </c>
      <c r="Y29" s="491">
        <v>8.9630030274720257E-4</v>
      </c>
      <c r="Z29" s="490">
        <v>2.0738884411995954E-3</v>
      </c>
      <c r="AA29" s="491">
        <v>2.2604794279182101E-3</v>
      </c>
      <c r="AB29" s="491">
        <v>1.1864105034702168E-3</v>
      </c>
      <c r="AC29" s="491">
        <v>2.1127443062510095E-3</v>
      </c>
      <c r="AD29" s="491">
        <v>1.5119258109912315E-3</v>
      </c>
      <c r="AE29" s="491">
        <v>2.8062700783384009E-3</v>
      </c>
      <c r="AF29" s="491">
        <v>1.7560028001694927E-3</v>
      </c>
      <c r="AG29" s="491">
        <v>2.0849784562270348E-3</v>
      </c>
      <c r="AH29" s="491">
        <v>2.2369172052371534E-3</v>
      </c>
      <c r="AI29" s="491">
        <v>3.68758068252843E-4</v>
      </c>
      <c r="AJ29" s="582">
        <v>2.7239624183976827E-3</v>
      </c>
      <c r="AK29" s="489">
        <v>2.6184419119247792E-3</v>
      </c>
      <c r="AL29" s="490">
        <v>7.7756996782239512E-4</v>
      </c>
      <c r="AM29" s="492">
        <v>7.6481885495551535E-4</v>
      </c>
      <c r="AN29" s="493">
        <v>7.5374187698567358E-4</v>
      </c>
      <c r="AO29" s="491">
        <v>8.3952771069632792E-4</v>
      </c>
      <c r="AP29" s="491">
        <v>8.5841563581490752E-4</v>
      </c>
      <c r="AQ29" s="491">
        <v>6.8023033354905457E-4</v>
      </c>
      <c r="AR29" s="491">
        <v>5.4380547301365338E-4</v>
      </c>
      <c r="AS29" s="491">
        <v>7.6449458920396719E-4</v>
      </c>
      <c r="AT29" s="491">
        <v>1.9661158753398869E-2</v>
      </c>
      <c r="AU29" s="491">
        <v>7.3080336169546376E-4</v>
      </c>
      <c r="AV29" s="493">
        <v>8.1038359269503034E-4</v>
      </c>
      <c r="AW29" s="494">
        <v>6.4262763298821848E-4</v>
      </c>
      <c r="AX29" s="491">
        <v>5.762517281968011E-4</v>
      </c>
      <c r="AY29" s="491">
        <v>1.011485560334641E-3</v>
      </c>
      <c r="AZ29" s="491">
        <v>9.5660125202222694E-4</v>
      </c>
      <c r="BA29" s="491">
        <v>5.4786333300129494E-4</v>
      </c>
      <c r="BB29" s="494">
        <v>2.5423408437925299E-3</v>
      </c>
      <c r="BC29" s="491">
        <v>2.5768299054766543E-3</v>
      </c>
      <c r="BD29" s="491">
        <v>2.4078533061678087E-3</v>
      </c>
      <c r="BE29" s="491">
        <v>1.2087893891473895E-3</v>
      </c>
      <c r="BF29" s="490">
        <v>5.4519774352118954E-3</v>
      </c>
      <c r="BG29" s="492">
        <v>5.4431145129627406E-3</v>
      </c>
      <c r="BH29" s="491">
        <v>1.4944433877673016E-3</v>
      </c>
      <c r="BI29" s="491">
        <v>2.8163157600134339E-2</v>
      </c>
      <c r="BJ29" s="491">
        <v>6.0260843364850711E-4</v>
      </c>
      <c r="BK29" s="491">
        <v>7.3082706766917297E-4</v>
      </c>
      <c r="BL29" s="491">
        <v>1.1068149877991651E-2</v>
      </c>
      <c r="BM29" s="491">
        <v>8.7282742747046534E-4</v>
      </c>
      <c r="BN29" s="491">
        <v>1.3898182941267309E-3</v>
      </c>
      <c r="BO29" s="491">
        <v>3.1269782598535929E-3</v>
      </c>
      <c r="BP29" s="491">
        <v>2.2552802567837771E-3</v>
      </c>
      <c r="BQ29" s="491">
        <v>5.6502803348452632E-4</v>
      </c>
      <c r="BR29" s="491">
        <v>4.9738767846373524E-5</v>
      </c>
      <c r="BS29" s="489">
        <v>2.8829010109279402E-3</v>
      </c>
      <c r="BT29" s="491">
        <v>3.3360292310692023E-3</v>
      </c>
      <c r="BU29" s="491">
        <v>2.5026165379821406E-3</v>
      </c>
      <c r="BV29" s="491">
        <v>1.8038796484032324E-2</v>
      </c>
      <c r="BW29" s="491">
        <v>3.3004365013387861E-4</v>
      </c>
      <c r="BX29" s="491">
        <v>4.0750316193745024E-4</v>
      </c>
      <c r="BY29" s="583">
        <v>3.9397159201992465E-3</v>
      </c>
      <c r="BZ29" s="495">
        <f t="shared" si="67"/>
        <v>0</v>
      </c>
      <c r="CA29" s="496">
        <f t="shared" si="0"/>
        <v>0</v>
      </c>
      <c r="CB29" s="497">
        <f t="shared" si="1"/>
        <v>0</v>
      </c>
      <c r="CC29" s="498">
        <f t="shared" si="2"/>
        <v>0</v>
      </c>
      <c r="CD29" s="499">
        <f t="shared" si="3"/>
        <v>0</v>
      </c>
      <c r="CE29" s="499">
        <f t="shared" si="4"/>
        <v>0</v>
      </c>
      <c r="CF29" s="498">
        <f t="shared" si="5"/>
        <v>0</v>
      </c>
      <c r="CG29" s="499">
        <f t="shared" si="6"/>
        <v>0</v>
      </c>
      <c r="CH29" s="500">
        <f t="shared" si="7"/>
        <v>0</v>
      </c>
      <c r="CI29" s="499">
        <f t="shared" si="8"/>
        <v>0</v>
      </c>
      <c r="CJ29" s="499">
        <f t="shared" si="9"/>
        <v>0</v>
      </c>
      <c r="CK29" s="500">
        <f t="shared" si="10"/>
        <v>0</v>
      </c>
      <c r="CL29" s="499">
        <f t="shared" si="11"/>
        <v>0</v>
      </c>
      <c r="CM29" s="499">
        <f t="shared" si="12"/>
        <v>0</v>
      </c>
      <c r="CN29" s="499">
        <f t="shared" si="13"/>
        <v>0</v>
      </c>
      <c r="CO29" s="497">
        <f t="shared" si="14"/>
        <v>0</v>
      </c>
      <c r="CP29" s="498">
        <f t="shared" si="15"/>
        <v>0</v>
      </c>
      <c r="CQ29" s="499">
        <f t="shared" si="16"/>
        <v>0</v>
      </c>
      <c r="CR29" s="499">
        <f t="shared" si="17"/>
        <v>0</v>
      </c>
      <c r="CS29" s="498">
        <f t="shared" si="18"/>
        <v>0</v>
      </c>
      <c r="CT29" s="499">
        <f t="shared" si="19"/>
        <v>0</v>
      </c>
      <c r="CU29" s="499">
        <f t="shared" si="20"/>
        <v>0</v>
      </c>
      <c r="CV29" s="499">
        <f t="shared" si="21"/>
        <v>0</v>
      </c>
      <c r="CW29" s="499">
        <f t="shared" si="22"/>
        <v>0</v>
      </c>
      <c r="CX29" s="499">
        <f t="shared" si="23"/>
        <v>0</v>
      </c>
      <c r="CY29" s="499">
        <f t="shared" si="24"/>
        <v>0</v>
      </c>
      <c r="CZ29" s="499">
        <f t="shared" si="25"/>
        <v>0</v>
      </c>
      <c r="DA29" s="499">
        <f t="shared" si="26"/>
        <v>0</v>
      </c>
      <c r="DB29" s="499">
        <f t="shared" si="27"/>
        <v>0</v>
      </c>
      <c r="DC29" s="575">
        <f t="shared" si="28"/>
        <v>0</v>
      </c>
      <c r="DD29" s="497">
        <f t="shared" si="29"/>
        <v>0</v>
      </c>
      <c r="DE29" s="498">
        <f t="shared" si="30"/>
        <v>0</v>
      </c>
      <c r="DF29" s="500">
        <f t="shared" si="31"/>
        <v>0</v>
      </c>
      <c r="DG29" s="501">
        <f t="shared" si="32"/>
        <v>0</v>
      </c>
      <c r="DH29" s="499">
        <f t="shared" si="33"/>
        <v>0</v>
      </c>
      <c r="DI29" s="499">
        <f t="shared" si="34"/>
        <v>0</v>
      </c>
      <c r="DJ29" s="499">
        <f t="shared" si="35"/>
        <v>0</v>
      </c>
      <c r="DK29" s="499">
        <f t="shared" si="36"/>
        <v>0</v>
      </c>
      <c r="DL29" s="499">
        <f t="shared" si="37"/>
        <v>0</v>
      </c>
      <c r="DM29" s="499">
        <f t="shared" si="38"/>
        <v>0</v>
      </c>
      <c r="DN29" s="499">
        <f t="shared" si="39"/>
        <v>0</v>
      </c>
      <c r="DO29" s="501">
        <f t="shared" si="68"/>
        <v>0</v>
      </c>
      <c r="DP29" s="502">
        <f t="shared" si="40"/>
        <v>0</v>
      </c>
      <c r="DQ29" s="499">
        <f t="shared" si="41"/>
        <v>0</v>
      </c>
      <c r="DR29" s="499">
        <f t="shared" si="42"/>
        <v>0</v>
      </c>
      <c r="DS29" s="499">
        <f t="shared" si="43"/>
        <v>0</v>
      </c>
      <c r="DT29" s="499">
        <f t="shared" si="44"/>
        <v>0</v>
      </c>
      <c r="DU29" s="502">
        <f t="shared" si="45"/>
        <v>0</v>
      </c>
      <c r="DV29" s="499">
        <f t="shared" si="46"/>
        <v>0</v>
      </c>
      <c r="DW29" s="499">
        <f t="shared" si="47"/>
        <v>0</v>
      </c>
      <c r="DX29" s="499">
        <f t="shared" si="48"/>
        <v>0</v>
      </c>
      <c r="DY29" s="498">
        <f t="shared" si="49"/>
        <v>0</v>
      </c>
      <c r="DZ29" s="500">
        <f t="shared" si="50"/>
        <v>0</v>
      </c>
      <c r="EA29" s="499">
        <f t="shared" si="51"/>
        <v>0</v>
      </c>
      <c r="EB29" s="499">
        <f t="shared" si="52"/>
        <v>0</v>
      </c>
      <c r="EC29" s="499">
        <f t="shared" si="53"/>
        <v>0</v>
      </c>
      <c r="ED29" s="499">
        <f t="shared" si="54"/>
        <v>0</v>
      </c>
      <c r="EE29" s="499">
        <f t="shared" si="55"/>
        <v>0</v>
      </c>
      <c r="EF29" s="499">
        <f t="shared" si="56"/>
        <v>0</v>
      </c>
      <c r="EG29" s="499">
        <f t="shared" si="57"/>
        <v>0</v>
      </c>
      <c r="EH29" s="499">
        <f t="shared" si="58"/>
        <v>0</v>
      </c>
      <c r="EI29" s="499">
        <f t="shared" si="59"/>
        <v>0</v>
      </c>
      <c r="EJ29" s="499">
        <f t="shared" si="60"/>
        <v>0</v>
      </c>
      <c r="EK29" s="499">
        <f t="shared" si="61"/>
        <v>0</v>
      </c>
      <c r="EL29" s="497">
        <f t="shared" si="62"/>
        <v>0</v>
      </c>
      <c r="EM29" s="499">
        <f t="shared" si="63"/>
        <v>0</v>
      </c>
      <c r="EN29" s="499">
        <f t="shared" si="64"/>
        <v>0</v>
      </c>
      <c r="EO29" s="499">
        <f t="shared" si="65"/>
        <v>0</v>
      </c>
      <c r="EP29" s="499">
        <f t="shared" si="66"/>
        <v>0</v>
      </c>
      <c r="EQ29" s="499">
        <f t="shared" si="69"/>
        <v>0</v>
      </c>
      <c r="ER29" s="539">
        <f t="shared" si="70"/>
        <v>0</v>
      </c>
      <c r="ES29" s="503">
        <f t="shared" si="71"/>
        <v>0</v>
      </c>
      <c r="ET29" s="116"/>
      <c r="EV29" s="136"/>
    </row>
    <row r="30" spans="2:155" ht="13.5" customHeight="1" x14ac:dyDescent="0.15">
      <c r="B30" s="131">
        <v>21</v>
      </c>
      <c r="C30" s="139" t="s">
        <v>85</v>
      </c>
      <c r="D30" s="140">
        <f>③入力!J30</f>
        <v>0</v>
      </c>
      <c r="E30" s="137" t="s">
        <v>214</v>
      </c>
      <c r="F30" s="138" t="s">
        <v>443</v>
      </c>
      <c r="G30" s="470">
        <v>0</v>
      </c>
      <c r="H30" s="471">
        <v>0</v>
      </c>
      <c r="I30" s="472">
        <v>0</v>
      </c>
      <c r="J30" s="473">
        <v>0</v>
      </c>
      <c r="K30" s="474">
        <v>0</v>
      </c>
      <c r="L30" s="474">
        <v>0</v>
      </c>
      <c r="M30" s="473">
        <v>0</v>
      </c>
      <c r="N30" s="474">
        <v>0</v>
      </c>
      <c r="O30" s="475">
        <v>0</v>
      </c>
      <c r="P30" s="474">
        <v>0</v>
      </c>
      <c r="Q30" s="474">
        <v>0</v>
      </c>
      <c r="R30" s="475">
        <v>0</v>
      </c>
      <c r="S30" s="474">
        <v>0</v>
      </c>
      <c r="T30" s="474">
        <v>0</v>
      </c>
      <c r="U30" s="474">
        <v>0</v>
      </c>
      <c r="V30" s="472">
        <v>0</v>
      </c>
      <c r="W30" s="473">
        <v>0</v>
      </c>
      <c r="X30" s="474">
        <v>0</v>
      </c>
      <c r="Y30" s="474">
        <v>0</v>
      </c>
      <c r="Z30" s="473">
        <v>0</v>
      </c>
      <c r="AA30" s="474">
        <v>0</v>
      </c>
      <c r="AB30" s="474">
        <v>0</v>
      </c>
      <c r="AC30" s="474">
        <v>0</v>
      </c>
      <c r="AD30" s="474">
        <v>0</v>
      </c>
      <c r="AE30" s="474">
        <v>0</v>
      </c>
      <c r="AF30" s="474">
        <v>0</v>
      </c>
      <c r="AG30" s="474">
        <v>0</v>
      </c>
      <c r="AH30" s="474">
        <v>0</v>
      </c>
      <c r="AI30" s="474">
        <v>0</v>
      </c>
      <c r="AJ30" s="580">
        <v>0</v>
      </c>
      <c r="AK30" s="472">
        <v>0</v>
      </c>
      <c r="AL30" s="473">
        <v>0</v>
      </c>
      <c r="AM30" s="475">
        <v>0</v>
      </c>
      <c r="AN30" s="476">
        <v>0</v>
      </c>
      <c r="AO30" s="474">
        <v>0</v>
      </c>
      <c r="AP30" s="474">
        <v>0</v>
      </c>
      <c r="AQ30" s="474">
        <v>0</v>
      </c>
      <c r="AR30" s="474">
        <v>0</v>
      </c>
      <c r="AS30" s="474">
        <v>0</v>
      </c>
      <c r="AT30" s="474">
        <v>0</v>
      </c>
      <c r="AU30" s="474">
        <v>0</v>
      </c>
      <c r="AV30" s="476">
        <v>0</v>
      </c>
      <c r="AW30" s="477">
        <v>0</v>
      </c>
      <c r="AX30" s="474">
        <v>0</v>
      </c>
      <c r="AY30" s="474">
        <v>0</v>
      </c>
      <c r="AZ30" s="474">
        <v>0</v>
      </c>
      <c r="BA30" s="474">
        <v>0</v>
      </c>
      <c r="BB30" s="477">
        <v>0</v>
      </c>
      <c r="BC30" s="474">
        <v>0</v>
      </c>
      <c r="BD30" s="474">
        <v>0</v>
      </c>
      <c r="BE30" s="474">
        <v>0</v>
      </c>
      <c r="BF30" s="473">
        <v>0</v>
      </c>
      <c r="BG30" s="475">
        <v>0</v>
      </c>
      <c r="BH30" s="474">
        <v>0</v>
      </c>
      <c r="BI30" s="474">
        <v>0</v>
      </c>
      <c r="BJ30" s="474">
        <v>0</v>
      </c>
      <c r="BK30" s="474">
        <v>0</v>
      </c>
      <c r="BL30" s="474">
        <v>0</v>
      </c>
      <c r="BM30" s="474">
        <v>0</v>
      </c>
      <c r="BN30" s="474">
        <v>0</v>
      </c>
      <c r="BO30" s="474">
        <v>0</v>
      </c>
      <c r="BP30" s="474">
        <v>0</v>
      </c>
      <c r="BQ30" s="474">
        <v>0</v>
      </c>
      <c r="BR30" s="474">
        <v>0</v>
      </c>
      <c r="BS30" s="472">
        <v>0</v>
      </c>
      <c r="BT30" s="474">
        <v>0</v>
      </c>
      <c r="BU30" s="474">
        <v>0</v>
      </c>
      <c r="BV30" s="474">
        <v>0</v>
      </c>
      <c r="BW30" s="474">
        <v>0</v>
      </c>
      <c r="BX30" s="474">
        <v>0</v>
      </c>
      <c r="BY30" s="581">
        <v>0</v>
      </c>
      <c r="BZ30" s="478">
        <f t="shared" si="67"/>
        <v>0</v>
      </c>
      <c r="CA30" s="479">
        <f t="shared" si="0"/>
        <v>0</v>
      </c>
      <c r="CB30" s="480">
        <f t="shared" si="1"/>
        <v>0</v>
      </c>
      <c r="CC30" s="481">
        <f t="shared" si="2"/>
        <v>0</v>
      </c>
      <c r="CD30" s="482">
        <f t="shared" si="3"/>
        <v>0</v>
      </c>
      <c r="CE30" s="482">
        <f t="shared" si="4"/>
        <v>0</v>
      </c>
      <c r="CF30" s="481">
        <f t="shared" si="5"/>
        <v>0</v>
      </c>
      <c r="CG30" s="482">
        <f t="shared" si="6"/>
        <v>0</v>
      </c>
      <c r="CH30" s="483">
        <f t="shared" si="7"/>
        <v>0</v>
      </c>
      <c r="CI30" s="482">
        <f t="shared" si="8"/>
        <v>0</v>
      </c>
      <c r="CJ30" s="482">
        <f t="shared" si="9"/>
        <v>0</v>
      </c>
      <c r="CK30" s="483">
        <f t="shared" si="10"/>
        <v>0</v>
      </c>
      <c r="CL30" s="482">
        <f t="shared" si="11"/>
        <v>0</v>
      </c>
      <c r="CM30" s="482">
        <f t="shared" si="12"/>
        <v>0</v>
      </c>
      <c r="CN30" s="482">
        <f t="shared" si="13"/>
        <v>0</v>
      </c>
      <c r="CO30" s="480">
        <f t="shared" si="14"/>
        <v>0</v>
      </c>
      <c r="CP30" s="481">
        <f t="shared" si="15"/>
        <v>0</v>
      </c>
      <c r="CQ30" s="482">
        <f t="shared" si="16"/>
        <v>0</v>
      </c>
      <c r="CR30" s="482">
        <f t="shared" si="17"/>
        <v>0</v>
      </c>
      <c r="CS30" s="481">
        <f t="shared" si="18"/>
        <v>0</v>
      </c>
      <c r="CT30" s="482">
        <f t="shared" si="19"/>
        <v>0</v>
      </c>
      <c r="CU30" s="482">
        <f t="shared" si="20"/>
        <v>0</v>
      </c>
      <c r="CV30" s="482">
        <f t="shared" si="21"/>
        <v>0</v>
      </c>
      <c r="CW30" s="482">
        <f t="shared" si="22"/>
        <v>0</v>
      </c>
      <c r="CX30" s="482">
        <f t="shared" si="23"/>
        <v>0</v>
      </c>
      <c r="CY30" s="482">
        <f t="shared" si="24"/>
        <v>0</v>
      </c>
      <c r="CZ30" s="482">
        <f t="shared" si="25"/>
        <v>0</v>
      </c>
      <c r="DA30" s="482">
        <f t="shared" si="26"/>
        <v>0</v>
      </c>
      <c r="DB30" s="482">
        <f t="shared" si="27"/>
        <v>0</v>
      </c>
      <c r="DC30" s="574">
        <f t="shared" si="28"/>
        <v>0</v>
      </c>
      <c r="DD30" s="480">
        <f t="shared" si="29"/>
        <v>0</v>
      </c>
      <c r="DE30" s="481">
        <f t="shared" si="30"/>
        <v>0</v>
      </c>
      <c r="DF30" s="483">
        <f t="shared" si="31"/>
        <v>0</v>
      </c>
      <c r="DG30" s="484">
        <f t="shared" si="32"/>
        <v>0</v>
      </c>
      <c r="DH30" s="482">
        <f t="shared" si="33"/>
        <v>0</v>
      </c>
      <c r="DI30" s="482">
        <f t="shared" si="34"/>
        <v>0</v>
      </c>
      <c r="DJ30" s="482">
        <f t="shared" si="35"/>
        <v>0</v>
      </c>
      <c r="DK30" s="482">
        <f t="shared" si="36"/>
        <v>0</v>
      </c>
      <c r="DL30" s="482">
        <f t="shared" si="37"/>
        <v>0</v>
      </c>
      <c r="DM30" s="482">
        <f t="shared" si="38"/>
        <v>0</v>
      </c>
      <c r="DN30" s="482">
        <f t="shared" si="39"/>
        <v>0</v>
      </c>
      <c r="DO30" s="484">
        <f t="shared" si="68"/>
        <v>0</v>
      </c>
      <c r="DP30" s="485">
        <f t="shared" si="40"/>
        <v>0</v>
      </c>
      <c r="DQ30" s="482">
        <f t="shared" si="41"/>
        <v>0</v>
      </c>
      <c r="DR30" s="482">
        <f t="shared" si="42"/>
        <v>0</v>
      </c>
      <c r="DS30" s="482">
        <f t="shared" si="43"/>
        <v>0</v>
      </c>
      <c r="DT30" s="482">
        <f t="shared" si="44"/>
        <v>0</v>
      </c>
      <c r="DU30" s="485">
        <f t="shared" si="45"/>
        <v>0</v>
      </c>
      <c r="DV30" s="482">
        <f t="shared" si="46"/>
        <v>0</v>
      </c>
      <c r="DW30" s="482">
        <f t="shared" si="47"/>
        <v>0</v>
      </c>
      <c r="DX30" s="482">
        <f t="shared" si="48"/>
        <v>0</v>
      </c>
      <c r="DY30" s="481">
        <f t="shared" si="49"/>
        <v>0</v>
      </c>
      <c r="DZ30" s="483">
        <f t="shared" si="50"/>
        <v>0</v>
      </c>
      <c r="EA30" s="482">
        <f t="shared" si="51"/>
        <v>0</v>
      </c>
      <c r="EB30" s="482">
        <f t="shared" si="52"/>
        <v>0</v>
      </c>
      <c r="EC30" s="482">
        <f t="shared" si="53"/>
        <v>0</v>
      </c>
      <c r="ED30" s="482">
        <f t="shared" si="54"/>
        <v>0</v>
      </c>
      <c r="EE30" s="482">
        <f t="shared" si="55"/>
        <v>0</v>
      </c>
      <c r="EF30" s="482">
        <f t="shared" si="56"/>
        <v>0</v>
      </c>
      <c r="EG30" s="482">
        <f t="shared" si="57"/>
        <v>0</v>
      </c>
      <c r="EH30" s="482">
        <f t="shared" si="58"/>
        <v>0</v>
      </c>
      <c r="EI30" s="482">
        <f t="shared" si="59"/>
        <v>0</v>
      </c>
      <c r="EJ30" s="482">
        <f t="shared" si="60"/>
        <v>0</v>
      </c>
      <c r="EK30" s="482">
        <f t="shared" si="61"/>
        <v>0</v>
      </c>
      <c r="EL30" s="480">
        <f t="shared" si="62"/>
        <v>0</v>
      </c>
      <c r="EM30" s="482">
        <f t="shared" si="63"/>
        <v>0</v>
      </c>
      <c r="EN30" s="482">
        <f t="shared" si="64"/>
        <v>0</v>
      </c>
      <c r="EO30" s="482">
        <f t="shared" si="65"/>
        <v>0</v>
      </c>
      <c r="EP30" s="482">
        <f t="shared" si="66"/>
        <v>0</v>
      </c>
      <c r="EQ30" s="482">
        <f t="shared" si="69"/>
        <v>0</v>
      </c>
      <c r="ER30" s="538">
        <f t="shared" si="70"/>
        <v>0</v>
      </c>
      <c r="ES30" s="486">
        <f t="shared" si="71"/>
        <v>0</v>
      </c>
      <c r="ET30" s="116"/>
      <c r="EV30" s="136"/>
    </row>
    <row r="31" spans="2:155" ht="13.5" customHeight="1" x14ac:dyDescent="0.15">
      <c r="B31" s="361">
        <v>22</v>
      </c>
      <c r="C31" s="530" t="s">
        <v>408</v>
      </c>
      <c r="D31" s="363">
        <f>③入力!J31</f>
        <v>0</v>
      </c>
      <c r="E31" s="137" t="s">
        <v>215</v>
      </c>
      <c r="F31" s="138" t="s">
        <v>444</v>
      </c>
      <c r="G31" s="470">
        <v>0</v>
      </c>
      <c r="H31" s="471">
        <v>0</v>
      </c>
      <c r="I31" s="472">
        <v>0</v>
      </c>
      <c r="J31" s="473">
        <v>0</v>
      </c>
      <c r="K31" s="474">
        <v>0</v>
      </c>
      <c r="L31" s="474">
        <v>0</v>
      </c>
      <c r="M31" s="473">
        <v>0</v>
      </c>
      <c r="N31" s="474">
        <v>0</v>
      </c>
      <c r="O31" s="475">
        <v>0</v>
      </c>
      <c r="P31" s="474">
        <v>0</v>
      </c>
      <c r="Q31" s="474">
        <v>0</v>
      </c>
      <c r="R31" s="475">
        <v>0</v>
      </c>
      <c r="S31" s="474">
        <v>0</v>
      </c>
      <c r="T31" s="474">
        <v>0</v>
      </c>
      <c r="U31" s="474">
        <v>0</v>
      </c>
      <c r="V31" s="472">
        <v>0</v>
      </c>
      <c r="W31" s="473">
        <v>0</v>
      </c>
      <c r="X31" s="474">
        <v>0</v>
      </c>
      <c r="Y31" s="474">
        <v>0</v>
      </c>
      <c r="Z31" s="473">
        <v>0</v>
      </c>
      <c r="AA31" s="474">
        <v>0</v>
      </c>
      <c r="AB31" s="474">
        <v>0</v>
      </c>
      <c r="AC31" s="474">
        <v>0</v>
      </c>
      <c r="AD31" s="474">
        <v>0</v>
      </c>
      <c r="AE31" s="474">
        <v>0</v>
      </c>
      <c r="AF31" s="474">
        <v>0</v>
      </c>
      <c r="AG31" s="474">
        <v>0</v>
      </c>
      <c r="AH31" s="474">
        <v>0</v>
      </c>
      <c r="AI31" s="474">
        <v>0</v>
      </c>
      <c r="AJ31" s="580">
        <v>0</v>
      </c>
      <c r="AK31" s="472">
        <v>0</v>
      </c>
      <c r="AL31" s="473">
        <v>0</v>
      </c>
      <c r="AM31" s="475">
        <v>0</v>
      </c>
      <c r="AN31" s="476">
        <v>0</v>
      </c>
      <c r="AO31" s="474">
        <v>0</v>
      </c>
      <c r="AP31" s="474">
        <v>0</v>
      </c>
      <c r="AQ31" s="474">
        <v>0</v>
      </c>
      <c r="AR31" s="474">
        <v>0</v>
      </c>
      <c r="AS31" s="474">
        <v>0</v>
      </c>
      <c r="AT31" s="474">
        <v>0</v>
      </c>
      <c r="AU31" s="474">
        <v>0</v>
      </c>
      <c r="AV31" s="476">
        <v>0</v>
      </c>
      <c r="AW31" s="477">
        <v>0</v>
      </c>
      <c r="AX31" s="474">
        <v>0</v>
      </c>
      <c r="AY31" s="474">
        <v>0</v>
      </c>
      <c r="AZ31" s="474">
        <v>0</v>
      </c>
      <c r="BA31" s="474">
        <v>0</v>
      </c>
      <c r="BB31" s="477">
        <v>0</v>
      </c>
      <c r="BC31" s="474">
        <v>0</v>
      </c>
      <c r="BD31" s="474">
        <v>0</v>
      </c>
      <c r="BE31" s="474">
        <v>0</v>
      </c>
      <c r="BF31" s="473">
        <v>0</v>
      </c>
      <c r="BG31" s="475">
        <v>0</v>
      </c>
      <c r="BH31" s="474">
        <v>0</v>
      </c>
      <c r="BI31" s="474">
        <v>0</v>
      </c>
      <c r="BJ31" s="474">
        <v>0</v>
      </c>
      <c r="BK31" s="474">
        <v>0</v>
      </c>
      <c r="BL31" s="474">
        <v>0</v>
      </c>
      <c r="BM31" s="474">
        <v>0</v>
      </c>
      <c r="BN31" s="474">
        <v>0</v>
      </c>
      <c r="BO31" s="474">
        <v>0</v>
      </c>
      <c r="BP31" s="474">
        <v>0</v>
      </c>
      <c r="BQ31" s="474">
        <v>0</v>
      </c>
      <c r="BR31" s="474">
        <v>0</v>
      </c>
      <c r="BS31" s="472">
        <v>0</v>
      </c>
      <c r="BT31" s="474">
        <v>0</v>
      </c>
      <c r="BU31" s="474">
        <v>0</v>
      </c>
      <c r="BV31" s="474">
        <v>0</v>
      </c>
      <c r="BW31" s="474">
        <v>0</v>
      </c>
      <c r="BX31" s="474">
        <v>0</v>
      </c>
      <c r="BY31" s="581">
        <v>0</v>
      </c>
      <c r="BZ31" s="478">
        <f t="shared" si="67"/>
        <v>0</v>
      </c>
      <c r="CA31" s="479">
        <f t="shared" si="0"/>
        <v>0</v>
      </c>
      <c r="CB31" s="480">
        <f t="shared" si="1"/>
        <v>0</v>
      </c>
      <c r="CC31" s="481">
        <f t="shared" si="2"/>
        <v>0</v>
      </c>
      <c r="CD31" s="482">
        <f t="shared" si="3"/>
        <v>0</v>
      </c>
      <c r="CE31" s="482">
        <f t="shared" si="4"/>
        <v>0</v>
      </c>
      <c r="CF31" s="481">
        <f t="shared" si="5"/>
        <v>0</v>
      </c>
      <c r="CG31" s="482">
        <f t="shared" si="6"/>
        <v>0</v>
      </c>
      <c r="CH31" s="483">
        <f t="shared" si="7"/>
        <v>0</v>
      </c>
      <c r="CI31" s="482">
        <f t="shared" si="8"/>
        <v>0</v>
      </c>
      <c r="CJ31" s="482">
        <f t="shared" si="9"/>
        <v>0</v>
      </c>
      <c r="CK31" s="483">
        <f t="shared" si="10"/>
        <v>0</v>
      </c>
      <c r="CL31" s="482">
        <f t="shared" si="11"/>
        <v>0</v>
      </c>
      <c r="CM31" s="482">
        <f t="shared" si="12"/>
        <v>0</v>
      </c>
      <c r="CN31" s="482">
        <f t="shared" si="13"/>
        <v>0</v>
      </c>
      <c r="CO31" s="480">
        <f t="shared" si="14"/>
        <v>0</v>
      </c>
      <c r="CP31" s="481">
        <f t="shared" si="15"/>
        <v>0</v>
      </c>
      <c r="CQ31" s="482">
        <f t="shared" si="16"/>
        <v>0</v>
      </c>
      <c r="CR31" s="482">
        <f t="shared" si="17"/>
        <v>0</v>
      </c>
      <c r="CS31" s="481">
        <f t="shared" si="18"/>
        <v>0</v>
      </c>
      <c r="CT31" s="482">
        <f t="shared" si="19"/>
        <v>0</v>
      </c>
      <c r="CU31" s="482">
        <f t="shared" si="20"/>
        <v>0</v>
      </c>
      <c r="CV31" s="482">
        <f t="shared" si="21"/>
        <v>0</v>
      </c>
      <c r="CW31" s="482">
        <f t="shared" si="22"/>
        <v>0</v>
      </c>
      <c r="CX31" s="482">
        <f t="shared" si="23"/>
        <v>0</v>
      </c>
      <c r="CY31" s="482">
        <f t="shared" si="24"/>
        <v>0</v>
      </c>
      <c r="CZ31" s="482">
        <f t="shared" si="25"/>
        <v>0</v>
      </c>
      <c r="DA31" s="482">
        <f t="shared" si="26"/>
        <v>0</v>
      </c>
      <c r="DB31" s="482">
        <f t="shared" si="27"/>
        <v>0</v>
      </c>
      <c r="DC31" s="574">
        <f t="shared" si="28"/>
        <v>0</v>
      </c>
      <c r="DD31" s="480">
        <f t="shared" si="29"/>
        <v>0</v>
      </c>
      <c r="DE31" s="481">
        <f t="shared" si="30"/>
        <v>0</v>
      </c>
      <c r="DF31" s="483">
        <f t="shared" si="31"/>
        <v>0</v>
      </c>
      <c r="DG31" s="484">
        <f t="shared" si="32"/>
        <v>0</v>
      </c>
      <c r="DH31" s="482">
        <f t="shared" si="33"/>
        <v>0</v>
      </c>
      <c r="DI31" s="482">
        <f t="shared" si="34"/>
        <v>0</v>
      </c>
      <c r="DJ31" s="482">
        <f t="shared" si="35"/>
        <v>0</v>
      </c>
      <c r="DK31" s="482">
        <f t="shared" si="36"/>
        <v>0</v>
      </c>
      <c r="DL31" s="482">
        <f t="shared" si="37"/>
        <v>0</v>
      </c>
      <c r="DM31" s="482">
        <f t="shared" si="38"/>
        <v>0</v>
      </c>
      <c r="DN31" s="482">
        <f t="shared" si="39"/>
        <v>0</v>
      </c>
      <c r="DO31" s="484">
        <f t="shared" si="68"/>
        <v>0</v>
      </c>
      <c r="DP31" s="485">
        <f t="shared" si="40"/>
        <v>0</v>
      </c>
      <c r="DQ31" s="482">
        <f t="shared" si="41"/>
        <v>0</v>
      </c>
      <c r="DR31" s="482">
        <f t="shared" si="42"/>
        <v>0</v>
      </c>
      <c r="DS31" s="482">
        <f t="shared" si="43"/>
        <v>0</v>
      </c>
      <c r="DT31" s="482">
        <f t="shared" si="44"/>
        <v>0</v>
      </c>
      <c r="DU31" s="485">
        <f t="shared" si="45"/>
        <v>0</v>
      </c>
      <c r="DV31" s="482">
        <f t="shared" si="46"/>
        <v>0</v>
      </c>
      <c r="DW31" s="482">
        <f t="shared" si="47"/>
        <v>0</v>
      </c>
      <c r="DX31" s="482">
        <f t="shared" si="48"/>
        <v>0</v>
      </c>
      <c r="DY31" s="481">
        <f t="shared" si="49"/>
        <v>0</v>
      </c>
      <c r="DZ31" s="483">
        <f t="shared" si="50"/>
        <v>0</v>
      </c>
      <c r="EA31" s="482">
        <f t="shared" si="51"/>
        <v>0</v>
      </c>
      <c r="EB31" s="482">
        <f t="shared" si="52"/>
        <v>0</v>
      </c>
      <c r="EC31" s="482">
        <f t="shared" si="53"/>
        <v>0</v>
      </c>
      <c r="ED31" s="482">
        <f t="shared" si="54"/>
        <v>0</v>
      </c>
      <c r="EE31" s="482">
        <f t="shared" si="55"/>
        <v>0</v>
      </c>
      <c r="EF31" s="482">
        <f t="shared" si="56"/>
        <v>0</v>
      </c>
      <c r="EG31" s="482">
        <f t="shared" si="57"/>
        <v>0</v>
      </c>
      <c r="EH31" s="482">
        <f t="shared" si="58"/>
        <v>0</v>
      </c>
      <c r="EI31" s="482">
        <f t="shared" si="59"/>
        <v>0</v>
      </c>
      <c r="EJ31" s="482">
        <f t="shared" si="60"/>
        <v>0</v>
      </c>
      <c r="EK31" s="482">
        <f t="shared" si="61"/>
        <v>0</v>
      </c>
      <c r="EL31" s="480">
        <f t="shared" si="62"/>
        <v>0</v>
      </c>
      <c r="EM31" s="482">
        <f t="shared" si="63"/>
        <v>0</v>
      </c>
      <c r="EN31" s="482">
        <f t="shared" si="64"/>
        <v>0</v>
      </c>
      <c r="EO31" s="482">
        <f t="shared" si="65"/>
        <v>0</v>
      </c>
      <c r="EP31" s="482">
        <f t="shared" si="66"/>
        <v>0</v>
      </c>
      <c r="EQ31" s="482">
        <f t="shared" si="69"/>
        <v>0</v>
      </c>
      <c r="ER31" s="538">
        <f t="shared" si="70"/>
        <v>0</v>
      </c>
      <c r="ES31" s="486">
        <f t="shared" si="71"/>
        <v>0</v>
      </c>
      <c r="ET31" s="116"/>
      <c r="EV31" s="136"/>
    </row>
    <row r="32" spans="2:155" ht="13.5" customHeight="1" x14ac:dyDescent="0.15">
      <c r="B32" s="131">
        <v>23</v>
      </c>
      <c r="C32" s="139" t="s">
        <v>86</v>
      </c>
      <c r="D32" s="140">
        <f>③入力!J32</f>
        <v>0</v>
      </c>
      <c r="E32" s="137" t="s">
        <v>216</v>
      </c>
      <c r="F32" s="138" t="s">
        <v>217</v>
      </c>
      <c r="G32" s="470">
        <v>3.3040827402272101E-3</v>
      </c>
      <c r="H32" s="471">
        <v>2.0369215905934822E-3</v>
      </c>
      <c r="I32" s="472">
        <v>2.4378399097675762E-3</v>
      </c>
      <c r="J32" s="473">
        <v>2.5706518318751146E-3</v>
      </c>
      <c r="K32" s="474">
        <v>2.5787685024496101E-3</v>
      </c>
      <c r="L32" s="474">
        <v>2.2941032464917199E-3</v>
      </c>
      <c r="M32" s="473">
        <v>2.277971316724069E-3</v>
      </c>
      <c r="N32" s="474">
        <v>2.1456692913385828E-3</v>
      </c>
      <c r="O32" s="475">
        <v>2.1035416718397093E-3</v>
      </c>
      <c r="P32" s="474">
        <v>2.0994685859635175E-3</v>
      </c>
      <c r="Q32" s="474">
        <v>2.321416727465676E-3</v>
      </c>
      <c r="R32" s="475">
        <v>2.5046876159801716E-3</v>
      </c>
      <c r="S32" s="474">
        <v>2.4090529941207333E-3</v>
      </c>
      <c r="T32" s="474">
        <v>2.5642556588031588E-3</v>
      </c>
      <c r="U32" s="474">
        <v>2.6653504442250742E-3</v>
      </c>
      <c r="V32" s="472">
        <v>1.536005896000622E-3</v>
      </c>
      <c r="W32" s="473">
        <v>1.0996610028492398E-3</v>
      </c>
      <c r="X32" s="474">
        <v>6.9549493158068613E-4</v>
      </c>
      <c r="Y32" s="474">
        <v>1.1323166834079079E-3</v>
      </c>
      <c r="Z32" s="473">
        <v>1.5634192080156816E-3</v>
      </c>
      <c r="AA32" s="474">
        <v>1.6674258897951817E-3</v>
      </c>
      <c r="AB32" s="474">
        <v>1.1823334914308002E-3</v>
      </c>
      <c r="AC32" s="474">
        <v>1.534485543530932E-3</v>
      </c>
      <c r="AD32" s="474">
        <v>1.5191426406379678E-3</v>
      </c>
      <c r="AE32" s="474">
        <v>1.8150358623027865E-3</v>
      </c>
      <c r="AF32" s="474">
        <v>1.3154225821370416E-3</v>
      </c>
      <c r="AG32" s="474">
        <v>1.6186785142508681E-3</v>
      </c>
      <c r="AH32" s="474">
        <v>1.6027396470513625E-3</v>
      </c>
      <c r="AI32" s="474">
        <v>6.4550030983694211E-3</v>
      </c>
      <c r="AJ32" s="580">
        <v>3.9673024394787622E-3</v>
      </c>
      <c r="AK32" s="472">
        <v>3.937053525277282E-3</v>
      </c>
      <c r="AL32" s="473">
        <v>5.4861088433087925E-3</v>
      </c>
      <c r="AM32" s="475">
        <v>5.5513836349982805E-3</v>
      </c>
      <c r="AN32" s="476">
        <v>5.4421583758779875E-3</v>
      </c>
      <c r="AO32" s="474">
        <v>3.8875831563190727E-3</v>
      </c>
      <c r="AP32" s="474">
        <v>2.7288581264852852E-3</v>
      </c>
      <c r="AQ32" s="474">
        <v>2.6477020969044797E-3</v>
      </c>
      <c r="AR32" s="474">
        <v>8.9109942282464567E-3</v>
      </c>
      <c r="AS32" s="474">
        <v>3.2953139904791898E-3</v>
      </c>
      <c r="AT32" s="474">
        <v>9.0985149550303276E-3</v>
      </c>
      <c r="AU32" s="474">
        <v>3.3408153677506915E-3</v>
      </c>
      <c r="AV32" s="476">
        <v>6.0006776843226249E-3</v>
      </c>
      <c r="AW32" s="477">
        <v>6.0848231858585304E-3</v>
      </c>
      <c r="AX32" s="474">
        <v>5.658657958862774E-3</v>
      </c>
      <c r="AY32" s="474">
        <v>7.5246963180034977E-3</v>
      </c>
      <c r="AZ32" s="474">
        <v>5.697404515720616E-3</v>
      </c>
      <c r="BA32" s="474">
        <v>1.887638210977189E-2</v>
      </c>
      <c r="BB32" s="477">
        <v>5.1319370936035082E-3</v>
      </c>
      <c r="BC32" s="474">
        <v>4.9517883437039849E-3</v>
      </c>
      <c r="BD32" s="474">
        <v>5.8344137803296907E-3</v>
      </c>
      <c r="BE32" s="474">
        <v>3.278634233577851E-3</v>
      </c>
      <c r="BF32" s="473">
        <v>2.4325073224563238E-3</v>
      </c>
      <c r="BG32" s="475">
        <v>1.458498659883954E-3</v>
      </c>
      <c r="BH32" s="474">
        <v>1.0137133469470508E-3</v>
      </c>
      <c r="BI32" s="474">
        <v>1.9671030010315295E-3</v>
      </c>
      <c r="BJ32" s="474">
        <v>5.9830408769387493E-3</v>
      </c>
      <c r="BK32" s="474">
        <v>1.4075187969924813E-3</v>
      </c>
      <c r="BL32" s="474">
        <v>4.8929193206687033E-3</v>
      </c>
      <c r="BM32" s="474">
        <v>2.1303454618630986E-3</v>
      </c>
      <c r="BN32" s="474">
        <v>4.2037713834697417E-4</v>
      </c>
      <c r="BO32" s="474">
        <v>2.3664767537207219E-3</v>
      </c>
      <c r="BP32" s="474">
        <v>1.2508539183544876E-3</v>
      </c>
      <c r="BQ32" s="474">
        <v>6.6464730109612328E-4</v>
      </c>
      <c r="BR32" s="474">
        <v>1.5646987385005006E-3</v>
      </c>
      <c r="BS32" s="472">
        <v>4.0128643876673484E-3</v>
      </c>
      <c r="BT32" s="474">
        <v>3.5448555464153981E-3</v>
      </c>
      <c r="BU32" s="474">
        <v>2.7804142841651629E-3</v>
      </c>
      <c r="BV32" s="474">
        <v>2.8525117789564803E-3</v>
      </c>
      <c r="BW32" s="474">
        <v>2.9803189760209642E-3</v>
      </c>
      <c r="BX32" s="474">
        <v>6.1851164852971905E-3</v>
      </c>
      <c r="BY32" s="581">
        <v>4.1988048587676277E-3</v>
      </c>
      <c r="BZ32" s="478">
        <f t="shared" si="67"/>
        <v>0</v>
      </c>
      <c r="CA32" s="479">
        <f t="shared" si="0"/>
        <v>0</v>
      </c>
      <c r="CB32" s="480">
        <f t="shared" si="1"/>
        <v>0</v>
      </c>
      <c r="CC32" s="481">
        <f t="shared" si="2"/>
        <v>0</v>
      </c>
      <c r="CD32" s="482">
        <f t="shared" si="3"/>
        <v>0</v>
      </c>
      <c r="CE32" s="482">
        <f t="shared" si="4"/>
        <v>0</v>
      </c>
      <c r="CF32" s="481">
        <f t="shared" si="5"/>
        <v>0</v>
      </c>
      <c r="CG32" s="482">
        <f t="shared" si="6"/>
        <v>0</v>
      </c>
      <c r="CH32" s="483">
        <f t="shared" si="7"/>
        <v>0</v>
      </c>
      <c r="CI32" s="482">
        <f t="shared" si="8"/>
        <v>0</v>
      </c>
      <c r="CJ32" s="482">
        <f t="shared" si="9"/>
        <v>0</v>
      </c>
      <c r="CK32" s="483">
        <f t="shared" si="10"/>
        <v>0</v>
      </c>
      <c r="CL32" s="482">
        <f t="shared" si="11"/>
        <v>0</v>
      </c>
      <c r="CM32" s="482">
        <f t="shared" si="12"/>
        <v>0</v>
      </c>
      <c r="CN32" s="482">
        <f t="shared" si="13"/>
        <v>0</v>
      </c>
      <c r="CO32" s="480">
        <f t="shared" si="14"/>
        <v>0</v>
      </c>
      <c r="CP32" s="481">
        <f t="shared" si="15"/>
        <v>0</v>
      </c>
      <c r="CQ32" s="482">
        <f t="shared" si="16"/>
        <v>0</v>
      </c>
      <c r="CR32" s="482">
        <f t="shared" si="17"/>
        <v>0</v>
      </c>
      <c r="CS32" s="481">
        <f t="shared" si="18"/>
        <v>0</v>
      </c>
      <c r="CT32" s="482">
        <f t="shared" si="19"/>
        <v>0</v>
      </c>
      <c r="CU32" s="482">
        <f t="shared" si="20"/>
        <v>0</v>
      </c>
      <c r="CV32" s="482">
        <f t="shared" si="21"/>
        <v>0</v>
      </c>
      <c r="CW32" s="482">
        <f t="shared" si="22"/>
        <v>0</v>
      </c>
      <c r="CX32" s="482">
        <f t="shared" si="23"/>
        <v>0</v>
      </c>
      <c r="CY32" s="482">
        <f t="shared" si="24"/>
        <v>0</v>
      </c>
      <c r="CZ32" s="482">
        <f t="shared" si="25"/>
        <v>0</v>
      </c>
      <c r="DA32" s="482">
        <f t="shared" si="26"/>
        <v>0</v>
      </c>
      <c r="DB32" s="482">
        <f t="shared" si="27"/>
        <v>0</v>
      </c>
      <c r="DC32" s="574">
        <f t="shared" si="28"/>
        <v>0</v>
      </c>
      <c r="DD32" s="480">
        <f t="shared" si="29"/>
        <v>0</v>
      </c>
      <c r="DE32" s="481">
        <f t="shared" si="30"/>
        <v>0</v>
      </c>
      <c r="DF32" s="483">
        <f t="shared" si="31"/>
        <v>0</v>
      </c>
      <c r="DG32" s="484">
        <f t="shared" si="32"/>
        <v>0</v>
      </c>
      <c r="DH32" s="482">
        <f t="shared" si="33"/>
        <v>0</v>
      </c>
      <c r="DI32" s="482">
        <f t="shared" si="34"/>
        <v>0</v>
      </c>
      <c r="DJ32" s="482">
        <f t="shared" si="35"/>
        <v>0</v>
      </c>
      <c r="DK32" s="482">
        <f t="shared" si="36"/>
        <v>0</v>
      </c>
      <c r="DL32" s="482">
        <f t="shared" si="37"/>
        <v>0</v>
      </c>
      <c r="DM32" s="482">
        <f t="shared" si="38"/>
        <v>0</v>
      </c>
      <c r="DN32" s="482">
        <f t="shared" si="39"/>
        <v>0</v>
      </c>
      <c r="DO32" s="484">
        <f t="shared" si="68"/>
        <v>0</v>
      </c>
      <c r="DP32" s="485">
        <f t="shared" si="40"/>
        <v>0</v>
      </c>
      <c r="DQ32" s="482">
        <f t="shared" si="41"/>
        <v>0</v>
      </c>
      <c r="DR32" s="482">
        <f t="shared" si="42"/>
        <v>0</v>
      </c>
      <c r="DS32" s="482">
        <f t="shared" si="43"/>
        <v>0</v>
      </c>
      <c r="DT32" s="482">
        <f t="shared" si="44"/>
        <v>0</v>
      </c>
      <c r="DU32" s="485">
        <f t="shared" si="45"/>
        <v>0</v>
      </c>
      <c r="DV32" s="482">
        <f t="shared" si="46"/>
        <v>0</v>
      </c>
      <c r="DW32" s="482">
        <f t="shared" si="47"/>
        <v>0</v>
      </c>
      <c r="DX32" s="482">
        <f t="shared" si="48"/>
        <v>0</v>
      </c>
      <c r="DY32" s="481">
        <f t="shared" si="49"/>
        <v>0</v>
      </c>
      <c r="DZ32" s="483">
        <f t="shared" si="50"/>
        <v>0</v>
      </c>
      <c r="EA32" s="482">
        <f t="shared" si="51"/>
        <v>0</v>
      </c>
      <c r="EB32" s="482">
        <f t="shared" si="52"/>
        <v>0</v>
      </c>
      <c r="EC32" s="482">
        <f t="shared" si="53"/>
        <v>0</v>
      </c>
      <c r="ED32" s="482">
        <f t="shared" si="54"/>
        <v>0</v>
      </c>
      <c r="EE32" s="482">
        <f t="shared" si="55"/>
        <v>0</v>
      </c>
      <c r="EF32" s="482">
        <f t="shared" si="56"/>
        <v>0</v>
      </c>
      <c r="EG32" s="482">
        <f t="shared" si="57"/>
        <v>0</v>
      </c>
      <c r="EH32" s="482">
        <f t="shared" si="58"/>
        <v>0</v>
      </c>
      <c r="EI32" s="482">
        <f t="shared" si="59"/>
        <v>0</v>
      </c>
      <c r="EJ32" s="482">
        <f t="shared" si="60"/>
        <v>0</v>
      </c>
      <c r="EK32" s="482">
        <f t="shared" si="61"/>
        <v>0</v>
      </c>
      <c r="EL32" s="480">
        <f t="shared" si="62"/>
        <v>0</v>
      </c>
      <c r="EM32" s="482">
        <f t="shared" si="63"/>
        <v>0</v>
      </c>
      <c r="EN32" s="482">
        <f t="shared" si="64"/>
        <v>0</v>
      </c>
      <c r="EO32" s="482">
        <f t="shared" si="65"/>
        <v>0</v>
      </c>
      <c r="EP32" s="482">
        <f t="shared" si="66"/>
        <v>0</v>
      </c>
      <c r="EQ32" s="482">
        <f t="shared" si="69"/>
        <v>0</v>
      </c>
      <c r="ER32" s="538">
        <f t="shared" si="70"/>
        <v>0</v>
      </c>
      <c r="ES32" s="486">
        <f t="shared" si="71"/>
        <v>0</v>
      </c>
      <c r="ET32" s="116"/>
      <c r="EV32" s="136"/>
    </row>
    <row r="33" spans="2:152" ht="13.5" customHeight="1" x14ac:dyDescent="0.15">
      <c r="B33" s="361">
        <v>24</v>
      </c>
      <c r="C33" s="362" t="s">
        <v>305</v>
      </c>
      <c r="D33" s="363">
        <f>③入力!J33</f>
        <v>0</v>
      </c>
      <c r="E33" s="137" t="s">
        <v>218</v>
      </c>
      <c r="F33" s="138" t="s">
        <v>65</v>
      </c>
      <c r="G33" s="470">
        <v>6.0543755486466096E-4</v>
      </c>
      <c r="H33" s="471">
        <v>6.3680058379478289E-4</v>
      </c>
      <c r="I33" s="472">
        <v>5.7659015675245431E-4</v>
      </c>
      <c r="J33" s="473">
        <v>6.2822393999313012E-4</v>
      </c>
      <c r="K33" s="474">
        <v>6.3495742517173344E-4</v>
      </c>
      <c r="L33" s="474">
        <v>3.9880280188582393E-4</v>
      </c>
      <c r="M33" s="473">
        <v>5.144374512632855E-4</v>
      </c>
      <c r="N33" s="474">
        <v>6.5944881889763783E-4</v>
      </c>
      <c r="O33" s="475">
        <v>5.9033544198718838E-4</v>
      </c>
      <c r="P33" s="474">
        <v>5.9467584090958125E-4</v>
      </c>
      <c r="Q33" s="474">
        <v>3.5816143795184717E-4</v>
      </c>
      <c r="R33" s="475">
        <v>4.1212293333419396E-4</v>
      </c>
      <c r="S33" s="474">
        <v>6.0205303448183077E-4</v>
      </c>
      <c r="T33" s="474">
        <v>2.9382096090452861E-4</v>
      </c>
      <c r="U33" s="474">
        <v>3.8076434917501059E-4</v>
      </c>
      <c r="V33" s="472">
        <v>7.1202874484706941E-4</v>
      </c>
      <c r="W33" s="473">
        <v>6.1092277936068879E-4</v>
      </c>
      <c r="X33" s="474">
        <v>5.2162119868551455E-4</v>
      </c>
      <c r="Y33" s="474">
        <v>6.1813813982565698E-4</v>
      </c>
      <c r="Z33" s="473">
        <v>7.1838071417675378E-4</v>
      </c>
      <c r="AA33" s="474">
        <v>1.1087522669256621E-3</v>
      </c>
      <c r="AB33" s="474">
        <v>5.6262766143948424E-4</v>
      </c>
      <c r="AC33" s="474">
        <v>6.2994669681796156E-4</v>
      </c>
      <c r="AD33" s="474">
        <v>1.0091533456019438E-3</v>
      </c>
      <c r="AE33" s="474">
        <v>8.4634867561254846E-4</v>
      </c>
      <c r="AF33" s="474">
        <v>5.9347755947201139E-4</v>
      </c>
      <c r="AG33" s="474">
        <v>6.9606001031660377E-4</v>
      </c>
      <c r="AH33" s="474">
        <v>5.0734204654863282E-4</v>
      </c>
      <c r="AI33" s="474">
        <v>1.1953907379196327E-3</v>
      </c>
      <c r="AJ33" s="580">
        <v>3.436791066757765E-4</v>
      </c>
      <c r="AK33" s="472">
        <v>4.0779950440193187E-4</v>
      </c>
      <c r="AL33" s="473">
        <v>4.8826004095677407E-4</v>
      </c>
      <c r="AM33" s="475">
        <v>4.9323145106179415E-4</v>
      </c>
      <c r="AN33" s="476">
        <v>5.2548895326861233E-4</v>
      </c>
      <c r="AO33" s="474">
        <v>5.2992101888421335E-4</v>
      </c>
      <c r="AP33" s="474">
        <v>4.9697747336652546E-4</v>
      </c>
      <c r="AQ33" s="474">
        <v>3.8262956262134318E-4</v>
      </c>
      <c r="AR33" s="474">
        <v>5.461596092604657E-4</v>
      </c>
      <c r="AS33" s="474">
        <v>5.6823627675160542E-4</v>
      </c>
      <c r="AT33" s="474">
        <v>5.229031583350763E-4</v>
      </c>
      <c r="AU33" s="474">
        <v>5.2200240121104554E-4</v>
      </c>
      <c r="AV33" s="476">
        <v>3.6054141302188788E-4</v>
      </c>
      <c r="AW33" s="477">
        <v>3.4969195983119582E-4</v>
      </c>
      <c r="AX33" s="474">
        <v>3.4061390910857431E-4</v>
      </c>
      <c r="AY33" s="474">
        <v>3.8757857919364749E-4</v>
      </c>
      <c r="AZ33" s="474">
        <v>3.9389463318562285E-4</v>
      </c>
      <c r="BA33" s="474">
        <v>3.9844606036457814E-4</v>
      </c>
      <c r="BB33" s="477">
        <v>4.7255406018448508E-4</v>
      </c>
      <c r="BC33" s="474">
        <v>4.749916876454662E-4</v>
      </c>
      <c r="BD33" s="474">
        <v>4.630487127245786E-4</v>
      </c>
      <c r="BE33" s="474">
        <v>3.2013600260524469E-4</v>
      </c>
      <c r="BF33" s="473">
        <v>3.4324956596122548E-4</v>
      </c>
      <c r="BG33" s="475">
        <v>3.4800138454836566E-4</v>
      </c>
      <c r="BH33" s="474">
        <v>3.6681792245197404E-4</v>
      </c>
      <c r="BI33" s="474">
        <v>2.6387967087008324E-4</v>
      </c>
      <c r="BJ33" s="474">
        <v>4.0173895576567142E-4</v>
      </c>
      <c r="BK33" s="474">
        <v>3.4586466165413532E-4</v>
      </c>
      <c r="BL33" s="474">
        <v>3.9713892171189247E-4</v>
      </c>
      <c r="BM33" s="474">
        <v>4.1540120159242513E-4</v>
      </c>
      <c r="BN33" s="474">
        <v>2.7453200871639129E-4</v>
      </c>
      <c r="BO33" s="474">
        <v>2.1243058830527125E-4</v>
      </c>
      <c r="BP33" s="474">
        <v>2.0587620601345683E-4</v>
      </c>
      <c r="BQ33" s="474">
        <v>2.7083988381902913E-4</v>
      </c>
      <c r="BR33" s="474">
        <v>2.1449843633748584E-4</v>
      </c>
      <c r="BS33" s="472">
        <v>2.4709877259926756E-4</v>
      </c>
      <c r="BT33" s="474">
        <v>2.688206158876445E-4</v>
      </c>
      <c r="BU33" s="474">
        <v>3.8136269541792111E-4</v>
      </c>
      <c r="BV33" s="474">
        <v>2.5562223681076403E-4</v>
      </c>
      <c r="BW33" s="474">
        <v>1.7784306962101228E-4</v>
      </c>
      <c r="BX33" s="474">
        <v>1.6188481775597339E-4</v>
      </c>
      <c r="BY33" s="581">
        <v>2.6112900895080882E-4</v>
      </c>
      <c r="BZ33" s="478">
        <f t="shared" si="67"/>
        <v>0</v>
      </c>
      <c r="CA33" s="479">
        <f t="shared" si="0"/>
        <v>0</v>
      </c>
      <c r="CB33" s="480">
        <f t="shared" si="1"/>
        <v>0</v>
      </c>
      <c r="CC33" s="481">
        <f t="shared" si="2"/>
        <v>0</v>
      </c>
      <c r="CD33" s="482">
        <f t="shared" si="3"/>
        <v>0</v>
      </c>
      <c r="CE33" s="482">
        <f t="shared" si="4"/>
        <v>0</v>
      </c>
      <c r="CF33" s="481">
        <f t="shared" si="5"/>
        <v>0</v>
      </c>
      <c r="CG33" s="482">
        <f t="shared" si="6"/>
        <v>0</v>
      </c>
      <c r="CH33" s="483">
        <f t="shared" si="7"/>
        <v>0</v>
      </c>
      <c r="CI33" s="482">
        <f t="shared" si="8"/>
        <v>0</v>
      </c>
      <c r="CJ33" s="482">
        <f t="shared" si="9"/>
        <v>0</v>
      </c>
      <c r="CK33" s="483">
        <f t="shared" si="10"/>
        <v>0</v>
      </c>
      <c r="CL33" s="482">
        <f t="shared" si="11"/>
        <v>0</v>
      </c>
      <c r="CM33" s="482">
        <f t="shared" si="12"/>
        <v>0</v>
      </c>
      <c r="CN33" s="482">
        <f t="shared" si="13"/>
        <v>0</v>
      </c>
      <c r="CO33" s="480">
        <f t="shared" si="14"/>
        <v>0</v>
      </c>
      <c r="CP33" s="481">
        <f t="shared" si="15"/>
        <v>0</v>
      </c>
      <c r="CQ33" s="482">
        <f t="shared" si="16"/>
        <v>0</v>
      </c>
      <c r="CR33" s="482">
        <f t="shared" si="17"/>
        <v>0</v>
      </c>
      <c r="CS33" s="481">
        <f t="shared" si="18"/>
        <v>0</v>
      </c>
      <c r="CT33" s="482">
        <f t="shared" si="19"/>
        <v>0</v>
      </c>
      <c r="CU33" s="482">
        <f t="shared" si="20"/>
        <v>0</v>
      </c>
      <c r="CV33" s="482">
        <f t="shared" si="21"/>
        <v>0</v>
      </c>
      <c r="CW33" s="482">
        <f t="shared" si="22"/>
        <v>0</v>
      </c>
      <c r="CX33" s="482">
        <f t="shared" si="23"/>
        <v>0</v>
      </c>
      <c r="CY33" s="482">
        <f t="shared" si="24"/>
        <v>0</v>
      </c>
      <c r="CZ33" s="482">
        <f t="shared" si="25"/>
        <v>0</v>
      </c>
      <c r="DA33" s="482">
        <f t="shared" si="26"/>
        <v>0</v>
      </c>
      <c r="DB33" s="482">
        <f t="shared" si="27"/>
        <v>0</v>
      </c>
      <c r="DC33" s="574">
        <f t="shared" si="28"/>
        <v>0</v>
      </c>
      <c r="DD33" s="480">
        <f t="shared" si="29"/>
        <v>0</v>
      </c>
      <c r="DE33" s="481">
        <f t="shared" si="30"/>
        <v>0</v>
      </c>
      <c r="DF33" s="483">
        <f t="shared" si="31"/>
        <v>0</v>
      </c>
      <c r="DG33" s="484">
        <f t="shared" si="32"/>
        <v>0</v>
      </c>
      <c r="DH33" s="482">
        <f t="shared" si="33"/>
        <v>0</v>
      </c>
      <c r="DI33" s="482">
        <f t="shared" si="34"/>
        <v>0</v>
      </c>
      <c r="DJ33" s="482">
        <f t="shared" si="35"/>
        <v>0</v>
      </c>
      <c r="DK33" s="482">
        <f t="shared" si="36"/>
        <v>0</v>
      </c>
      <c r="DL33" s="482">
        <f t="shared" si="37"/>
        <v>0</v>
      </c>
      <c r="DM33" s="482">
        <f t="shared" si="38"/>
        <v>0</v>
      </c>
      <c r="DN33" s="482">
        <f t="shared" si="39"/>
        <v>0</v>
      </c>
      <c r="DO33" s="484">
        <f t="shared" si="68"/>
        <v>0</v>
      </c>
      <c r="DP33" s="485">
        <f t="shared" si="40"/>
        <v>0</v>
      </c>
      <c r="DQ33" s="482">
        <f t="shared" si="41"/>
        <v>0</v>
      </c>
      <c r="DR33" s="482">
        <f t="shared" si="42"/>
        <v>0</v>
      </c>
      <c r="DS33" s="482">
        <f t="shared" si="43"/>
        <v>0</v>
      </c>
      <c r="DT33" s="482">
        <f t="shared" si="44"/>
        <v>0</v>
      </c>
      <c r="DU33" s="485">
        <f t="shared" si="45"/>
        <v>0</v>
      </c>
      <c r="DV33" s="482">
        <f t="shared" si="46"/>
        <v>0</v>
      </c>
      <c r="DW33" s="482">
        <f t="shared" si="47"/>
        <v>0</v>
      </c>
      <c r="DX33" s="482">
        <f t="shared" si="48"/>
        <v>0</v>
      </c>
      <c r="DY33" s="481">
        <f t="shared" si="49"/>
        <v>0</v>
      </c>
      <c r="DZ33" s="483">
        <f t="shared" si="50"/>
        <v>0</v>
      </c>
      <c r="EA33" s="482">
        <f t="shared" si="51"/>
        <v>0</v>
      </c>
      <c r="EB33" s="482">
        <f t="shared" si="52"/>
        <v>0</v>
      </c>
      <c r="EC33" s="482">
        <f t="shared" si="53"/>
        <v>0</v>
      </c>
      <c r="ED33" s="482">
        <f t="shared" si="54"/>
        <v>0</v>
      </c>
      <c r="EE33" s="482">
        <f t="shared" si="55"/>
        <v>0</v>
      </c>
      <c r="EF33" s="482">
        <f t="shared" si="56"/>
        <v>0</v>
      </c>
      <c r="EG33" s="482">
        <f t="shared" si="57"/>
        <v>0</v>
      </c>
      <c r="EH33" s="482">
        <f t="shared" si="58"/>
        <v>0</v>
      </c>
      <c r="EI33" s="482">
        <f t="shared" si="59"/>
        <v>0</v>
      </c>
      <c r="EJ33" s="482">
        <f t="shared" si="60"/>
        <v>0</v>
      </c>
      <c r="EK33" s="482">
        <f t="shared" si="61"/>
        <v>0</v>
      </c>
      <c r="EL33" s="480">
        <f t="shared" si="62"/>
        <v>0</v>
      </c>
      <c r="EM33" s="482">
        <f t="shared" si="63"/>
        <v>0</v>
      </c>
      <c r="EN33" s="482">
        <f t="shared" si="64"/>
        <v>0</v>
      </c>
      <c r="EO33" s="482">
        <f t="shared" si="65"/>
        <v>0</v>
      </c>
      <c r="EP33" s="482">
        <f t="shared" si="66"/>
        <v>0</v>
      </c>
      <c r="EQ33" s="482">
        <f t="shared" si="69"/>
        <v>0</v>
      </c>
      <c r="ER33" s="538">
        <f t="shared" si="70"/>
        <v>0</v>
      </c>
      <c r="ES33" s="486">
        <f t="shared" si="71"/>
        <v>0</v>
      </c>
      <c r="ET33" s="116"/>
      <c r="EV33" s="136"/>
    </row>
    <row r="34" spans="2:152" ht="13.5" customHeight="1" x14ac:dyDescent="0.15">
      <c r="B34" s="141">
        <v>25</v>
      </c>
      <c r="C34" s="142" t="s">
        <v>87</v>
      </c>
      <c r="D34" s="161">
        <f>③入力!J34</f>
        <v>0</v>
      </c>
      <c r="E34" s="143" t="s">
        <v>219</v>
      </c>
      <c r="F34" s="144" t="s">
        <v>445</v>
      </c>
      <c r="G34" s="487">
        <v>3.2805254035160884E-3</v>
      </c>
      <c r="H34" s="488">
        <v>3.6891258623391052E-3</v>
      </c>
      <c r="I34" s="489">
        <v>5.3440363291156444E-3</v>
      </c>
      <c r="J34" s="490">
        <v>3.9234724166345141E-3</v>
      </c>
      <c r="K34" s="491">
        <v>3.8980521907421841E-3</v>
      </c>
      <c r="L34" s="491">
        <v>4.789582165222816E-3</v>
      </c>
      <c r="M34" s="490">
        <v>7.0539999409128746E-3</v>
      </c>
      <c r="N34" s="491">
        <v>8.2677165354330708E-3</v>
      </c>
      <c r="O34" s="492">
        <v>7.4021978492801802E-3</v>
      </c>
      <c r="P34" s="491">
        <v>7.3994736201251398E-3</v>
      </c>
      <c r="Q34" s="491">
        <v>7.5479206738741133E-3</v>
      </c>
      <c r="R34" s="492">
        <v>6.5655669191470962E-3</v>
      </c>
      <c r="S34" s="491">
        <v>6.4434810101037278E-3</v>
      </c>
      <c r="T34" s="491">
        <v>6.6416107045103876E-3</v>
      </c>
      <c r="U34" s="491">
        <v>6.4870963192779577E-3</v>
      </c>
      <c r="V34" s="489">
        <v>1.6214462719874507E-3</v>
      </c>
      <c r="W34" s="490">
        <v>1.5481043196140009E-3</v>
      </c>
      <c r="X34" s="491">
        <v>1.6691878357936467E-3</v>
      </c>
      <c r="Y34" s="491">
        <v>1.5383210525206691E-3</v>
      </c>
      <c r="Z34" s="490">
        <v>1.626053970749974E-3</v>
      </c>
      <c r="AA34" s="491">
        <v>2.2862643643583418E-3</v>
      </c>
      <c r="AB34" s="491">
        <v>1.284258792416214E-3</v>
      </c>
      <c r="AC34" s="491">
        <v>1.8575351316427072E-3</v>
      </c>
      <c r="AD34" s="491">
        <v>2.5138623269464391E-3</v>
      </c>
      <c r="AE34" s="491">
        <v>1.878919112114686E-3</v>
      </c>
      <c r="AF34" s="491">
        <v>1.3571218570751034E-3</v>
      </c>
      <c r="AG34" s="491">
        <v>1.4992786098837886E-3</v>
      </c>
      <c r="AH34" s="491">
        <v>2.0351334367234926E-3</v>
      </c>
      <c r="AI34" s="491">
        <v>2.5572570385360197E-3</v>
      </c>
      <c r="AJ34" s="582">
        <v>2.9591345273781659E-3</v>
      </c>
      <c r="AK34" s="489">
        <v>2.2427339584299277E-3</v>
      </c>
      <c r="AL34" s="490">
        <v>2.2933954586109254E-3</v>
      </c>
      <c r="AM34" s="492">
        <v>2.3517445328753777E-3</v>
      </c>
      <c r="AN34" s="493">
        <v>2.4432192954674243E-3</v>
      </c>
      <c r="AO34" s="491">
        <v>2.6863989331581588E-3</v>
      </c>
      <c r="AP34" s="491">
        <v>2.3583840099756933E-3</v>
      </c>
      <c r="AQ34" s="491">
        <v>1.7336425861979375E-3</v>
      </c>
      <c r="AR34" s="491">
        <v>2.6848923894894879E-3</v>
      </c>
      <c r="AS34" s="491">
        <v>1.0680103514849452E-3</v>
      </c>
      <c r="AT34" s="491">
        <v>8.366450533361222E-4</v>
      </c>
      <c r="AU34" s="491">
        <v>1.1484052826643003E-3</v>
      </c>
      <c r="AV34" s="493">
        <v>1.9754664921824271E-3</v>
      </c>
      <c r="AW34" s="494">
        <v>1.9132361153068043E-3</v>
      </c>
      <c r="AX34" s="491">
        <v>1.9007372895173556E-3</v>
      </c>
      <c r="AY34" s="491">
        <v>2.0796899371366452E-3</v>
      </c>
      <c r="AZ34" s="491">
        <v>1.674052191038897E-3</v>
      </c>
      <c r="BA34" s="491">
        <v>2.4404821197330411E-3</v>
      </c>
      <c r="BB34" s="494">
        <v>2.6179494934220476E-3</v>
      </c>
      <c r="BC34" s="491">
        <v>2.5412055289032441E-3</v>
      </c>
      <c r="BD34" s="491">
        <v>2.9172068901648454E-3</v>
      </c>
      <c r="BE34" s="491">
        <v>3.2013600260524469E-4</v>
      </c>
      <c r="BF34" s="490">
        <v>2.0639212331728285E-3</v>
      </c>
      <c r="BG34" s="492">
        <v>2.4335239676632143E-3</v>
      </c>
      <c r="BH34" s="491">
        <v>2.3587123959376223E-3</v>
      </c>
      <c r="BI34" s="491">
        <v>2.9586508552100241E-3</v>
      </c>
      <c r="BJ34" s="491">
        <v>2.1378251574673229E-3</v>
      </c>
      <c r="BK34" s="491">
        <v>2.3157894736842107E-3</v>
      </c>
      <c r="BL34" s="491">
        <v>1.6270110401823484E-3</v>
      </c>
      <c r="BM34" s="491">
        <v>2.2855147823022926E-3</v>
      </c>
      <c r="BN34" s="491">
        <v>1.4241347952162798E-3</v>
      </c>
      <c r="BO34" s="491">
        <v>2.6128962361548365E-3</v>
      </c>
      <c r="BP34" s="491">
        <v>7.3304406686609629E-4</v>
      </c>
      <c r="BQ34" s="491">
        <v>2.4764727307820425E-3</v>
      </c>
      <c r="BR34" s="491">
        <v>2.8330373185830255E-3</v>
      </c>
      <c r="BS34" s="489">
        <v>4.03820154404139E-3</v>
      </c>
      <c r="BT34" s="491">
        <v>3.7807946706601334E-3</v>
      </c>
      <c r="BU34" s="491">
        <v>2.7365514821362648E-3</v>
      </c>
      <c r="BV34" s="491">
        <v>5.850263465191804E-3</v>
      </c>
      <c r="BW34" s="491">
        <v>6.0516274295224458E-3</v>
      </c>
      <c r="BX34" s="491">
        <v>2.2416661217341933E-3</v>
      </c>
      <c r="BY34" s="583">
        <v>4.385471298759807E-3</v>
      </c>
      <c r="BZ34" s="495">
        <f t="shared" si="67"/>
        <v>0</v>
      </c>
      <c r="CA34" s="496">
        <f t="shared" si="0"/>
        <v>0</v>
      </c>
      <c r="CB34" s="497">
        <f t="shared" si="1"/>
        <v>0</v>
      </c>
      <c r="CC34" s="498">
        <f t="shared" si="2"/>
        <v>0</v>
      </c>
      <c r="CD34" s="499">
        <f t="shared" si="3"/>
        <v>0</v>
      </c>
      <c r="CE34" s="499">
        <f t="shared" si="4"/>
        <v>0</v>
      </c>
      <c r="CF34" s="498">
        <f t="shared" si="5"/>
        <v>0</v>
      </c>
      <c r="CG34" s="499">
        <f t="shared" si="6"/>
        <v>0</v>
      </c>
      <c r="CH34" s="500">
        <f t="shared" si="7"/>
        <v>0</v>
      </c>
      <c r="CI34" s="499">
        <f t="shared" si="8"/>
        <v>0</v>
      </c>
      <c r="CJ34" s="499">
        <f t="shared" si="9"/>
        <v>0</v>
      </c>
      <c r="CK34" s="500">
        <f t="shared" si="10"/>
        <v>0</v>
      </c>
      <c r="CL34" s="499">
        <f t="shared" si="11"/>
        <v>0</v>
      </c>
      <c r="CM34" s="499">
        <f t="shared" si="12"/>
        <v>0</v>
      </c>
      <c r="CN34" s="499">
        <f t="shared" si="13"/>
        <v>0</v>
      </c>
      <c r="CO34" s="497">
        <f t="shared" si="14"/>
        <v>0</v>
      </c>
      <c r="CP34" s="498">
        <f t="shared" si="15"/>
        <v>0</v>
      </c>
      <c r="CQ34" s="499">
        <f t="shared" si="16"/>
        <v>0</v>
      </c>
      <c r="CR34" s="499">
        <f t="shared" si="17"/>
        <v>0</v>
      </c>
      <c r="CS34" s="498">
        <f t="shared" si="18"/>
        <v>0</v>
      </c>
      <c r="CT34" s="499">
        <f t="shared" si="19"/>
        <v>0</v>
      </c>
      <c r="CU34" s="499">
        <f t="shared" si="20"/>
        <v>0</v>
      </c>
      <c r="CV34" s="499">
        <f t="shared" si="21"/>
        <v>0</v>
      </c>
      <c r="CW34" s="499">
        <f t="shared" si="22"/>
        <v>0</v>
      </c>
      <c r="CX34" s="499">
        <f t="shared" si="23"/>
        <v>0</v>
      </c>
      <c r="CY34" s="499">
        <f t="shared" si="24"/>
        <v>0</v>
      </c>
      <c r="CZ34" s="499">
        <f t="shared" si="25"/>
        <v>0</v>
      </c>
      <c r="DA34" s="499">
        <f t="shared" si="26"/>
        <v>0</v>
      </c>
      <c r="DB34" s="499">
        <f t="shared" si="27"/>
        <v>0</v>
      </c>
      <c r="DC34" s="575">
        <f t="shared" si="28"/>
        <v>0</v>
      </c>
      <c r="DD34" s="497">
        <f t="shared" si="29"/>
        <v>0</v>
      </c>
      <c r="DE34" s="498">
        <f t="shared" si="30"/>
        <v>0</v>
      </c>
      <c r="DF34" s="500">
        <f t="shared" si="31"/>
        <v>0</v>
      </c>
      <c r="DG34" s="501">
        <f t="shared" si="32"/>
        <v>0</v>
      </c>
      <c r="DH34" s="499">
        <f t="shared" si="33"/>
        <v>0</v>
      </c>
      <c r="DI34" s="499">
        <f t="shared" si="34"/>
        <v>0</v>
      </c>
      <c r="DJ34" s="499">
        <f t="shared" si="35"/>
        <v>0</v>
      </c>
      <c r="DK34" s="499">
        <f t="shared" si="36"/>
        <v>0</v>
      </c>
      <c r="DL34" s="499">
        <f t="shared" si="37"/>
        <v>0</v>
      </c>
      <c r="DM34" s="499">
        <f t="shared" si="38"/>
        <v>0</v>
      </c>
      <c r="DN34" s="499">
        <f t="shared" si="39"/>
        <v>0</v>
      </c>
      <c r="DO34" s="501">
        <f t="shared" si="68"/>
        <v>0</v>
      </c>
      <c r="DP34" s="502">
        <f t="shared" si="40"/>
        <v>0</v>
      </c>
      <c r="DQ34" s="499">
        <f t="shared" si="41"/>
        <v>0</v>
      </c>
      <c r="DR34" s="499">
        <f t="shared" si="42"/>
        <v>0</v>
      </c>
      <c r="DS34" s="499">
        <f t="shared" si="43"/>
        <v>0</v>
      </c>
      <c r="DT34" s="499">
        <f t="shared" si="44"/>
        <v>0</v>
      </c>
      <c r="DU34" s="502">
        <f t="shared" si="45"/>
        <v>0</v>
      </c>
      <c r="DV34" s="499">
        <f t="shared" si="46"/>
        <v>0</v>
      </c>
      <c r="DW34" s="499">
        <f t="shared" si="47"/>
        <v>0</v>
      </c>
      <c r="DX34" s="499">
        <f t="shared" si="48"/>
        <v>0</v>
      </c>
      <c r="DY34" s="498">
        <f t="shared" si="49"/>
        <v>0</v>
      </c>
      <c r="DZ34" s="500">
        <f t="shared" si="50"/>
        <v>0</v>
      </c>
      <c r="EA34" s="499">
        <f t="shared" si="51"/>
        <v>0</v>
      </c>
      <c r="EB34" s="499">
        <f t="shared" si="52"/>
        <v>0</v>
      </c>
      <c r="EC34" s="499">
        <f t="shared" si="53"/>
        <v>0</v>
      </c>
      <c r="ED34" s="499">
        <f t="shared" si="54"/>
        <v>0</v>
      </c>
      <c r="EE34" s="499">
        <f t="shared" si="55"/>
        <v>0</v>
      </c>
      <c r="EF34" s="499">
        <f t="shared" si="56"/>
        <v>0</v>
      </c>
      <c r="EG34" s="499">
        <f t="shared" si="57"/>
        <v>0</v>
      </c>
      <c r="EH34" s="499">
        <f t="shared" si="58"/>
        <v>0</v>
      </c>
      <c r="EI34" s="499">
        <f t="shared" si="59"/>
        <v>0</v>
      </c>
      <c r="EJ34" s="499">
        <f t="shared" si="60"/>
        <v>0</v>
      </c>
      <c r="EK34" s="499">
        <f t="shared" si="61"/>
        <v>0</v>
      </c>
      <c r="EL34" s="497">
        <f t="shared" si="62"/>
        <v>0</v>
      </c>
      <c r="EM34" s="499">
        <f t="shared" si="63"/>
        <v>0</v>
      </c>
      <c r="EN34" s="499">
        <f t="shared" si="64"/>
        <v>0</v>
      </c>
      <c r="EO34" s="499">
        <f t="shared" si="65"/>
        <v>0</v>
      </c>
      <c r="EP34" s="499">
        <f t="shared" si="66"/>
        <v>0</v>
      </c>
      <c r="EQ34" s="499">
        <f t="shared" si="69"/>
        <v>0</v>
      </c>
      <c r="ER34" s="539">
        <f t="shared" si="70"/>
        <v>0</v>
      </c>
      <c r="ES34" s="503">
        <f t="shared" si="71"/>
        <v>0</v>
      </c>
      <c r="ET34" s="116"/>
      <c r="EV34" s="136"/>
    </row>
    <row r="35" spans="2:152" ht="13.5" customHeight="1" x14ac:dyDescent="0.15">
      <c r="B35" s="361">
        <v>26</v>
      </c>
      <c r="C35" s="362" t="s">
        <v>308</v>
      </c>
      <c r="D35" s="363">
        <f>③入力!J35</f>
        <v>0</v>
      </c>
      <c r="E35" s="137" t="s">
        <v>220</v>
      </c>
      <c r="F35" s="138" t="s">
        <v>221</v>
      </c>
      <c r="G35" s="470">
        <v>6.7276673341420414E-4</v>
      </c>
      <c r="H35" s="471">
        <v>6.4937058941815255E-4</v>
      </c>
      <c r="I35" s="472">
        <v>6.974920603547715E-4</v>
      </c>
      <c r="J35" s="473">
        <v>8.098234409266281E-4</v>
      </c>
      <c r="K35" s="474">
        <v>8.0577824004728288E-4</v>
      </c>
      <c r="L35" s="474">
        <v>9.4765022230294794E-4</v>
      </c>
      <c r="M35" s="473">
        <v>5.622763396447237E-4</v>
      </c>
      <c r="N35" s="474">
        <v>5.6102362204724413E-4</v>
      </c>
      <c r="O35" s="475">
        <v>5.1267894467011083E-4</v>
      </c>
      <c r="P35" s="474">
        <v>5.0192823269432541E-4</v>
      </c>
      <c r="Q35" s="474">
        <v>1.0877495522982027E-3</v>
      </c>
      <c r="R35" s="475">
        <v>6.3093213364788503E-4</v>
      </c>
      <c r="S35" s="474">
        <v>4.2883665863929288E-4</v>
      </c>
      <c r="T35" s="474">
        <v>7.5681156596621002E-4</v>
      </c>
      <c r="U35" s="474">
        <v>4.3717388238612327E-4</v>
      </c>
      <c r="V35" s="472">
        <v>5.8924662180124914E-4</v>
      </c>
      <c r="W35" s="473">
        <v>1.5637023480232098E-3</v>
      </c>
      <c r="X35" s="474">
        <v>1.9647731817154382E-3</v>
      </c>
      <c r="Y35" s="474">
        <v>1.5312967554771957E-3</v>
      </c>
      <c r="Z35" s="473">
        <v>5.2802656563224852E-4</v>
      </c>
      <c r="AA35" s="474">
        <v>7.0478826269693249E-4</v>
      </c>
      <c r="AB35" s="474">
        <v>4.2944526815187688E-4</v>
      </c>
      <c r="AC35" s="474">
        <v>6.5256016798578582E-4</v>
      </c>
      <c r="AD35" s="474">
        <v>8.4557187360925681E-4</v>
      </c>
      <c r="AE35" s="474">
        <v>6.070996420032785E-4</v>
      </c>
      <c r="AF35" s="474">
        <v>4.4394985641128457E-4</v>
      </c>
      <c r="AG35" s="474">
        <v>4.7741128954344978E-4</v>
      </c>
      <c r="AH35" s="474">
        <v>6.9183006347540836E-4</v>
      </c>
      <c r="AI35" s="474">
        <v>1.0612483101928739E-3</v>
      </c>
      <c r="AJ35" s="580">
        <v>5.6368673700956285E-4</v>
      </c>
      <c r="AK35" s="472">
        <v>4.9207044724189862E-4</v>
      </c>
      <c r="AL35" s="473">
        <v>6.2459239005509411E-4</v>
      </c>
      <c r="AM35" s="475">
        <v>6.4110295822988991E-4</v>
      </c>
      <c r="AN35" s="476">
        <v>6.7400552230051358E-4</v>
      </c>
      <c r="AO35" s="474">
        <v>6.4793052605317879E-4</v>
      </c>
      <c r="AP35" s="474">
        <v>6.2348083022345914E-4</v>
      </c>
      <c r="AQ35" s="474">
        <v>4.2986778022891642E-4</v>
      </c>
      <c r="AR35" s="474">
        <v>8.7926988818441362E-4</v>
      </c>
      <c r="AS35" s="474">
        <v>2.761308814736717E-4</v>
      </c>
      <c r="AT35" s="474">
        <v>2.0916126333403055E-4</v>
      </c>
      <c r="AU35" s="474">
        <v>5.2200240121104554E-4</v>
      </c>
      <c r="AV35" s="476">
        <v>5.0575948215570387E-4</v>
      </c>
      <c r="AW35" s="477">
        <v>4.9066725253801293E-4</v>
      </c>
      <c r="AX35" s="474">
        <v>4.8579360807288468E-4</v>
      </c>
      <c r="AY35" s="474">
        <v>5.3882875643994897E-4</v>
      </c>
      <c r="AZ35" s="474">
        <v>4.5016529506928323E-4</v>
      </c>
      <c r="BA35" s="474">
        <v>5.976690905468672E-4</v>
      </c>
      <c r="BB35" s="477">
        <v>6.6157568425827913E-4</v>
      </c>
      <c r="BC35" s="474">
        <v>6.5311357051251601E-4</v>
      </c>
      <c r="BD35" s="474">
        <v>6.9457306908686793E-4</v>
      </c>
      <c r="BE35" s="474">
        <v>6.6235035021774765E-5</v>
      </c>
      <c r="BF35" s="473">
        <v>3.8608035538696716E-4</v>
      </c>
      <c r="BG35" s="475">
        <v>3.9460871283609323E-4</v>
      </c>
      <c r="BH35" s="474">
        <v>3.7413337959489091E-4</v>
      </c>
      <c r="BI35" s="474">
        <v>4.2780492095604406E-4</v>
      </c>
      <c r="BJ35" s="474">
        <v>4.3043459546321936E-4</v>
      </c>
      <c r="BK35" s="474">
        <v>4.2105263157894739E-4</v>
      </c>
      <c r="BL35" s="474">
        <v>3.4889493298280693E-4</v>
      </c>
      <c r="BM35" s="474">
        <v>4.6065892005385669E-4</v>
      </c>
      <c r="BN35" s="474">
        <v>4.1179801307458694E-4</v>
      </c>
      <c r="BO35" s="474">
        <v>2.1667920007137668E-4</v>
      </c>
      <c r="BP35" s="474">
        <v>2.3395023410620092E-4</v>
      </c>
      <c r="BQ35" s="474">
        <v>5.0899219545300306E-4</v>
      </c>
      <c r="BR35" s="474">
        <v>1.7201323880204177E-4</v>
      </c>
      <c r="BS35" s="472">
        <v>6.7155763981682466E-4</v>
      </c>
      <c r="BT35" s="474">
        <v>6.3282449705739496E-4</v>
      </c>
      <c r="BU35" s="474">
        <v>5.4219296952388147E-4</v>
      </c>
      <c r="BV35" s="474">
        <v>6.8553236235613987E-4</v>
      </c>
      <c r="BW35" s="474">
        <v>4.9713341787082971E-4</v>
      </c>
      <c r="BX35" s="474">
        <v>5.4945142578258948E-4</v>
      </c>
      <c r="BY35" s="581">
        <v>8.534294433157944E-4</v>
      </c>
      <c r="BZ35" s="478">
        <f t="shared" si="67"/>
        <v>0</v>
      </c>
      <c r="CA35" s="479">
        <f t="shared" si="0"/>
        <v>0</v>
      </c>
      <c r="CB35" s="480">
        <f t="shared" si="1"/>
        <v>0</v>
      </c>
      <c r="CC35" s="481">
        <f t="shared" si="2"/>
        <v>0</v>
      </c>
      <c r="CD35" s="482">
        <f t="shared" si="3"/>
        <v>0</v>
      </c>
      <c r="CE35" s="482">
        <f t="shared" si="4"/>
        <v>0</v>
      </c>
      <c r="CF35" s="481">
        <f t="shared" si="5"/>
        <v>0</v>
      </c>
      <c r="CG35" s="482">
        <f t="shared" si="6"/>
        <v>0</v>
      </c>
      <c r="CH35" s="483">
        <f t="shared" si="7"/>
        <v>0</v>
      </c>
      <c r="CI35" s="482">
        <f t="shared" si="8"/>
        <v>0</v>
      </c>
      <c r="CJ35" s="482">
        <f t="shared" si="9"/>
        <v>0</v>
      </c>
      <c r="CK35" s="483">
        <f t="shared" si="10"/>
        <v>0</v>
      </c>
      <c r="CL35" s="482">
        <f t="shared" si="11"/>
        <v>0</v>
      </c>
      <c r="CM35" s="482">
        <f t="shared" si="12"/>
        <v>0</v>
      </c>
      <c r="CN35" s="482">
        <f t="shared" si="13"/>
        <v>0</v>
      </c>
      <c r="CO35" s="480">
        <f t="shared" si="14"/>
        <v>0</v>
      </c>
      <c r="CP35" s="481">
        <f t="shared" si="15"/>
        <v>0</v>
      </c>
      <c r="CQ35" s="482">
        <f t="shared" si="16"/>
        <v>0</v>
      </c>
      <c r="CR35" s="482">
        <f t="shared" si="17"/>
        <v>0</v>
      </c>
      <c r="CS35" s="481">
        <f t="shared" si="18"/>
        <v>0</v>
      </c>
      <c r="CT35" s="482">
        <f t="shared" si="19"/>
        <v>0</v>
      </c>
      <c r="CU35" s="482">
        <f t="shared" si="20"/>
        <v>0</v>
      </c>
      <c r="CV35" s="482">
        <f t="shared" si="21"/>
        <v>0</v>
      </c>
      <c r="CW35" s="482">
        <f t="shared" si="22"/>
        <v>0</v>
      </c>
      <c r="CX35" s="482">
        <f t="shared" si="23"/>
        <v>0</v>
      </c>
      <c r="CY35" s="482">
        <f t="shared" si="24"/>
        <v>0</v>
      </c>
      <c r="CZ35" s="482">
        <f t="shared" si="25"/>
        <v>0</v>
      </c>
      <c r="DA35" s="482">
        <f t="shared" si="26"/>
        <v>0</v>
      </c>
      <c r="DB35" s="482">
        <f t="shared" si="27"/>
        <v>0</v>
      </c>
      <c r="DC35" s="574">
        <f t="shared" si="28"/>
        <v>0</v>
      </c>
      <c r="DD35" s="480">
        <f t="shared" si="29"/>
        <v>0</v>
      </c>
      <c r="DE35" s="481">
        <f t="shared" si="30"/>
        <v>0</v>
      </c>
      <c r="DF35" s="483">
        <f t="shared" si="31"/>
        <v>0</v>
      </c>
      <c r="DG35" s="484">
        <f t="shared" si="32"/>
        <v>0</v>
      </c>
      <c r="DH35" s="482">
        <f t="shared" si="33"/>
        <v>0</v>
      </c>
      <c r="DI35" s="482">
        <f t="shared" si="34"/>
        <v>0</v>
      </c>
      <c r="DJ35" s="482">
        <f t="shared" si="35"/>
        <v>0</v>
      </c>
      <c r="DK35" s="482">
        <f t="shared" si="36"/>
        <v>0</v>
      </c>
      <c r="DL35" s="482">
        <f t="shared" si="37"/>
        <v>0</v>
      </c>
      <c r="DM35" s="482">
        <f t="shared" si="38"/>
        <v>0</v>
      </c>
      <c r="DN35" s="482">
        <f t="shared" si="39"/>
        <v>0</v>
      </c>
      <c r="DO35" s="484">
        <f t="shared" si="68"/>
        <v>0</v>
      </c>
      <c r="DP35" s="485">
        <f t="shared" si="40"/>
        <v>0</v>
      </c>
      <c r="DQ35" s="482">
        <f t="shared" si="41"/>
        <v>0</v>
      </c>
      <c r="DR35" s="482">
        <f t="shared" si="42"/>
        <v>0</v>
      </c>
      <c r="DS35" s="482">
        <f t="shared" si="43"/>
        <v>0</v>
      </c>
      <c r="DT35" s="482">
        <f t="shared" si="44"/>
        <v>0</v>
      </c>
      <c r="DU35" s="485">
        <f t="shared" si="45"/>
        <v>0</v>
      </c>
      <c r="DV35" s="482">
        <f t="shared" si="46"/>
        <v>0</v>
      </c>
      <c r="DW35" s="482">
        <f t="shared" si="47"/>
        <v>0</v>
      </c>
      <c r="DX35" s="482">
        <f t="shared" si="48"/>
        <v>0</v>
      </c>
      <c r="DY35" s="481">
        <f t="shared" si="49"/>
        <v>0</v>
      </c>
      <c r="DZ35" s="483">
        <f t="shared" si="50"/>
        <v>0</v>
      </c>
      <c r="EA35" s="482">
        <f t="shared" si="51"/>
        <v>0</v>
      </c>
      <c r="EB35" s="482">
        <f t="shared" si="52"/>
        <v>0</v>
      </c>
      <c r="EC35" s="482">
        <f t="shared" si="53"/>
        <v>0</v>
      </c>
      <c r="ED35" s="482">
        <f t="shared" si="54"/>
        <v>0</v>
      </c>
      <c r="EE35" s="482">
        <f t="shared" si="55"/>
        <v>0</v>
      </c>
      <c r="EF35" s="482">
        <f t="shared" si="56"/>
        <v>0</v>
      </c>
      <c r="EG35" s="482">
        <f t="shared" si="57"/>
        <v>0</v>
      </c>
      <c r="EH35" s="482">
        <f t="shared" si="58"/>
        <v>0</v>
      </c>
      <c r="EI35" s="482">
        <f t="shared" si="59"/>
        <v>0</v>
      </c>
      <c r="EJ35" s="482">
        <f t="shared" si="60"/>
        <v>0</v>
      </c>
      <c r="EK35" s="482">
        <f t="shared" si="61"/>
        <v>0</v>
      </c>
      <c r="EL35" s="480">
        <f t="shared" si="62"/>
        <v>0</v>
      </c>
      <c r="EM35" s="482">
        <f t="shared" si="63"/>
        <v>0</v>
      </c>
      <c r="EN35" s="482">
        <f t="shared" si="64"/>
        <v>0</v>
      </c>
      <c r="EO35" s="482">
        <f t="shared" si="65"/>
        <v>0</v>
      </c>
      <c r="EP35" s="482">
        <f t="shared" si="66"/>
        <v>0</v>
      </c>
      <c r="EQ35" s="482">
        <f t="shared" si="69"/>
        <v>0</v>
      </c>
      <c r="ER35" s="538">
        <f t="shared" si="70"/>
        <v>0</v>
      </c>
      <c r="ES35" s="486">
        <f t="shared" si="71"/>
        <v>0</v>
      </c>
      <c r="ET35" s="116"/>
      <c r="EV35" s="136"/>
    </row>
    <row r="36" spans="2:152" ht="13.5" customHeight="1" x14ac:dyDescent="0.15">
      <c r="B36" s="131">
        <v>27</v>
      </c>
      <c r="C36" s="139" t="s">
        <v>89</v>
      </c>
      <c r="D36" s="140">
        <f>③入力!J36</f>
        <v>0</v>
      </c>
      <c r="E36" s="137" t="s">
        <v>222</v>
      </c>
      <c r="F36" s="138" t="s">
        <v>223</v>
      </c>
      <c r="G36" s="470">
        <v>2.0191402835725782E-3</v>
      </c>
      <c r="H36" s="471">
        <v>4.2792671317819236E-4</v>
      </c>
      <c r="I36" s="472">
        <v>4.9018772818620025E-4</v>
      </c>
      <c r="J36" s="473">
        <v>4.1847820518897211E-4</v>
      </c>
      <c r="K36" s="474">
        <v>4.1418832589227509E-4</v>
      </c>
      <c r="L36" s="474">
        <v>5.6464159078883989E-4</v>
      </c>
      <c r="M36" s="473">
        <v>5.765060373219221E-4</v>
      </c>
      <c r="N36" s="474">
        <v>5.7086614173228341E-4</v>
      </c>
      <c r="O36" s="475">
        <v>5.5357641034180054E-4</v>
      </c>
      <c r="P36" s="474">
        <v>5.4978996634551356E-4</v>
      </c>
      <c r="Q36" s="474">
        <v>7.561185912316774E-4</v>
      </c>
      <c r="R36" s="475">
        <v>6.0543666635469679E-4</v>
      </c>
      <c r="S36" s="474">
        <v>3.4895532026530697E-4</v>
      </c>
      <c r="T36" s="474">
        <v>7.6519148641981515E-4</v>
      </c>
      <c r="U36" s="474">
        <v>6.4870963192779582E-4</v>
      </c>
      <c r="V36" s="472">
        <v>3.5013650483091565E-4</v>
      </c>
      <c r="W36" s="473">
        <v>3.2235925379032088E-4</v>
      </c>
      <c r="X36" s="474">
        <v>5.5639594526454893E-4</v>
      </c>
      <c r="Y36" s="474">
        <v>3.0344963227804976E-4</v>
      </c>
      <c r="Z36" s="473">
        <v>3.5188160706918633E-4</v>
      </c>
      <c r="AA36" s="474">
        <v>3.3520417372171179E-4</v>
      </c>
      <c r="AB36" s="474">
        <v>2.5005673841754853E-4</v>
      </c>
      <c r="AC36" s="474">
        <v>7.0424810208366984E-4</v>
      </c>
      <c r="AD36" s="474">
        <v>5.725351519744043E-4</v>
      </c>
      <c r="AE36" s="474">
        <v>3.9206778806126448E-4</v>
      </c>
      <c r="AF36" s="474">
        <v>2.9947661091880775E-4</v>
      </c>
      <c r="AG36" s="474">
        <v>3.0057136809126072E-4</v>
      </c>
      <c r="AH36" s="474">
        <v>8.417265772284135E-4</v>
      </c>
      <c r="AI36" s="474">
        <v>2.0041199361567552E-6</v>
      </c>
      <c r="AJ36" s="580">
        <v>5.0462379185972749E-3</v>
      </c>
      <c r="AK36" s="472">
        <v>4.6388214349349114E-3</v>
      </c>
      <c r="AL36" s="473">
        <v>4.2763970340421878E-3</v>
      </c>
      <c r="AM36" s="475">
        <v>4.1694542186712751E-3</v>
      </c>
      <c r="AN36" s="476">
        <v>4.9164665311216271E-3</v>
      </c>
      <c r="AO36" s="474">
        <v>6.9944190028510735E-3</v>
      </c>
      <c r="AP36" s="474">
        <v>3.3884827729535822E-3</v>
      </c>
      <c r="AQ36" s="474">
        <v>1.5895660224948393E-3</v>
      </c>
      <c r="AR36" s="474">
        <v>2.4483016966848465E-3</v>
      </c>
      <c r="AS36" s="474">
        <v>7.5856119836238411E-3</v>
      </c>
      <c r="AT36" s="474">
        <v>5.8565153733528552E-3</v>
      </c>
      <c r="AU36" s="474">
        <v>2.923213446781855E-3</v>
      </c>
      <c r="AV36" s="476">
        <v>1.0966467979415756E-3</v>
      </c>
      <c r="AW36" s="477">
        <v>8.5866769194152277E-4</v>
      </c>
      <c r="AX36" s="474">
        <v>1.3959586438875996E-4</v>
      </c>
      <c r="AY36" s="474">
        <v>3.1668005860944369E-3</v>
      </c>
      <c r="AZ36" s="474">
        <v>4.023352324681719E-3</v>
      </c>
      <c r="BA36" s="474">
        <v>9.5627054487498753E-3</v>
      </c>
      <c r="BB36" s="477">
        <v>3.5536065325873279E-3</v>
      </c>
      <c r="BC36" s="474">
        <v>3.6218116182966799E-3</v>
      </c>
      <c r="BD36" s="474">
        <v>3.2876458603445084E-3</v>
      </c>
      <c r="BE36" s="474">
        <v>7.8930083400948273E-3</v>
      </c>
      <c r="BF36" s="473">
        <v>4.1350814730091627E-3</v>
      </c>
      <c r="BG36" s="475">
        <v>5.6935512236287967E-3</v>
      </c>
      <c r="BH36" s="474">
        <v>8.1703205633320026E-3</v>
      </c>
      <c r="BI36" s="474">
        <v>1.2754184092054024E-3</v>
      </c>
      <c r="BJ36" s="474">
        <v>1.4491298047261719E-3</v>
      </c>
      <c r="BK36" s="474">
        <v>2.7789473684210527E-3</v>
      </c>
      <c r="BL36" s="474">
        <v>5.3501884312313402E-3</v>
      </c>
      <c r="BM36" s="474">
        <v>2.1901503041157045E-3</v>
      </c>
      <c r="BN36" s="474">
        <v>2.8568487157049466E-3</v>
      </c>
      <c r="BO36" s="474">
        <v>2.0775711536255527E-3</v>
      </c>
      <c r="BP36" s="474">
        <v>1.4941621618249365E-3</v>
      </c>
      <c r="BQ36" s="474">
        <v>1.702866855735735E-3</v>
      </c>
      <c r="BR36" s="474">
        <v>9.6037270916706219E-3</v>
      </c>
      <c r="BS36" s="472">
        <v>5.6599025478847658E-3</v>
      </c>
      <c r="BT36" s="474">
        <v>7.5673580240646372E-3</v>
      </c>
      <c r="BU36" s="474">
        <v>4.7408378526234219E-3</v>
      </c>
      <c r="BV36" s="474">
        <v>5.1647311028356641E-3</v>
      </c>
      <c r="BW36" s="474">
        <v>2.8537608846162434E-3</v>
      </c>
      <c r="BX36" s="474">
        <v>3.4976690181167452E-3</v>
      </c>
      <c r="BY36" s="581">
        <v>6.896457927798509E-3</v>
      </c>
      <c r="BZ36" s="478">
        <f t="shared" si="67"/>
        <v>0</v>
      </c>
      <c r="CA36" s="479">
        <f t="shared" si="0"/>
        <v>0</v>
      </c>
      <c r="CB36" s="480">
        <f t="shared" si="1"/>
        <v>0</v>
      </c>
      <c r="CC36" s="481">
        <f t="shared" si="2"/>
        <v>0</v>
      </c>
      <c r="CD36" s="482">
        <f t="shared" si="3"/>
        <v>0</v>
      </c>
      <c r="CE36" s="482">
        <f t="shared" si="4"/>
        <v>0</v>
      </c>
      <c r="CF36" s="481">
        <f t="shared" si="5"/>
        <v>0</v>
      </c>
      <c r="CG36" s="482">
        <f t="shared" si="6"/>
        <v>0</v>
      </c>
      <c r="CH36" s="483">
        <f t="shared" si="7"/>
        <v>0</v>
      </c>
      <c r="CI36" s="482">
        <f t="shared" si="8"/>
        <v>0</v>
      </c>
      <c r="CJ36" s="482">
        <f t="shared" si="9"/>
        <v>0</v>
      </c>
      <c r="CK36" s="483">
        <f t="shared" si="10"/>
        <v>0</v>
      </c>
      <c r="CL36" s="482">
        <f t="shared" si="11"/>
        <v>0</v>
      </c>
      <c r="CM36" s="482">
        <f t="shared" si="12"/>
        <v>0</v>
      </c>
      <c r="CN36" s="482">
        <f t="shared" si="13"/>
        <v>0</v>
      </c>
      <c r="CO36" s="480">
        <f t="shared" si="14"/>
        <v>0</v>
      </c>
      <c r="CP36" s="481">
        <f t="shared" si="15"/>
        <v>0</v>
      </c>
      <c r="CQ36" s="482">
        <f t="shared" si="16"/>
        <v>0</v>
      </c>
      <c r="CR36" s="482">
        <f t="shared" si="17"/>
        <v>0</v>
      </c>
      <c r="CS36" s="481">
        <f t="shared" si="18"/>
        <v>0</v>
      </c>
      <c r="CT36" s="482">
        <f t="shared" si="19"/>
        <v>0</v>
      </c>
      <c r="CU36" s="482">
        <f t="shared" si="20"/>
        <v>0</v>
      </c>
      <c r="CV36" s="482">
        <f t="shared" si="21"/>
        <v>0</v>
      </c>
      <c r="CW36" s="482">
        <f t="shared" si="22"/>
        <v>0</v>
      </c>
      <c r="CX36" s="482">
        <f t="shared" si="23"/>
        <v>0</v>
      </c>
      <c r="CY36" s="482">
        <f t="shared" si="24"/>
        <v>0</v>
      </c>
      <c r="CZ36" s="482">
        <f t="shared" si="25"/>
        <v>0</v>
      </c>
      <c r="DA36" s="482">
        <f t="shared" si="26"/>
        <v>0</v>
      </c>
      <c r="DB36" s="482">
        <f t="shared" si="27"/>
        <v>0</v>
      </c>
      <c r="DC36" s="574">
        <f t="shared" si="28"/>
        <v>0</v>
      </c>
      <c r="DD36" s="480">
        <f t="shared" si="29"/>
        <v>0</v>
      </c>
      <c r="DE36" s="481">
        <f t="shared" si="30"/>
        <v>0</v>
      </c>
      <c r="DF36" s="483">
        <f t="shared" si="31"/>
        <v>0</v>
      </c>
      <c r="DG36" s="484">
        <f t="shared" si="32"/>
        <v>0</v>
      </c>
      <c r="DH36" s="482">
        <f t="shared" si="33"/>
        <v>0</v>
      </c>
      <c r="DI36" s="482">
        <f t="shared" si="34"/>
        <v>0</v>
      </c>
      <c r="DJ36" s="482">
        <f t="shared" si="35"/>
        <v>0</v>
      </c>
      <c r="DK36" s="482">
        <f t="shared" si="36"/>
        <v>0</v>
      </c>
      <c r="DL36" s="482">
        <f t="shared" si="37"/>
        <v>0</v>
      </c>
      <c r="DM36" s="482">
        <f t="shared" si="38"/>
        <v>0</v>
      </c>
      <c r="DN36" s="482">
        <f t="shared" si="39"/>
        <v>0</v>
      </c>
      <c r="DO36" s="484">
        <f t="shared" si="68"/>
        <v>0</v>
      </c>
      <c r="DP36" s="485">
        <f t="shared" si="40"/>
        <v>0</v>
      </c>
      <c r="DQ36" s="482">
        <f t="shared" si="41"/>
        <v>0</v>
      </c>
      <c r="DR36" s="482">
        <f t="shared" si="42"/>
        <v>0</v>
      </c>
      <c r="DS36" s="482">
        <f t="shared" si="43"/>
        <v>0</v>
      </c>
      <c r="DT36" s="482">
        <f t="shared" si="44"/>
        <v>0</v>
      </c>
      <c r="DU36" s="485">
        <f t="shared" si="45"/>
        <v>0</v>
      </c>
      <c r="DV36" s="482">
        <f t="shared" si="46"/>
        <v>0</v>
      </c>
      <c r="DW36" s="482">
        <f t="shared" si="47"/>
        <v>0</v>
      </c>
      <c r="DX36" s="482">
        <f t="shared" si="48"/>
        <v>0</v>
      </c>
      <c r="DY36" s="481">
        <f t="shared" si="49"/>
        <v>0</v>
      </c>
      <c r="DZ36" s="483">
        <f t="shared" si="50"/>
        <v>0</v>
      </c>
      <c r="EA36" s="482">
        <f t="shared" si="51"/>
        <v>0</v>
      </c>
      <c r="EB36" s="482">
        <f t="shared" si="52"/>
        <v>0</v>
      </c>
      <c r="EC36" s="482">
        <f t="shared" si="53"/>
        <v>0</v>
      </c>
      <c r="ED36" s="482">
        <f t="shared" si="54"/>
        <v>0</v>
      </c>
      <c r="EE36" s="482">
        <f t="shared" si="55"/>
        <v>0</v>
      </c>
      <c r="EF36" s="482">
        <f t="shared" si="56"/>
        <v>0</v>
      </c>
      <c r="EG36" s="482">
        <f t="shared" si="57"/>
        <v>0</v>
      </c>
      <c r="EH36" s="482">
        <f t="shared" si="58"/>
        <v>0</v>
      </c>
      <c r="EI36" s="482">
        <f t="shared" si="59"/>
        <v>0</v>
      </c>
      <c r="EJ36" s="482">
        <f t="shared" si="60"/>
        <v>0</v>
      </c>
      <c r="EK36" s="482">
        <f t="shared" si="61"/>
        <v>0</v>
      </c>
      <c r="EL36" s="480">
        <f t="shared" si="62"/>
        <v>0</v>
      </c>
      <c r="EM36" s="482">
        <f t="shared" si="63"/>
        <v>0</v>
      </c>
      <c r="EN36" s="482">
        <f t="shared" si="64"/>
        <v>0</v>
      </c>
      <c r="EO36" s="482">
        <f t="shared" si="65"/>
        <v>0</v>
      </c>
      <c r="EP36" s="482">
        <f t="shared" si="66"/>
        <v>0</v>
      </c>
      <c r="EQ36" s="482">
        <f t="shared" si="69"/>
        <v>0</v>
      </c>
      <c r="ER36" s="538">
        <f t="shared" si="70"/>
        <v>0</v>
      </c>
      <c r="ES36" s="486">
        <f t="shared" si="71"/>
        <v>0</v>
      </c>
      <c r="ET36" s="116"/>
      <c r="EV36" s="136"/>
    </row>
    <row r="37" spans="2:152" ht="13.5" customHeight="1" x14ac:dyDescent="0.15">
      <c r="B37" s="361">
        <v>28</v>
      </c>
      <c r="C37" s="362" t="s">
        <v>90</v>
      </c>
      <c r="D37" s="363">
        <f>③入力!J37</f>
        <v>0</v>
      </c>
      <c r="E37" s="137" t="s">
        <v>224</v>
      </c>
      <c r="F37" s="138" t="s">
        <v>446</v>
      </c>
      <c r="G37" s="470">
        <v>5.4818482582333551E-2</v>
      </c>
      <c r="H37" s="471">
        <v>5.9757294369139596E-2</v>
      </c>
      <c r="I37" s="472">
        <v>6.3801705626987365E-2</v>
      </c>
      <c r="J37" s="473">
        <v>6.4825505171420134E-2</v>
      </c>
      <c r="K37" s="474">
        <v>6.4496446544615935E-2</v>
      </c>
      <c r="L37" s="474">
        <v>7.6037084712032785E-2</v>
      </c>
      <c r="M37" s="473">
        <v>6.2569335895943781E-2</v>
      </c>
      <c r="N37" s="474">
        <v>5.6594488188976375E-2</v>
      </c>
      <c r="O37" s="475">
        <v>5.5855957178405941E-2</v>
      </c>
      <c r="P37" s="474">
        <v>5.5285758108782036E-2</v>
      </c>
      <c r="Q37" s="474">
        <v>8.6356702261723151E-2</v>
      </c>
      <c r="R37" s="475">
        <v>7.1548349410538337E-2</v>
      </c>
      <c r="S37" s="474">
        <v>5.0183979335118194E-2</v>
      </c>
      <c r="T37" s="474">
        <v>8.4855598258233536E-2</v>
      </c>
      <c r="U37" s="474">
        <v>6.7677337470032434E-2</v>
      </c>
      <c r="V37" s="472">
        <v>5.4704122744012949E-2</v>
      </c>
      <c r="W37" s="473">
        <v>6.2167242060603541E-2</v>
      </c>
      <c r="X37" s="474">
        <v>6.181211204423348E-2</v>
      </c>
      <c r="Y37" s="474">
        <v>6.2195935741730643E-2</v>
      </c>
      <c r="Z37" s="473">
        <v>5.4235253228997589E-2</v>
      </c>
      <c r="AA37" s="474">
        <v>5.5626702880177403E-2</v>
      </c>
      <c r="AB37" s="474">
        <v>5.0723465786394466E-2</v>
      </c>
      <c r="AC37" s="474">
        <v>5.7005330318203845E-2</v>
      </c>
      <c r="AD37" s="474">
        <v>5.7192172145443171E-2</v>
      </c>
      <c r="AE37" s="474">
        <v>6.7419793118479635E-2</v>
      </c>
      <c r="AF37" s="474">
        <v>4.6370014935922112E-2</v>
      </c>
      <c r="AG37" s="474">
        <v>5.1921820558516595E-2</v>
      </c>
      <c r="AH37" s="474">
        <v>4.5510887675623946E-2</v>
      </c>
      <c r="AI37" s="474">
        <v>7.5376153270817259E-2</v>
      </c>
      <c r="AJ37" s="580">
        <v>4.0171538226804263E-2</v>
      </c>
      <c r="AK37" s="472">
        <v>4.0829761753305958E-2</v>
      </c>
      <c r="AL37" s="473">
        <v>4.2751446787423313E-2</v>
      </c>
      <c r="AM37" s="475">
        <v>4.2641670615075289E-2</v>
      </c>
      <c r="AN37" s="476">
        <v>4.0862548524035439E-2</v>
      </c>
      <c r="AO37" s="474">
        <v>4.8149673746339688E-2</v>
      </c>
      <c r="AP37" s="474">
        <v>4.3309327815377385E-2</v>
      </c>
      <c r="AQ37" s="474">
        <v>3.5294034285498342E-2</v>
      </c>
      <c r="AR37" s="474">
        <v>3.204862233004166E-2</v>
      </c>
      <c r="AS37" s="474">
        <v>4.2245742792071161E-2</v>
      </c>
      <c r="AT37" s="474">
        <v>5.3859025308512866E-2</v>
      </c>
      <c r="AU37" s="474">
        <v>4.5675210105966486E-2</v>
      </c>
      <c r="AV37" s="476">
        <v>4.9960023301657989E-2</v>
      </c>
      <c r="AW37" s="477">
        <v>5.0647662464870603E-2</v>
      </c>
      <c r="AX37" s="474">
        <v>5.0246693811547817E-2</v>
      </c>
      <c r="AY37" s="474">
        <v>5.0224511981849976E-2</v>
      </c>
      <c r="AZ37" s="474">
        <v>5.907012731237251E-2</v>
      </c>
      <c r="BA37" s="474">
        <v>4.0940332702460405E-2</v>
      </c>
      <c r="BB37" s="477">
        <v>4.2860653258732798E-2</v>
      </c>
      <c r="BC37" s="474">
        <v>4.3829857977485391E-2</v>
      </c>
      <c r="BD37" s="474">
        <v>3.9081311353954436E-2</v>
      </c>
      <c r="BE37" s="474">
        <v>4.6463877067775002E-2</v>
      </c>
      <c r="BF37" s="473">
        <v>3.808823464355332E-2</v>
      </c>
      <c r="BG37" s="475">
        <v>3.6805496433296524E-2</v>
      </c>
      <c r="BH37" s="474">
        <v>3.2629028988021461E-2</v>
      </c>
      <c r="BI37" s="474">
        <v>3.8330521282295277E-2</v>
      </c>
      <c r="BJ37" s="474">
        <v>3.6945636110592997E-2</v>
      </c>
      <c r="BK37" s="474">
        <v>4.7648120300751877E-2</v>
      </c>
      <c r="BL37" s="474">
        <v>3.843367849926236E-2</v>
      </c>
      <c r="BM37" s="474">
        <v>3.5968571747222712E-2</v>
      </c>
      <c r="BN37" s="474">
        <v>3.914654861790292E-2</v>
      </c>
      <c r="BO37" s="474">
        <v>2.9948464339277142E-2</v>
      </c>
      <c r="BP37" s="474">
        <v>3.6592935950664575E-2</v>
      </c>
      <c r="BQ37" s="474">
        <v>4.6109711944661499E-2</v>
      </c>
      <c r="BR37" s="474">
        <v>4.2396082243052635E-2</v>
      </c>
      <c r="BS37" s="472">
        <v>3.9180099459408396E-2</v>
      </c>
      <c r="BT37" s="474">
        <v>3.7488361682563233E-2</v>
      </c>
      <c r="BU37" s="474">
        <v>2.3397149648914824E-2</v>
      </c>
      <c r="BV37" s="474">
        <v>2.4452590789466041E-2</v>
      </c>
      <c r="BW37" s="474">
        <v>4.371465368991282E-2</v>
      </c>
      <c r="BX37" s="474">
        <v>3.5854696015400589E-2</v>
      </c>
      <c r="BY37" s="581">
        <v>4.4997492413488265E-2</v>
      </c>
      <c r="BZ37" s="478">
        <f t="shared" si="67"/>
        <v>0</v>
      </c>
      <c r="CA37" s="479">
        <f t="shared" si="0"/>
        <v>0</v>
      </c>
      <c r="CB37" s="480">
        <f t="shared" si="1"/>
        <v>0</v>
      </c>
      <c r="CC37" s="481">
        <f t="shared" si="2"/>
        <v>0</v>
      </c>
      <c r="CD37" s="482">
        <f t="shared" si="3"/>
        <v>0</v>
      </c>
      <c r="CE37" s="482">
        <f t="shared" si="4"/>
        <v>0</v>
      </c>
      <c r="CF37" s="481">
        <f t="shared" si="5"/>
        <v>0</v>
      </c>
      <c r="CG37" s="482">
        <f t="shared" si="6"/>
        <v>0</v>
      </c>
      <c r="CH37" s="483">
        <f t="shared" si="7"/>
        <v>0</v>
      </c>
      <c r="CI37" s="482">
        <f t="shared" si="8"/>
        <v>0</v>
      </c>
      <c r="CJ37" s="482">
        <f t="shared" si="9"/>
        <v>0</v>
      </c>
      <c r="CK37" s="483">
        <f t="shared" si="10"/>
        <v>0</v>
      </c>
      <c r="CL37" s="482">
        <f t="shared" si="11"/>
        <v>0</v>
      </c>
      <c r="CM37" s="482">
        <f t="shared" si="12"/>
        <v>0</v>
      </c>
      <c r="CN37" s="482">
        <f t="shared" si="13"/>
        <v>0</v>
      </c>
      <c r="CO37" s="480">
        <f t="shared" si="14"/>
        <v>0</v>
      </c>
      <c r="CP37" s="481">
        <f t="shared" si="15"/>
        <v>0</v>
      </c>
      <c r="CQ37" s="482">
        <f t="shared" si="16"/>
        <v>0</v>
      </c>
      <c r="CR37" s="482">
        <f t="shared" si="17"/>
        <v>0</v>
      </c>
      <c r="CS37" s="481">
        <f t="shared" si="18"/>
        <v>0</v>
      </c>
      <c r="CT37" s="482">
        <f t="shared" si="19"/>
        <v>0</v>
      </c>
      <c r="CU37" s="482">
        <f t="shared" si="20"/>
        <v>0</v>
      </c>
      <c r="CV37" s="482">
        <f t="shared" si="21"/>
        <v>0</v>
      </c>
      <c r="CW37" s="482">
        <f t="shared" si="22"/>
        <v>0</v>
      </c>
      <c r="CX37" s="482">
        <f t="shared" si="23"/>
        <v>0</v>
      </c>
      <c r="CY37" s="482">
        <f t="shared" si="24"/>
        <v>0</v>
      </c>
      <c r="CZ37" s="482">
        <f t="shared" si="25"/>
        <v>0</v>
      </c>
      <c r="DA37" s="482">
        <f t="shared" si="26"/>
        <v>0</v>
      </c>
      <c r="DB37" s="482">
        <f t="shared" si="27"/>
        <v>0</v>
      </c>
      <c r="DC37" s="574">
        <f t="shared" si="28"/>
        <v>0</v>
      </c>
      <c r="DD37" s="480">
        <f t="shared" si="29"/>
        <v>0</v>
      </c>
      <c r="DE37" s="481">
        <f t="shared" si="30"/>
        <v>0</v>
      </c>
      <c r="DF37" s="483">
        <f t="shared" si="31"/>
        <v>0</v>
      </c>
      <c r="DG37" s="484">
        <f t="shared" si="32"/>
        <v>0</v>
      </c>
      <c r="DH37" s="482">
        <f t="shared" si="33"/>
        <v>0</v>
      </c>
      <c r="DI37" s="482">
        <f t="shared" si="34"/>
        <v>0</v>
      </c>
      <c r="DJ37" s="482">
        <f t="shared" si="35"/>
        <v>0</v>
      </c>
      <c r="DK37" s="482">
        <f t="shared" si="36"/>
        <v>0</v>
      </c>
      <c r="DL37" s="482">
        <f t="shared" si="37"/>
        <v>0</v>
      </c>
      <c r="DM37" s="482">
        <f t="shared" si="38"/>
        <v>0</v>
      </c>
      <c r="DN37" s="482">
        <f t="shared" si="39"/>
        <v>0</v>
      </c>
      <c r="DO37" s="484">
        <f t="shared" si="68"/>
        <v>0</v>
      </c>
      <c r="DP37" s="485">
        <f t="shared" si="40"/>
        <v>0</v>
      </c>
      <c r="DQ37" s="482">
        <f t="shared" si="41"/>
        <v>0</v>
      </c>
      <c r="DR37" s="482">
        <f t="shared" si="42"/>
        <v>0</v>
      </c>
      <c r="DS37" s="482">
        <f t="shared" si="43"/>
        <v>0</v>
      </c>
      <c r="DT37" s="482">
        <f t="shared" si="44"/>
        <v>0</v>
      </c>
      <c r="DU37" s="485">
        <f t="shared" si="45"/>
        <v>0</v>
      </c>
      <c r="DV37" s="482">
        <f t="shared" si="46"/>
        <v>0</v>
      </c>
      <c r="DW37" s="482">
        <f t="shared" si="47"/>
        <v>0</v>
      </c>
      <c r="DX37" s="482">
        <f t="shared" si="48"/>
        <v>0</v>
      </c>
      <c r="DY37" s="481">
        <f t="shared" si="49"/>
        <v>0</v>
      </c>
      <c r="DZ37" s="483">
        <f t="shared" si="50"/>
        <v>0</v>
      </c>
      <c r="EA37" s="482">
        <f t="shared" si="51"/>
        <v>0</v>
      </c>
      <c r="EB37" s="482">
        <f t="shared" si="52"/>
        <v>0</v>
      </c>
      <c r="EC37" s="482">
        <f t="shared" si="53"/>
        <v>0</v>
      </c>
      <c r="ED37" s="482">
        <f t="shared" si="54"/>
        <v>0</v>
      </c>
      <c r="EE37" s="482">
        <f t="shared" si="55"/>
        <v>0</v>
      </c>
      <c r="EF37" s="482">
        <f t="shared" si="56"/>
        <v>0</v>
      </c>
      <c r="EG37" s="482">
        <f t="shared" si="57"/>
        <v>0</v>
      </c>
      <c r="EH37" s="482">
        <f t="shared" si="58"/>
        <v>0</v>
      </c>
      <c r="EI37" s="482">
        <f t="shared" si="59"/>
        <v>0</v>
      </c>
      <c r="EJ37" s="482">
        <f t="shared" si="60"/>
        <v>0</v>
      </c>
      <c r="EK37" s="482">
        <f t="shared" si="61"/>
        <v>0</v>
      </c>
      <c r="EL37" s="480">
        <f t="shared" si="62"/>
        <v>0</v>
      </c>
      <c r="EM37" s="482">
        <f t="shared" si="63"/>
        <v>0</v>
      </c>
      <c r="EN37" s="482">
        <f t="shared" si="64"/>
        <v>0</v>
      </c>
      <c r="EO37" s="482">
        <f t="shared" si="65"/>
        <v>0</v>
      </c>
      <c r="EP37" s="482">
        <f t="shared" si="66"/>
        <v>0</v>
      </c>
      <c r="EQ37" s="482">
        <f t="shared" si="69"/>
        <v>0</v>
      </c>
      <c r="ER37" s="538">
        <f t="shared" si="70"/>
        <v>0</v>
      </c>
      <c r="ES37" s="486">
        <f t="shared" si="71"/>
        <v>0</v>
      </c>
      <c r="ET37" s="116"/>
      <c r="EV37" s="136"/>
    </row>
    <row r="38" spans="2:152" ht="13.5" customHeight="1" x14ac:dyDescent="0.15">
      <c r="B38" s="555" t="s">
        <v>424</v>
      </c>
      <c r="C38" s="139" t="s">
        <v>409</v>
      </c>
      <c r="D38" s="140">
        <f>③入力!J38</f>
        <v>0</v>
      </c>
      <c r="E38" s="137" t="s">
        <v>225</v>
      </c>
      <c r="F38" s="138" t="s">
        <v>447</v>
      </c>
      <c r="G38" s="470">
        <v>1.2811568311489737E-2</v>
      </c>
      <c r="H38" s="471">
        <v>1.1880568141026992E-2</v>
      </c>
      <c r="I38" s="472">
        <v>1.1026733280376741E-2</v>
      </c>
      <c r="J38" s="473">
        <v>1.2109748245448219E-2</v>
      </c>
      <c r="K38" s="474">
        <v>1.2052022702712099E-2</v>
      </c>
      <c r="L38" s="474">
        <v>1.4076554343791707E-2</v>
      </c>
      <c r="M38" s="473">
        <v>9.7230846623645104E-3</v>
      </c>
      <c r="N38" s="474">
        <v>9.1535433070866149E-3</v>
      </c>
      <c r="O38" s="475">
        <v>9.1968175929212324E-3</v>
      </c>
      <c r="P38" s="474">
        <v>9.1760614951360824E-3</v>
      </c>
      <c r="Q38" s="474">
        <v>1.0307090269947602E-2</v>
      </c>
      <c r="R38" s="475">
        <v>1.0414091570682149E-2</v>
      </c>
      <c r="S38" s="474">
        <v>1.0500612143308804E-2</v>
      </c>
      <c r="T38" s="474">
        <v>1.0360200405797647E-2</v>
      </c>
      <c r="U38" s="474">
        <v>1.0830630376533635E-2</v>
      </c>
      <c r="V38" s="472">
        <v>1.2947367191694703E-2</v>
      </c>
      <c r="W38" s="473">
        <v>1.3747062371316265E-2</v>
      </c>
      <c r="X38" s="474">
        <v>1.4431519830299236E-2</v>
      </c>
      <c r="Y38" s="474">
        <v>1.3691759797138301E-2</v>
      </c>
      <c r="Z38" s="473">
        <v>1.2897126444478489E-2</v>
      </c>
      <c r="AA38" s="474">
        <v>1.4645843897994792E-2</v>
      </c>
      <c r="AB38" s="474">
        <v>9.8283170230201687E-3</v>
      </c>
      <c r="AC38" s="474">
        <v>1.2989823937974479E-2</v>
      </c>
      <c r="AD38" s="474">
        <v>1.300833543824198E-2</v>
      </c>
      <c r="AE38" s="474">
        <v>1.4306090119641218E-2</v>
      </c>
      <c r="AF38" s="474">
        <v>1.1326618205650715E-2</v>
      </c>
      <c r="AG38" s="474">
        <v>1.3347553347180458E-2</v>
      </c>
      <c r="AH38" s="474">
        <v>1.2297279378275383E-2</v>
      </c>
      <c r="AI38" s="474">
        <v>6.8014486313330525E-3</v>
      </c>
      <c r="AJ38" s="580">
        <v>1.6356779645795076E-2</v>
      </c>
      <c r="AK38" s="472">
        <v>1.7356874540980585E-2</v>
      </c>
      <c r="AL38" s="473">
        <v>1.6714821577416009E-2</v>
      </c>
      <c r="AM38" s="475">
        <v>1.6401333063269255E-2</v>
      </c>
      <c r="AN38" s="476">
        <v>1.6072454984972843E-2</v>
      </c>
      <c r="AO38" s="474">
        <v>1.5727122533354513E-2</v>
      </c>
      <c r="AP38" s="474">
        <v>2.347540865102242E-2</v>
      </c>
      <c r="AQ38" s="474">
        <v>1.7818255681576623E-2</v>
      </c>
      <c r="AR38" s="474">
        <v>1.5433717234101783E-2</v>
      </c>
      <c r="AS38" s="474">
        <v>1.6428646410983162E-2</v>
      </c>
      <c r="AT38" s="474">
        <v>2.4053545283413511E-2</v>
      </c>
      <c r="AU38" s="474">
        <v>1.9418489325050897E-2</v>
      </c>
      <c r="AV38" s="476">
        <v>1.7754160831515327E-2</v>
      </c>
      <c r="AW38" s="477">
        <v>1.7680498722983551E-2</v>
      </c>
      <c r="AX38" s="474">
        <v>1.5858090194563131E-2</v>
      </c>
      <c r="AY38" s="474">
        <v>2.817979864820154E-2</v>
      </c>
      <c r="AZ38" s="474">
        <v>2.6179925441373004E-2</v>
      </c>
      <c r="BA38" s="474">
        <v>1.3547166052395657E-2</v>
      </c>
      <c r="BB38" s="477">
        <v>1.8514668078028127E-2</v>
      </c>
      <c r="BC38" s="474">
        <v>1.8762171661995914E-2</v>
      </c>
      <c r="BD38" s="474">
        <v>1.754954621226153E-2</v>
      </c>
      <c r="BE38" s="474">
        <v>2.7316432360230278E-2</v>
      </c>
      <c r="BF38" s="473">
        <v>1.7893617971075342E-2</v>
      </c>
      <c r="BG38" s="475">
        <v>1.8184936635783615E-2</v>
      </c>
      <c r="BH38" s="474">
        <v>1.7059646057282121E-2</v>
      </c>
      <c r="BI38" s="474">
        <v>1.7128189545567222E-2</v>
      </c>
      <c r="BJ38" s="474">
        <v>1.8451296325523336E-2</v>
      </c>
      <c r="BK38" s="474">
        <v>2.2162406015037595E-2</v>
      </c>
      <c r="BL38" s="474">
        <v>1.7403494542835768E-2</v>
      </c>
      <c r="BM38" s="474">
        <v>1.5350448293864831E-2</v>
      </c>
      <c r="BN38" s="474">
        <v>1.769873543693485E-2</v>
      </c>
      <c r="BO38" s="474">
        <v>1.344685623972367E-2</v>
      </c>
      <c r="BP38" s="474">
        <v>2.6398944416543713E-2</v>
      </c>
      <c r="BQ38" s="474">
        <v>1.8124480501084915E-2</v>
      </c>
      <c r="BR38" s="474">
        <v>1.8787783329637466E-2</v>
      </c>
      <c r="BS38" s="472">
        <v>1.4850402540996994E-2</v>
      </c>
      <c r="BT38" s="474">
        <v>1.5699470088803104E-2</v>
      </c>
      <c r="BU38" s="474">
        <v>1.754512081155931E-2</v>
      </c>
      <c r="BV38" s="474">
        <v>4.4768749019630627E-2</v>
      </c>
      <c r="BW38" s="474">
        <v>1.5821415779726056E-2</v>
      </c>
      <c r="BX38" s="474">
        <v>1.0050415557529717E-2</v>
      </c>
      <c r="BY38" s="581">
        <v>1.3494385556301692E-2</v>
      </c>
      <c r="BZ38" s="478">
        <f t="shared" si="67"/>
        <v>0</v>
      </c>
      <c r="CA38" s="479">
        <f t="shared" si="0"/>
        <v>0</v>
      </c>
      <c r="CB38" s="480">
        <f t="shared" si="1"/>
        <v>0</v>
      </c>
      <c r="CC38" s="481">
        <f t="shared" si="2"/>
        <v>0</v>
      </c>
      <c r="CD38" s="482">
        <f t="shared" si="3"/>
        <v>0</v>
      </c>
      <c r="CE38" s="482">
        <f t="shared" si="4"/>
        <v>0</v>
      </c>
      <c r="CF38" s="481">
        <f t="shared" si="5"/>
        <v>0</v>
      </c>
      <c r="CG38" s="482">
        <f t="shared" si="6"/>
        <v>0</v>
      </c>
      <c r="CH38" s="483">
        <f t="shared" si="7"/>
        <v>0</v>
      </c>
      <c r="CI38" s="482">
        <f t="shared" si="8"/>
        <v>0</v>
      </c>
      <c r="CJ38" s="482">
        <f t="shared" si="9"/>
        <v>0</v>
      </c>
      <c r="CK38" s="483">
        <f t="shared" si="10"/>
        <v>0</v>
      </c>
      <c r="CL38" s="482">
        <f t="shared" si="11"/>
        <v>0</v>
      </c>
      <c r="CM38" s="482">
        <f t="shared" si="12"/>
        <v>0</v>
      </c>
      <c r="CN38" s="482">
        <f t="shared" si="13"/>
        <v>0</v>
      </c>
      <c r="CO38" s="480">
        <f t="shared" si="14"/>
        <v>0</v>
      </c>
      <c r="CP38" s="481">
        <f t="shared" si="15"/>
        <v>0</v>
      </c>
      <c r="CQ38" s="482">
        <f t="shared" si="16"/>
        <v>0</v>
      </c>
      <c r="CR38" s="482">
        <f t="shared" si="17"/>
        <v>0</v>
      </c>
      <c r="CS38" s="481">
        <f t="shared" si="18"/>
        <v>0</v>
      </c>
      <c r="CT38" s="482">
        <f t="shared" si="19"/>
        <v>0</v>
      </c>
      <c r="CU38" s="482">
        <f t="shared" si="20"/>
        <v>0</v>
      </c>
      <c r="CV38" s="482">
        <f t="shared" si="21"/>
        <v>0</v>
      </c>
      <c r="CW38" s="482">
        <f t="shared" si="22"/>
        <v>0</v>
      </c>
      <c r="CX38" s="482">
        <f t="shared" si="23"/>
        <v>0</v>
      </c>
      <c r="CY38" s="482">
        <f t="shared" si="24"/>
        <v>0</v>
      </c>
      <c r="CZ38" s="482">
        <f t="shared" si="25"/>
        <v>0</v>
      </c>
      <c r="DA38" s="482">
        <f t="shared" si="26"/>
        <v>0</v>
      </c>
      <c r="DB38" s="482">
        <f t="shared" si="27"/>
        <v>0</v>
      </c>
      <c r="DC38" s="574">
        <f t="shared" si="28"/>
        <v>0</v>
      </c>
      <c r="DD38" s="480">
        <f t="shared" si="29"/>
        <v>0</v>
      </c>
      <c r="DE38" s="481">
        <f t="shared" si="30"/>
        <v>0</v>
      </c>
      <c r="DF38" s="483">
        <f t="shared" si="31"/>
        <v>0</v>
      </c>
      <c r="DG38" s="484">
        <f t="shared" si="32"/>
        <v>0</v>
      </c>
      <c r="DH38" s="482">
        <f t="shared" si="33"/>
        <v>0</v>
      </c>
      <c r="DI38" s="482">
        <f t="shared" si="34"/>
        <v>0</v>
      </c>
      <c r="DJ38" s="482">
        <f t="shared" si="35"/>
        <v>0</v>
      </c>
      <c r="DK38" s="482">
        <f t="shared" si="36"/>
        <v>0</v>
      </c>
      <c r="DL38" s="482">
        <f t="shared" si="37"/>
        <v>0</v>
      </c>
      <c r="DM38" s="482">
        <f t="shared" si="38"/>
        <v>0</v>
      </c>
      <c r="DN38" s="482">
        <f t="shared" si="39"/>
        <v>0</v>
      </c>
      <c r="DO38" s="484">
        <f t="shared" si="68"/>
        <v>0</v>
      </c>
      <c r="DP38" s="485">
        <f t="shared" si="40"/>
        <v>0</v>
      </c>
      <c r="DQ38" s="482">
        <f t="shared" si="41"/>
        <v>0</v>
      </c>
      <c r="DR38" s="482">
        <f t="shared" si="42"/>
        <v>0</v>
      </c>
      <c r="DS38" s="482">
        <f t="shared" si="43"/>
        <v>0</v>
      </c>
      <c r="DT38" s="482">
        <f t="shared" si="44"/>
        <v>0</v>
      </c>
      <c r="DU38" s="485">
        <f t="shared" si="45"/>
        <v>0</v>
      </c>
      <c r="DV38" s="482">
        <f t="shared" si="46"/>
        <v>0</v>
      </c>
      <c r="DW38" s="482">
        <f t="shared" si="47"/>
        <v>0</v>
      </c>
      <c r="DX38" s="482">
        <f t="shared" si="48"/>
        <v>0</v>
      </c>
      <c r="DY38" s="481">
        <f t="shared" si="49"/>
        <v>0</v>
      </c>
      <c r="DZ38" s="483">
        <f t="shared" si="50"/>
        <v>0</v>
      </c>
      <c r="EA38" s="482">
        <f t="shared" si="51"/>
        <v>0</v>
      </c>
      <c r="EB38" s="482">
        <f t="shared" si="52"/>
        <v>0</v>
      </c>
      <c r="EC38" s="482">
        <f t="shared" si="53"/>
        <v>0</v>
      </c>
      <c r="ED38" s="482">
        <f t="shared" si="54"/>
        <v>0</v>
      </c>
      <c r="EE38" s="482">
        <f t="shared" si="55"/>
        <v>0</v>
      </c>
      <c r="EF38" s="482">
        <f t="shared" si="56"/>
        <v>0</v>
      </c>
      <c r="EG38" s="482">
        <f t="shared" si="57"/>
        <v>0</v>
      </c>
      <c r="EH38" s="482">
        <f t="shared" si="58"/>
        <v>0</v>
      </c>
      <c r="EI38" s="482">
        <f t="shared" si="59"/>
        <v>0</v>
      </c>
      <c r="EJ38" s="482">
        <f t="shared" si="60"/>
        <v>0</v>
      </c>
      <c r="EK38" s="482">
        <f t="shared" si="61"/>
        <v>0</v>
      </c>
      <c r="EL38" s="480">
        <f t="shared" si="62"/>
        <v>0</v>
      </c>
      <c r="EM38" s="482">
        <f t="shared" si="63"/>
        <v>0</v>
      </c>
      <c r="EN38" s="482">
        <f t="shared" si="64"/>
        <v>0</v>
      </c>
      <c r="EO38" s="482">
        <f t="shared" si="65"/>
        <v>0</v>
      </c>
      <c r="EP38" s="482">
        <f t="shared" si="66"/>
        <v>0</v>
      </c>
      <c r="EQ38" s="482">
        <f t="shared" si="69"/>
        <v>0</v>
      </c>
      <c r="ER38" s="538">
        <f t="shared" si="70"/>
        <v>0</v>
      </c>
      <c r="ES38" s="486">
        <f t="shared" si="71"/>
        <v>0</v>
      </c>
      <c r="ET38" s="116"/>
      <c r="EV38" s="136"/>
    </row>
    <row r="39" spans="2:152" ht="13.5" customHeight="1" x14ac:dyDescent="0.15">
      <c r="B39" s="364">
        <v>29</v>
      </c>
      <c r="C39" s="367" t="s">
        <v>68</v>
      </c>
      <c r="D39" s="363">
        <f>③入力!J39</f>
        <v>0</v>
      </c>
      <c r="E39" s="143" t="s">
        <v>226</v>
      </c>
      <c r="F39" s="144" t="s">
        <v>88</v>
      </c>
      <c r="G39" s="487">
        <v>4.6970284099905578E-3</v>
      </c>
      <c r="H39" s="488">
        <v>7.0554280204758561E-3</v>
      </c>
      <c r="I39" s="489">
        <v>8.9943390727709547E-3</v>
      </c>
      <c r="J39" s="490">
        <v>6.2271853664802902E-3</v>
      </c>
      <c r="K39" s="491">
        <v>6.0716717319944258E-3</v>
      </c>
      <c r="L39" s="491">
        <v>1.1525795828759604E-2</v>
      </c>
      <c r="M39" s="490">
        <v>1.2325222044268183E-2</v>
      </c>
      <c r="N39" s="491">
        <v>1.2982283464566929E-2</v>
      </c>
      <c r="O39" s="492">
        <v>1.2154093860657465E-2</v>
      </c>
      <c r="P39" s="491">
        <v>1.2017510946821646E-2</v>
      </c>
      <c r="Q39" s="491">
        <v>1.9460104795383695E-2</v>
      </c>
      <c r="R39" s="492">
        <v>1.2482451695771302E-2</v>
      </c>
      <c r="S39" s="491">
        <v>1.1975473906550606E-2</v>
      </c>
      <c r="T39" s="491">
        <v>1.2798233512768381E-2</v>
      </c>
      <c r="U39" s="491">
        <v>1.4426738118742068E-2</v>
      </c>
      <c r="V39" s="489">
        <v>4.632912186041194E-3</v>
      </c>
      <c r="W39" s="490">
        <v>6.9242247779880625E-3</v>
      </c>
      <c r="X39" s="491">
        <v>6.1029680246205203E-3</v>
      </c>
      <c r="Y39" s="491">
        <v>6.990580417664702E-3</v>
      </c>
      <c r="Z39" s="490">
        <v>4.4889607659766009E-3</v>
      </c>
      <c r="AA39" s="491">
        <v>6.5751587922335776E-3</v>
      </c>
      <c r="AB39" s="491">
        <v>3.5048713498850963E-3</v>
      </c>
      <c r="AC39" s="491">
        <v>4.0284283637538366E-3</v>
      </c>
      <c r="AD39" s="491">
        <v>5.7915057915057912E-3</v>
      </c>
      <c r="AE39" s="491">
        <v>5.2050234781381502E-3</v>
      </c>
      <c r="AF39" s="491">
        <v>3.7487226964520236E-3</v>
      </c>
      <c r="AG39" s="491">
        <v>4.349998408629035E-3</v>
      </c>
      <c r="AH39" s="491">
        <v>6.34177558185791E-3</v>
      </c>
      <c r="AI39" s="491">
        <v>2.7926743270365664E-3</v>
      </c>
      <c r="AJ39" s="582">
        <v>2.0080910591117268E-3</v>
      </c>
      <c r="AK39" s="489">
        <v>1.6212357549851733E-3</v>
      </c>
      <c r="AL39" s="490">
        <v>1.541189648760311E-3</v>
      </c>
      <c r="AM39" s="492">
        <v>1.5786017851322544E-3</v>
      </c>
      <c r="AN39" s="493">
        <v>1.6499135783707936E-3</v>
      </c>
      <c r="AO39" s="491">
        <v>1.8334100619482607E-3</v>
      </c>
      <c r="AP39" s="491">
        <v>2.2860963774860169E-3</v>
      </c>
      <c r="AQ39" s="491">
        <v>1.3061367168493998E-3</v>
      </c>
      <c r="AR39" s="491">
        <v>1.8279867956497917E-3</v>
      </c>
      <c r="AS39" s="491">
        <v>2.8525917507610715E-4</v>
      </c>
      <c r="AT39" s="491">
        <v>3.137418950010458E-4</v>
      </c>
      <c r="AU39" s="491">
        <v>3.1320144072662732E-4</v>
      </c>
      <c r="AV39" s="493">
        <v>1.2852633704946929E-3</v>
      </c>
      <c r="AW39" s="494">
        <v>1.2468074588745778E-3</v>
      </c>
      <c r="AX39" s="491">
        <v>1.1279345842611806E-3</v>
      </c>
      <c r="AY39" s="491">
        <v>1.8244552630335114E-3</v>
      </c>
      <c r="AZ39" s="491">
        <v>1.7584581838643878E-3</v>
      </c>
      <c r="BA39" s="491">
        <v>1.6933957565494571E-3</v>
      </c>
      <c r="BB39" s="494">
        <v>1.6822924542567669E-3</v>
      </c>
      <c r="BC39" s="491">
        <v>1.7099700755236783E-3</v>
      </c>
      <c r="BD39" s="491">
        <v>1.5743656232635674E-3</v>
      </c>
      <c r="BE39" s="491">
        <v>2.7597931259072819E-4</v>
      </c>
      <c r="BF39" s="490">
        <v>1.9010435832439517E-3</v>
      </c>
      <c r="BG39" s="492">
        <v>3.8839440239772953E-3</v>
      </c>
      <c r="BH39" s="491">
        <v>1.837224808178263E-3</v>
      </c>
      <c r="BI39" s="491">
        <v>2.5748258793989939E-3</v>
      </c>
      <c r="BJ39" s="491">
        <v>4.8782587485831529E-4</v>
      </c>
      <c r="BK39" s="491">
        <v>1.1470676691729324E-2</v>
      </c>
      <c r="BL39" s="491">
        <v>4.768463813512512E-4</v>
      </c>
      <c r="BM39" s="491">
        <v>2.7429410081803328E-3</v>
      </c>
      <c r="BN39" s="491">
        <v>1.0123367821416927E-3</v>
      </c>
      <c r="BO39" s="491">
        <v>3.0590004715959059E-4</v>
      </c>
      <c r="BP39" s="491">
        <v>8.5469818860132074E-4</v>
      </c>
      <c r="BQ39" s="491">
        <v>5.6191493137166388E-4</v>
      </c>
      <c r="BR39" s="491">
        <v>7.0256009583002607E-4</v>
      </c>
      <c r="BS39" s="489">
        <v>2.5907857371980942E-3</v>
      </c>
      <c r="BT39" s="491">
        <v>3.6827270640058425E-3</v>
      </c>
      <c r="BU39" s="491">
        <v>1.1087541623971508E-3</v>
      </c>
      <c r="BV39" s="491">
        <v>1.1561096619395919E-3</v>
      </c>
      <c r="BW39" s="491">
        <v>1.0736758342701114E-3</v>
      </c>
      <c r="BX39" s="491">
        <v>3.2839491601926031E-3</v>
      </c>
      <c r="BY39" s="583">
        <v>2.7727956614503201E-3</v>
      </c>
      <c r="BZ39" s="495">
        <f t="shared" si="67"/>
        <v>0</v>
      </c>
      <c r="CA39" s="496">
        <f t="shared" si="0"/>
        <v>0</v>
      </c>
      <c r="CB39" s="497">
        <f t="shared" si="1"/>
        <v>0</v>
      </c>
      <c r="CC39" s="498">
        <f t="shared" si="2"/>
        <v>0</v>
      </c>
      <c r="CD39" s="499">
        <f t="shared" si="3"/>
        <v>0</v>
      </c>
      <c r="CE39" s="499">
        <f t="shared" si="4"/>
        <v>0</v>
      </c>
      <c r="CF39" s="498">
        <f t="shared" si="5"/>
        <v>0</v>
      </c>
      <c r="CG39" s="499">
        <f t="shared" si="6"/>
        <v>0</v>
      </c>
      <c r="CH39" s="500">
        <f t="shared" si="7"/>
        <v>0</v>
      </c>
      <c r="CI39" s="499">
        <f t="shared" si="8"/>
        <v>0</v>
      </c>
      <c r="CJ39" s="499">
        <f t="shared" si="9"/>
        <v>0</v>
      </c>
      <c r="CK39" s="500">
        <f t="shared" si="10"/>
        <v>0</v>
      </c>
      <c r="CL39" s="499">
        <f t="shared" si="11"/>
        <v>0</v>
      </c>
      <c r="CM39" s="499">
        <f t="shared" si="12"/>
        <v>0</v>
      </c>
      <c r="CN39" s="499">
        <f t="shared" si="13"/>
        <v>0</v>
      </c>
      <c r="CO39" s="497">
        <f t="shared" si="14"/>
        <v>0</v>
      </c>
      <c r="CP39" s="498">
        <f t="shared" si="15"/>
        <v>0</v>
      </c>
      <c r="CQ39" s="499">
        <f t="shared" si="16"/>
        <v>0</v>
      </c>
      <c r="CR39" s="499">
        <f t="shared" si="17"/>
        <v>0</v>
      </c>
      <c r="CS39" s="498">
        <f t="shared" si="18"/>
        <v>0</v>
      </c>
      <c r="CT39" s="499">
        <f t="shared" si="19"/>
        <v>0</v>
      </c>
      <c r="CU39" s="499">
        <f t="shared" si="20"/>
        <v>0</v>
      </c>
      <c r="CV39" s="499">
        <f t="shared" si="21"/>
        <v>0</v>
      </c>
      <c r="CW39" s="499">
        <f t="shared" si="22"/>
        <v>0</v>
      </c>
      <c r="CX39" s="499">
        <f t="shared" si="23"/>
        <v>0</v>
      </c>
      <c r="CY39" s="499">
        <f t="shared" si="24"/>
        <v>0</v>
      </c>
      <c r="CZ39" s="499">
        <f t="shared" si="25"/>
        <v>0</v>
      </c>
      <c r="DA39" s="499">
        <f t="shared" si="26"/>
        <v>0</v>
      </c>
      <c r="DB39" s="499">
        <f t="shared" si="27"/>
        <v>0</v>
      </c>
      <c r="DC39" s="575">
        <f t="shared" si="28"/>
        <v>0</v>
      </c>
      <c r="DD39" s="497">
        <f t="shared" si="29"/>
        <v>0</v>
      </c>
      <c r="DE39" s="498">
        <f t="shared" si="30"/>
        <v>0</v>
      </c>
      <c r="DF39" s="500">
        <f t="shared" si="31"/>
        <v>0</v>
      </c>
      <c r="DG39" s="501">
        <f t="shared" si="32"/>
        <v>0</v>
      </c>
      <c r="DH39" s="499">
        <f t="shared" si="33"/>
        <v>0</v>
      </c>
      <c r="DI39" s="499">
        <f t="shared" si="34"/>
        <v>0</v>
      </c>
      <c r="DJ39" s="499">
        <f t="shared" si="35"/>
        <v>0</v>
      </c>
      <c r="DK39" s="499">
        <f t="shared" si="36"/>
        <v>0</v>
      </c>
      <c r="DL39" s="499">
        <f t="shared" si="37"/>
        <v>0</v>
      </c>
      <c r="DM39" s="499">
        <f t="shared" si="38"/>
        <v>0</v>
      </c>
      <c r="DN39" s="499">
        <f t="shared" si="39"/>
        <v>0</v>
      </c>
      <c r="DO39" s="501">
        <f t="shared" si="68"/>
        <v>0</v>
      </c>
      <c r="DP39" s="502">
        <f t="shared" si="40"/>
        <v>0</v>
      </c>
      <c r="DQ39" s="499">
        <f t="shared" si="41"/>
        <v>0</v>
      </c>
      <c r="DR39" s="499">
        <f t="shared" si="42"/>
        <v>0</v>
      </c>
      <c r="DS39" s="499">
        <f t="shared" si="43"/>
        <v>0</v>
      </c>
      <c r="DT39" s="499">
        <f t="shared" si="44"/>
        <v>0</v>
      </c>
      <c r="DU39" s="502">
        <f t="shared" si="45"/>
        <v>0</v>
      </c>
      <c r="DV39" s="499">
        <f t="shared" si="46"/>
        <v>0</v>
      </c>
      <c r="DW39" s="499">
        <f t="shared" si="47"/>
        <v>0</v>
      </c>
      <c r="DX39" s="499">
        <f t="shared" si="48"/>
        <v>0</v>
      </c>
      <c r="DY39" s="498">
        <f t="shared" si="49"/>
        <v>0</v>
      </c>
      <c r="DZ39" s="500">
        <f t="shared" si="50"/>
        <v>0</v>
      </c>
      <c r="EA39" s="499">
        <f t="shared" si="51"/>
        <v>0</v>
      </c>
      <c r="EB39" s="499">
        <f t="shared" si="52"/>
        <v>0</v>
      </c>
      <c r="EC39" s="499">
        <f t="shared" si="53"/>
        <v>0</v>
      </c>
      <c r="ED39" s="499">
        <f t="shared" si="54"/>
        <v>0</v>
      </c>
      <c r="EE39" s="499">
        <f t="shared" si="55"/>
        <v>0</v>
      </c>
      <c r="EF39" s="499">
        <f t="shared" si="56"/>
        <v>0</v>
      </c>
      <c r="EG39" s="499">
        <f t="shared" si="57"/>
        <v>0</v>
      </c>
      <c r="EH39" s="499">
        <f t="shared" si="58"/>
        <v>0</v>
      </c>
      <c r="EI39" s="499">
        <f t="shared" si="59"/>
        <v>0</v>
      </c>
      <c r="EJ39" s="499">
        <f t="shared" si="60"/>
        <v>0</v>
      </c>
      <c r="EK39" s="499">
        <f t="shared" si="61"/>
        <v>0</v>
      </c>
      <c r="EL39" s="497">
        <f t="shared" si="62"/>
        <v>0</v>
      </c>
      <c r="EM39" s="499">
        <f t="shared" si="63"/>
        <v>0</v>
      </c>
      <c r="EN39" s="499">
        <f t="shared" si="64"/>
        <v>0</v>
      </c>
      <c r="EO39" s="499">
        <f t="shared" si="65"/>
        <v>0</v>
      </c>
      <c r="EP39" s="499">
        <f t="shared" si="66"/>
        <v>0</v>
      </c>
      <c r="EQ39" s="499">
        <f t="shared" si="69"/>
        <v>0</v>
      </c>
      <c r="ER39" s="539">
        <f t="shared" si="70"/>
        <v>0</v>
      </c>
      <c r="ES39" s="503">
        <f t="shared" si="71"/>
        <v>0</v>
      </c>
      <c r="ET39" s="116"/>
      <c r="EV39" s="136"/>
    </row>
    <row r="40" spans="2:152" ht="13.5" customHeight="1" x14ac:dyDescent="0.15">
      <c r="B40" s="131">
        <v>30</v>
      </c>
      <c r="C40" s="139" t="s">
        <v>69</v>
      </c>
      <c r="D40" s="147">
        <f>③入力!J40</f>
        <v>0</v>
      </c>
      <c r="E40" s="137" t="s">
        <v>227</v>
      </c>
      <c r="F40" s="138" t="s">
        <v>448</v>
      </c>
      <c r="G40" s="470">
        <v>4.3740373717019929E-2</v>
      </c>
      <c r="H40" s="471">
        <v>4.2393881057893039E-2</v>
      </c>
      <c r="I40" s="472">
        <v>4.3244876720338464E-2</v>
      </c>
      <c r="J40" s="473">
        <v>3.9340666590634309E-2</v>
      </c>
      <c r="K40" s="474">
        <v>3.8947029902334299E-2</v>
      </c>
      <c r="L40" s="474">
        <v>5.2752529041530771E-2</v>
      </c>
      <c r="M40" s="473">
        <v>4.7944459186110081E-2</v>
      </c>
      <c r="N40" s="474">
        <v>4.6781496062992124E-2</v>
      </c>
      <c r="O40" s="475">
        <v>4.4249110358402996E-2</v>
      </c>
      <c r="P40" s="474">
        <v>4.4029819100005974E-2</v>
      </c>
      <c r="Q40" s="474">
        <v>5.5979306228029449E-2</v>
      </c>
      <c r="R40" s="475">
        <v>5.2837258236810937E-2</v>
      </c>
      <c r="S40" s="474">
        <v>5.1697520483256869E-2</v>
      </c>
      <c r="T40" s="474">
        <v>5.3547167953508203E-2</v>
      </c>
      <c r="U40" s="474">
        <v>4.9880129741926384E-2</v>
      </c>
      <c r="V40" s="472">
        <v>4.133062936057099E-2</v>
      </c>
      <c r="W40" s="473">
        <v>3.4998076243162861E-2</v>
      </c>
      <c r="X40" s="474">
        <v>3.8982490915097458E-2</v>
      </c>
      <c r="Y40" s="474">
        <v>3.467614478481066E-2</v>
      </c>
      <c r="Z40" s="473">
        <v>4.1728471198951851E-2</v>
      </c>
      <c r="AA40" s="474">
        <v>5.0787729808246022E-2</v>
      </c>
      <c r="AB40" s="474">
        <v>3.405799957327274E-2</v>
      </c>
      <c r="AC40" s="474">
        <v>4.1402035212405104E-2</v>
      </c>
      <c r="AD40" s="474">
        <v>4.3227606779008651E-2</v>
      </c>
      <c r="AE40" s="474">
        <v>4.2973385319545684E-2</v>
      </c>
      <c r="AF40" s="474">
        <v>4.2675206453531421E-2</v>
      </c>
      <c r="AG40" s="474">
        <v>4.1392971262853615E-2</v>
      </c>
      <c r="AH40" s="474">
        <v>4.1711587577038162E-2</v>
      </c>
      <c r="AI40" s="474">
        <v>4.4835235955728726E-2</v>
      </c>
      <c r="AJ40" s="580">
        <v>4.5272790321980651E-2</v>
      </c>
      <c r="AK40" s="472">
        <v>4.7213693962885182E-2</v>
      </c>
      <c r="AL40" s="473">
        <v>5.0062031218839738E-2</v>
      </c>
      <c r="AM40" s="475">
        <v>5.0719110890736503E-2</v>
      </c>
      <c r="AN40" s="476">
        <v>5.3840908320843671E-2</v>
      </c>
      <c r="AO40" s="474">
        <v>4.0379891897906972E-2</v>
      </c>
      <c r="AP40" s="474">
        <v>6.1715566238061244E-2</v>
      </c>
      <c r="AQ40" s="474">
        <v>9.6998956035390868E-2</v>
      </c>
      <c r="AR40" s="474">
        <v>6.1723098255173067E-2</v>
      </c>
      <c r="AS40" s="474">
        <v>4.8325186331293159E-2</v>
      </c>
      <c r="AT40" s="474">
        <v>5.3754444676845849E-2</v>
      </c>
      <c r="AU40" s="474">
        <v>4.7606618990447359E-2</v>
      </c>
      <c r="AV40" s="476">
        <v>3.7877713032403657E-2</v>
      </c>
      <c r="AW40" s="477">
        <v>3.5631962943637345E-2</v>
      </c>
      <c r="AX40" s="474">
        <v>3.3667172189823576E-2</v>
      </c>
      <c r="AY40" s="474">
        <v>4.3768020040648482E-2</v>
      </c>
      <c r="AZ40" s="474">
        <v>4.925089681367377E-2</v>
      </c>
      <c r="BA40" s="474">
        <v>3.2174519374439686E-2</v>
      </c>
      <c r="BB40" s="477">
        <v>6.1063435657039165E-2</v>
      </c>
      <c r="BC40" s="474">
        <v>6.2223911081556074E-2</v>
      </c>
      <c r="BD40" s="474">
        <v>5.6538247823671048E-2</v>
      </c>
      <c r="BE40" s="474">
        <v>2.7840793054152661E-2</v>
      </c>
      <c r="BF40" s="473">
        <v>4.4296085024546267E-2</v>
      </c>
      <c r="BG40" s="475">
        <v>5.1126374838505607E-2</v>
      </c>
      <c r="BH40" s="474">
        <v>4.460547739628249E-2</v>
      </c>
      <c r="BI40" s="474">
        <v>2.0614599742517413E-2</v>
      </c>
      <c r="BJ40" s="474">
        <v>6.9156491671090572E-2</v>
      </c>
      <c r="BK40" s="474">
        <v>8.9064661654135333E-2</v>
      </c>
      <c r="BL40" s="474">
        <v>2.9620410703173616E-2</v>
      </c>
      <c r="BM40" s="474">
        <v>5.4459582432893311E-2</v>
      </c>
      <c r="BN40" s="474">
        <v>8.8313515553954114E-2</v>
      </c>
      <c r="BO40" s="474">
        <v>2.6541077702860589E-2</v>
      </c>
      <c r="BP40" s="474">
        <v>7.3323122705338126E-2</v>
      </c>
      <c r="BQ40" s="474">
        <v>3.4105590197464064E-2</v>
      </c>
      <c r="BR40" s="474">
        <v>4.3630225420240774E-2</v>
      </c>
      <c r="BS40" s="472">
        <v>4.2349334936543956E-2</v>
      </c>
      <c r="BT40" s="474">
        <v>3.633174079231704E-2</v>
      </c>
      <c r="BU40" s="474">
        <v>3.2141686597842681E-2</v>
      </c>
      <c r="BV40" s="474">
        <v>3.4892435324669291E-2</v>
      </c>
      <c r="BW40" s="474">
        <v>4.2469752202565735E-2</v>
      </c>
      <c r="BX40" s="474">
        <v>5.0297533130565286E-2</v>
      </c>
      <c r="BY40" s="581">
        <v>4.5742798126535367E-2</v>
      </c>
      <c r="BZ40" s="478">
        <f t="shared" si="67"/>
        <v>0</v>
      </c>
      <c r="CA40" s="479">
        <f t="shared" si="0"/>
        <v>0</v>
      </c>
      <c r="CB40" s="480">
        <f t="shared" si="1"/>
        <v>0</v>
      </c>
      <c r="CC40" s="481">
        <f t="shared" si="2"/>
        <v>0</v>
      </c>
      <c r="CD40" s="482">
        <f t="shared" si="3"/>
        <v>0</v>
      </c>
      <c r="CE40" s="482">
        <f t="shared" si="4"/>
        <v>0</v>
      </c>
      <c r="CF40" s="481">
        <f t="shared" si="5"/>
        <v>0</v>
      </c>
      <c r="CG40" s="482">
        <f t="shared" si="6"/>
        <v>0</v>
      </c>
      <c r="CH40" s="483">
        <f t="shared" si="7"/>
        <v>0</v>
      </c>
      <c r="CI40" s="482">
        <f t="shared" si="8"/>
        <v>0</v>
      </c>
      <c r="CJ40" s="482">
        <f t="shared" si="9"/>
        <v>0</v>
      </c>
      <c r="CK40" s="483">
        <f t="shared" si="10"/>
        <v>0</v>
      </c>
      <c r="CL40" s="482">
        <f t="shared" si="11"/>
        <v>0</v>
      </c>
      <c r="CM40" s="482">
        <f t="shared" si="12"/>
        <v>0</v>
      </c>
      <c r="CN40" s="482">
        <f t="shared" si="13"/>
        <v>0</v>
      </c>
      <c r="CO40" s="480">
        <f t="shared" si="14"/>
        <v>0</v>
      </c>
      <c r="CP40" s="481">
        <f t="shared" si="15"/>
        <v>0</v>
      </c>
      <c r="CQ40" s="482">
        <f t="shared" si="16"/>
        <v>0</v>
      </c>
      <c r="CR40" s="482">
        <f t="shared" si="17"/>
        <v>0</v>
      </c>
      <c r="CS40" s="481">
        <f t="shared" si="18"/>
        <v>0</v>
      </c>
      <c r="CT40" s="482">
        <f t="shared" si="19"/>
        <v>0</v>
      </c>
      <c r="CU40" s="482">
        <f t="shared" si="20"/>
        <v>0</v>
      </c>
      <c r="CV40" s="482">
        <f t="shared" si="21"/>
        <v>0</v>
      </c>
      <c r="CW40" s="482">
        <f t="shared" si="22"/>
        <v>0</v>
      </c>
      <c r="CX40" s="482">
        <f t="shared" si="23"/>
        <v>0</v>
      </c>
      <c r="CY40" s="482">
        <f t="shared" si="24"/>
        <v>0</v>
      </c>
      <c r="CZ40" s="482">
        <f t="shared" si="25"/>
        <v>0</v>
      </c>
      <c r="DA40" s="482">
        <f t="shared" si="26"/>
        <v>0</v>
      </c>
      <c r="DB40" s="482">
        <f t="shared" si="27"/>
        <v>0</v>
      </c>
      <c r="DC40" s="574">
        <f t="shared" si="28"/>
        <v>0</v>
      </c>
      <c r="DD40" s="480">
        <f t="shared" si="29"/>
        <v>0</v>
      </c>
      <c r="DE40" s="481">
        <f t="shared" si="30"/>
        <v>0</v>
      </c>
      <c r="DF40" s="483">
        <f t="shared" si="31"/>
        <v>0</v>
      </c>
      <c r="DG40" s="484">
        <f t="shared" si="32"/>
        <v>0</v>
      </c>
      <c r="DH40" s="482">
        <f t="shared" si="33"/>
        <v>0</v>
      </c>
      <c r="DI40" s="482">
        <f t="shared" si="34"/>
        <v>0</v>
      </c>
      <c r="DJ40" s="482">
        <f t="shared" si="35"/>
        <v>0</v>
      </c>
      <c r="DK40" s="482">
        <f t="shared" si="36"/>
        <v>0</v>
      </c>
      <c r="DL40" s="482">
        <f t="shared" si="37"/>
        <v>0</v>
      </c>
      <c r="DM40" s="482">
        <f t="shared" si="38"/>
        <v>0</v>
      </c>
      <c r="DN40" s="482">
        <f t="shared" si="39"/>
        <v>0</v>
      </c>
      <c r="DO40" s="484">
        <f t="shared" si="68"/>
        <v>0</v>
      </c>
      <c r="DP40" s="485">
        <f t="shared" si="40"/>
        <v>0</v>
      </c>
      <c r="DQ40" s="482">
        <f t="shared" si="41"/>
        <v>0</v>
      </c>
      <c r="DR40" s="482">
        <f t="shared" si="42"/>
        <v>0</v>
      </c>
      <c r="DS40" s="482">
        <f t="shared" si="43"/>
        <v>0</v>
      </c>
      <c r="DT40" s="482">
        <f t="shared" si="44"/>
        <v>0</v>
      </c>
      <c r="DU40" s="485">
        <f t="shared" si="45"/>
        <v>0</v>
      </c>
      <c r="DV40" s="482">
        <f t="shared" si="46"/>
        <v>0</v>
      </c>
      <c r="DW40" s="482">
        <f t="shared" si="47"/>
        <v>0</v>
      </c>
      <c r="DX40" s="482">
        <f t="shared" si="48"/>
        <v>0</v>
      </c>
      <c r="DY40" s="481">
        <f t="shared" si="49"/>
        <v>0</v>
      </c>
      <c r="DZ40" s="483">
        <f t="shared" si="50"/>
        <v>0</v>
      </c>
      <c r="EA40" s="482">
        <f t="shared" si="51"/>
        <v>0</v>
      </c>
      <c r="EB40" s="482">
        <f t="shared" si="52"/>
        <v>0</v>
      </c>
      <c r="EC40" s="482">
        <f t="shared" si="53"/>
        <v>0</v>
      </c>
      <c r="ED40" s="482">
        <f t="shared" si="54"/>
        <v>0</v>
      </c>
      <c r="EE40" s="482">
        <f t="shared" si="55"/>
        <v>0</v>
      </c>
      <c r="EF40" s="482">
        <f t="shared" si="56"/>
        <v>0</v>
      </c>
      <c r="EG40" s="482">
        <f t="shared" si="57"/>
        <v>0</v>
      </c>
      <c r="EH40" s="482">
        <f t="shared" si="58"/>
        <v>0</v>
      </c>
      <c r="EI40" s="482">
        <f t="shared" si="59"/>
        <v>0</v>
      </c>
      <c r="EJ40" s="482">
        <f t="shared" si="60"/>
        <v>0</v>
      </c>
      <c r="EK40" s="482">
        <f t="shared" si="61"/>
        <v>0</v>
      </c>
      <c r="EL40" s="480">
        <f t="shared" si="62"/>
        <v>0</v>
      </c>
      <c r="EM40" s="482">
        <f t="shared" si="63"/>
        <v>0</v>
      </c>
      <c r="EN40" s="482">
        <f t="shared" si="64"/>
        <v>0</v>
      </c>
      <c r="EO40" s="482">
        <f t="shared" si="65"/>
        <v>0</v>
      </c>
      <c r="EP40" s="482">
        <f t="shared" si="66"/>
        <v>0</v>
      </c>
      <c r="EQ40" s="482">
        <f t="shared" si="69"/>
        <v>0</v>
      </c>
      <c r="ER40" s="538">
        <f t="shared" si="70"/>
        <v>0</v>
      </c>
      <c r="ES40" s="486">
        <f t="shared" si="71"/>
        <v>0</v>
      </c>
      <c r="ET40" s="116"/>
      <c r="EV40" s="136"/>
    </row>
    <row r="41" spans="2:152" ht="13.5" customHeight="1" x14ac:dyDescent="0.15">
      <c r="B41" s="361">
        <v>31</v>
      </c>
      <c r="C41" s="362" t="s">
        <v>70</v>
      </c>
      <c r="D41" s="363">
        <f>③入力!J41</f>
        <v>0</v>
      </c>
      <c r="E41" s="137" t="s">
        <v>228</v>
      </c>
      <c r="F41" s="138" t="s">
        <v>449</v>
      </c>
      <c r="G41" s="470">
        <v>6.7260046692181512E-3</v>
      </c>
      <c r="H41" s="471">
        <v>4.4437702488529787E-3</v>
      </c>
      <c r="I41" s="472">
        <v>3.6418777381652194E-3</v>
      </c>
      <c r="J41" s="473">
        <v>2.948374290419371E-3</v>
      </c>
      <c r="K41" s="474">
        <v>2.6309186833817656E-3</v>
      </c>
      <c r="L41" s="474">
        <v>1.3764619478950319E-2</v>
      </c>
      <c r="M41" s="473">
        <v>4.4766628892466036E-3</v>
      </c>
      <c r="N41" s="474">
        <v>3.700787401574803E-3</v>
      </c>
      <c r="O41" s="475">
        <v>3.6912397141656648E-3</v>
      </c>
      <c r="P41" s="474">
        <v>3.5814464113495298E-3</v>
      </c>
      <c r="Q41" s="474">
        <v>9.5642369171585855E-3</v>
      </c>
      <c r="R41" s="475">
        <v>5.4950800202672829E-3</v>
      </c>
      <c r="S41" s="474">
        <v>3.9049361621977963E-3</v>
      </c>
      <c r="T41" s="474">
        <v>6.4855346860619922E-3</v>
      </c>
      <c r="U41" s="474">
        <v>6.5858130023974054E-3</v>
      </c>
      <c r="V41" s="472">
        <v>5.4456714461029506E-3</v>
      </c>
      <c r="W41" s="473">
        <v>8.6465070815048978E-3</v>
      </c>
      <c r="X41" s="474">
        <v>8.6762992714690592E-3</v>
      </c>
      <c r="Y41" s="474">
        <v>8.6440999416983345E-3</v>
      </c>
      <c r="Z41" s="473">
        <v>5.2445793573461024E-3</v>
      </c>
      <c r="AA41" s="474">
        <v>6.6868935168074807E-3</v>
      </c>
      <c r="AB41" s="474">
        <v>3.947906658168362E-3</v>
      </c>
      <c r="AC41" s="474">
        <v>4.9071232434178651E-3</v>
      </c>
      <c r="AD41" s="474">
        <v>5.9478704338517419E-3</v>
      </c>
      <c r="AE41" s="474">
        <v>5.854294415768891E-3</v>
      </c>
      <c r="AF41" s="474">
        <v>4.4041173611350966E-3</v>
      </c>
      <c r="AG41" s="474">
        <v>5.1873043625975468E-3</v>
      </c>
      <c r="AH41" s="474">
        <v>1.1847589837016368E-2</v>
      </c>
      <c r="AI41" s="474">
        <v>7.5719659427874531E-3</v>
      </c>
      <c r="AJ41" s="580">
        <v>9.6942733137664119E-3</v>
      </c>
      <c r="AK41" s="472">
        <v>9.2974857372245829E-3</v>
      </c>
      <c r="AL41" s="473">
        <v>9.9381526713055602E-3</v>
      </c>
      <c r="AM41" s="475">
        <v>1.0112713669023417E-2</v>
      </c>
      <c r="AN41" s="476">
        <v>1.0665396836475344E-2</v>
      </c>
      <c r="AO41" s="474">
        <v>1.0693097206629712E-2</v>
      </c>
      <c r="AP41" s="474">
        <v>1.0129304502615909E-2</v>
      </c>
      <c r="AQ41" s="474">
        <v>7.5037908669630081E-3</v>
      </c>
      <c r="AR41" s="474">
        <v>1.1048549940352074E-2</v>
      </c>
      <c r="AS41" s="474">
        <v>1.2190836106052516E-2</v>
      </c>
      <c r="AT41" s="474">
        <v>1.0144321271700481E-2</v>
      </c>
      <c r="AU41" s="474">
        <v>1.179725426736963E-2</v>
      </c>
      <c r="AV41" s="476">
        <v>7.839271973413409E-3</v>
      </c>
      <c r="AW41" s="477">
        <v>7.6382976775693666E-3</v>
      </c>
      <c r="AX41" s="474">
        <v>7.509140737200176E-3</v>
      </c>
      <c r="AY41" s="474">
        <v>8.366025428936049E-3</v>
      </c>
      <c r="AZ41" s="474">
        <v>7.596539354294155E-3</v>
      </c>
      <c r="BA41" s="474">
        <v>9.7121227213865929E-3</v>
      </c>
      <c r="BB41" s="477">
        <v>9.914184182670498E-3</v>
      </c>
      <c r="BC41" s="474">
        <v>9.6779556357763745E-3</v>
      </c>
      <c r="BD41" s="474">
        <v>1.0835339877755141E-2</v>
      </c>
      <c r="BE41" s="474">
        <v>4.0348175500764466E-3</v>
      </c>
      <c r="BF41" s="473">
        <v>9.7507408922236586E-3</v>
      </c>
      <c r="BG41" s="475">
        <v>1.2979830212610203E-2</v>
      </c>
      <c r="BH41" s="474">
        <v>1.2493755734795867E-2</v>
      </c>
      <c r="BI41" s="474">
        <v>1.1602709164620932E-2</v>
      </c>
      <c r="BJ41" s="474">
        <v>1.2898690044047806E-2</v>
      </c>
      <c r="BK41" s="474">
        <v>1.5431578947368421E-2</v>
      </c>
      <c r="BL41" s="474">
        <v>8.4797550044398446E-3</v>
      </c>
      <c r="BM41" s="474">
        <v>1.2227665720026055E-2</v>
      </c>
      <c r="BN41" s="474">
        <v>6.9576705959060415E-3</v>
      </c>
      <c r="BO41" s="474">
        <v>4.4270534602818528E-3</v>
      </c>
      <c r="BP41" s="474">
        <v>4.7663461028570001E-3</v>
      </c>
      <c r="BQ41" s="474">
        <v>7.0511762856333452E-3</v>
      </c>
      <c r="BR41" s="474">
        <v>2.7739725317654567E-3</v>
      </c>
      <c r="BS41" s="472">
        <v>1.0291928319954659E-2</v>
      </c>
      <c r="BT41" s="474">
        <v>8.5013077603781489E-3</v>
      </c>
      <c r="BU41" s="474">
        <v>8.9675061925747583E-3</v>
      </c>
      <c r="BV41" s="474">
        <v>1.0666418790558244E-2</v>
      </c>
      <c r="BW41" s="474">
        <v>7.5562625162230099E-3</v>
      </c>
      <c r="BX41" s="474">
        <v>9.5352550044737628E-3</v>
      </c>
      <c r="BY41" s="581">
        <v>1.3142133403602424E-2</v>
      </c>
      <c r="BZ41" s="478">
        <f t="shared" si="67"/>
        <v>0</v>
      </c>
      <c r="CA41" s="479">
        <f t="shared" si="0"/>
        <v>0</v>
      </c>
      <c r="CB41" s="480">
        <f t="shared" si="1"/>
        <v>0</v>
      </c>
      <c r="CC41" s="481">
        <f t="shared" si="2"/>
        <v>0</v>
      </c>
      <c r="CD41" s="482">
        <f t="shared" si="3"/>
        <v>0</v>
      </c>
      <c r="CE41" s="482">
        <f t="shared" si="4"/>
        <v>0</v>
      </c>
      <c r="CF41" s="481">
        <f t="shared" si="5"/>
        <v>0</v>
      </c>
      <c r="CG41" s="482">
        <f t="shared" si="6"/>
        <v>0</v>
      </c>
      <c r="CH41" s="483">
        <f t="shared" si="7"/>
        <v>0</v>
      </c>
      <c r="CI41" s="482">
        <f t="shared" si="8"/>
        <v>0</v>
      </c>
      <c r="CJ41" s="482">
        <f t="shared" si="9"/>
        <v>0</v>
      </c>
      <c r="CK41" s="483">
        <f t="shared" si="10"/>
        <v>0</v>
      </c>
      <c r="CL41" s="482">
        <f t="shared" si="11"/>
        <v>0</v>
      </c>
      <c r="CM41" s="482">
        <f t="shared" si="12"/>
        <v>0</v>
      </c>
      <c r="CN41" s="482">
        <f t="shared" si="13"/>
        <v>0</v>
      </c>
      <c r="CO41" s="480">
        <f t="shared" si="14"/>
        <v>0</v>
      </c>
      <c r="CP41" s="481">
        <f t="shared" si="15"/>
        <v>0</v>
      </c>
      <c r="CQ41" s="482">
        <f t="shared" si="16"/>
        <v>0</v>
      </c>
      <c r="CR41" s="482">
        <f t="shared" si="17"/>
        <v>0</v>
      </c>
      <c r="CS41" s="481">
        <f t="shared" si="18"/>
        <v>0</v>
      </c>
      <c r="CT41" s="482">
        <f t="shared" si="19"/>
        <v>0</v>
      </c>
      <c r="CU41" s="482">
        <f t="shared" si="20"/>
        <v>0</v>
      </c>
      <c r="CV41" s="482">
        <f t="shared" si="21"/>
        <v>0</v>
      </c>
      <c r="CW41" s="482">
        <f t="shared" si="22"/>
        <v>0</v>
      </c>
      <c r="CX41" s="482">
        <f t="shared" si="23"/>
        <v>0</v>
      </c>
      <c r="CY41" s="482">
        <f t="shared" si="24"/>
        <v>0</v>
      </c>
      <c r="CZ41" s="482">
        <f t="shared" si="25"/>
        <v>0</v>
      </c>
      <c r="DA41" s="482">
        <f t="shared" si="26"/>
        <v>0</v>
      </c>
      <c r="DB41" s="482">
        <f t="shared" si="27"/>
        <v>0</v>
      </c>
      <c r="DC41" s="574">
        <f t="shared" si="28"/>
        <v>0</v>
      </c>
      <c r="DD41" s="480">
        <f t="shared" si="29"/>
        <v>0</v>
      </c>
      <c r="DE41" s="481">
        <f t="shared" si="30"/>
        <v>0</v>
      </c>
      <c r="DF41" s="483">
        <f t="shared" si="31"/>
        <v>0</v>
      </c>
      <c r="DG41" s="484">
        <f t="shared" si="32"/>
        <v>0</v>
      </c>
      <c r="DH41" s="482">
        <f t="shared" si="33"/>
        <v>0</v>
      </c>
      <c r="DI41" s="482">
        <f t="shared" si="34"/>
        <v>0</v>
      </c>
      <c r="DJ41" s="482">
        <f t="shared" si="35"/>
        <v>0</v>
      </c>
      <c r="DK41" s="482">
        <f t="shared" si="36"/>
        <v>0</v>
      </c>
      <c r="DL41" s="482">
        <f t="shared" si="37"/>
        <v>0</v>
      </c>
      <c r="DM41" s="482">
        <f t="shared" si="38"/>
        <v>0</v>
      </c>
      <c r="DN41" s="482">
        <f t="shared" si="39"/>
        <v>0</v>
      </c>
      <c r="DO41" s="484">
        <f t="shared" si="68"/>
        <v>0</v>
      </c>
      <c r="DP41" s="485">
        <f t="shared" si="40"/>
        <v>0</v>
      </c>
      <c r="DQ41" s="482">
        <f t="shared" si="41"/>
        <v>0</v>
      </c>
      <c r="DR41" s="482">
        <f t="shared" si="42"/>
        <v>0</v>
      </c>
      <c r="DS41" s="482">
        <f t="shared" si="43"/>
        <v>0</v>
      </c>
      <c r="DT41" s="482">
        <f t="shared" si="44"/>
        <v>0</v>
      </c>
      <c r="DU41" s="485">
        <f t="shared" si="45"/>
        <v>0</v>
      </c>
      <c r="DV41" s="482">
        <f t="shared" si="46"/>
        <v>0</v>
      </c>
      <c r="DW41" s="482">
        <f t="shared" si="47"/>
        <v>0</v>
      </c>
      <c r="DX41" s="482">
        <f t="shared" si="48"/>
        <v>0</v>
      </c>
      <c r="DY41" s="481">
        <f t="shared" si="49"/>
        <v>0</v>
      </c>
      <c r="DZ41" s="483">
        <f t="shared" si="50"/>
        <v>0</v>
      </c>
      <c r="EA41" s="482">
        <f t="shared" si="51"/>
        <v>0</v>
      </c>
      <c r="EB41" s="482">
        <f t="shared" si="52"/>
        <v>0</v>
      </c>
      <c r="EC41" s="482">
        <f t="shared" si="53"/>
        <v>0</v>
      </c>
      <c r="ED41" s="482">
        <f t="shared" si="54"/>
        <v>0</v>
      </c>
      <c r="EE41" s="482">
        <f t="shared" si="55"/>
        <v>0</v>
      </c>
      <c r="EF41" s="482">
        <f t="shared" si="56"/>
        <v>0</v>
      </c>
      <c r="EG41" s="482">
        <f t="shared" si="57"/>
        <v>0</v>
      </c>
      <c r="EH41" s="482">
        <f t="shared" si="58"/>
        <v>0</v>
      </c>
      <c r="EI41" s="482">
        <f t="shared" si="59"/>
        <v>0</v>
      </c>
      <c r="EJ41" s="482">
        <f t="shared" si="60"/>
        <v>0</v>
      </c>
      <c r="EK41" s="482">
        <f t="shared" si="61"/>
        <v>0</v>
      </c>
      <c r="EL41" s="480">
        <f t="shared" si="62"/>
        <v>0</v>
      </c>
      <c r="EM41" s="482">
        <f t="shared" si="63"/>
        <v>0</v>
      </c>
      <c r="EN41" s="482">
        <f t="shared" si="64"/>
        <v>0</v>
      </c>
      <c r="EO41" s="482">
        <f t="shared" si="65"/>
        <v>0</v>
      </c>
      <c r="EP41" s="482">
        <f t="shared" si="66"/>
        <v>0</v>
      </c>
      <c r="EQ41" s="482">
        <f t="shared" si="69"/>
        <v>0</v>
      </c>
      <c r="ER41" s="538">
        <f t="shared" si="70"/>
        <v>0</v>
      </c>
      <c r="ES41" s="486">
        <f t="shared" si="71"/>
        <v>0</v>
      </c>
      <c r="ET41" s="116"/>
      <c r="EV41" s="136"/>
    </row>
    <row r="42" spans="2:152" ht="13.5" customHeight="1" x14ac:dyDescent="0.15">
      <c r="B42" s="131">
        <v>32</v>
      </c>
      <c r="C42" s="139" t="s">
        <v>311</v>
      </c>
      <c r="D42" s="140">
        <f>③入力!J42</f>
        <v>0</v>
      </c>
      <c r="E42" s="137" t="s">
        <v>229</v>
      </c>
      <c r="F42" s="138" t="s">
        <v>450</v>
      </c>
      <c r="G42" s="470">
        <v>0</v>
      </c>
      <c r="H42" s="471">
        <v>0</v>
      </c>
      <c r="I42" s="472">
        <v>0</v>
      </c>
      <c r="J42" s="473">
        <v>0</v>
      </c>
      <c r="K42" s="474">
        <v>0</v>
      </c>
      <c r="L42" s="474">
        <v>0</v>
      </c>
      <c r="M42" s="473">
        <v>0</v>
      </c>
      <c r="N42" s="474">
        <v>0</v>
      </c>
      <c r="O42" s="475">
        <v>0</v>
      </c>
      <c r="P42" s="474">
        <v>0</v>
      </c>
      <c r="Q42" s="474">
        <v>0</v>
      </c>
      <c r="R42" s="475">
        <v>0</v>
      </c>
      <c r="S42" s="474">
        <v>0</v>
      </c>
      <c r="T42" s="474">
        <v>0</v>
      </c>
      <c r="U42" s="474">
        <v>0</v>
      </c>
      <c r="V42" s="472">
        <v>0</v>
      </c>
      <c r="W42" s="473">
        <v>0</v>
      </c>
      <c r="X42" s="474">
        <v>0</v>
      </c>
      <c r="Y42" s="474">
        <v>0</v>
      </c>
      <c r="Z42" s="473">
        <v>0</v>
      </c>
      <c r="AA42" s="474">
        <v>0</v>
      </c>
      <c r="AB42" s="474">
        <v>0</v>
      </c>
      <c r="AC42" s="474">
        <v>0</v>
      </c>
      <c r="AD42" s="474">
        <v>0</v>
      </c>
      <c r="AE42" s="474">
        <v>0</v>
      </c>
      <c r="AF42" s="474">
        <v>0</v>
      </c>
      <c r="AG42" s="474">
        <v>0</v>
      </c>
      <c r="AH42" s="474">
        <v>0</v>
      </c>
      <c r="AI42" s="474">
        <v>0</v>
      </c>
      <c r="AJ42" s="580">
        <v>0</v>
      </c>
      <c r="AK42" s="472">
        <v>0</v>
      </c>
      <c r="AL42" s="473">
        <v>0</v>
      </c>
      <c r="AM42" s="475">
        <v>0</v>
      </c>
      <c r="AN42" s="476">
        <v>0</v>
      </c>
      <c r="AO42" s="474">
        <v>0</v>
      </c>
      <c r="AP42" s="474">
        <v>0</v>
      </c>
      <c r="AQ42" s="474">
        <v>0</v>
      </c>
      <c r="AR42" s="474">
        <v>0</v>
      </c>
      <c r="AS42" s="474">
        <v>0</v>
      </c>
      <c r="AT42" s="474">
        <v>0</v>
      </c>
      <c r="AU42" s="474">
        <v>0</v>
      </c>
      <c r="AV42" s="476">
        <v>0</v>
      </c>
      <c r="AW42" s="477">
        <v>0</v>
      </c>
      <c r="AX42" s="474">
        <v>0</v>
      </c>
      <c r="AY42" s="474">
        <v>0</v>
      </c>
      <c r="AZ42" s="474">
        <v>0</v>
      </c>
      <c r="BA42" s="474">
        <v>0</v>
      </c>
      <c r="BB42" s="477">
        <v>0</v>
      </c>
      <c r="BC42" s="474">
        <v>0</v>
      </c>
      <c r="BD42" s="474">
        <v>0</v>
      </c>
      <c r="BE42" s="474">
        <v>0</v>
      </c>
      <c r="BF42" s="473">
        <v>0</v>
      </c>
      <c r="BG42" s="475">
        <v>0</v>
      </c>
      <c r="BH42" s="474">
        <v>0</v>
      </c>
      <c r="BI42" s="474">
        <v>0</v>
      </c>
      <c r="BJ42" s="474">
        <v>0</v>
      </c>
      <c r="BK42" s="474">
        <v>0</v>
      </c>
      <c r="BL42" s="474">
        <v>0</v>
      </c>
      <c r="BM42" s="474">
        <v>0</v>
      </c>
      <c r="BN42" s="474">
        <v>0</v>
      </c>
      <c r="BO42" s="474">
        <v>0</v>
      </c>
      <c r="BP42" s="474">
        <v>0</v>
      </c>
      <c r="BQ42" s="474">
        <v>0</v>
      </c>
      <c r="BR42" s="474">
        <v>0</v>
      </c>
      <c r="BS42" s="472">
        <v>0</v>
      </c>
      <c r="BT42" s="474">
        <v>0</v>
      </c>
      <c r="BU42" s="474">
        <v>0</v>
      </c>
      <c r="BV42" s="474">
        <v>0</v>
      </c>
      <c r="BW42" s="474">
        <v>0</v>
      </c>
      <c r="BX42" s="474">
        <v>0</v>
      </c>
      <c r="BY42" s="581">
        <v>0</v>
      </c>
      <c r="BZ42" s="478">
        <f t="shared" si="67"/>
        <v>0</v>
      </c>
      <c r="CA42" s="479">
        <f t="shared" si="0"/>
        <v>0</v>
      </c>
      <c r="CB42" s="480">
        <f t="shared" si="1"/>
        <v>0</v>
      </c>
      <c r="CC42" s="481">
        <f t="shared" si="2"/>
        <v>0</v>
      </c>
      <c r="CD42" s="482">
        <f t="shared" si="3"/>
        <v>0</v>
      </c>
      <c r="CE42" s="482">
        <f t="shared" si="4"/>
        <v>0</v>
      </c>
      <c r="CF42" s="481">
        <f t="shared" si="5"/>
        <v>0</v>
      </c>
      <c r="CG42" s="482">
        <f t="shared" si="6"/>
        <v>0</v>
      </c>
      <c r="CH42" s="483">
        <f t="shared" si="7"/>
        <v>0</v>
      </c>
      <c r="CI42" s="482">
        <f t="shared" si="8"/>
        <v>0</v>
      </c>
      <c r="CJ42" s="482">
        <f t="shared" si="9"/>
        <v>0</v>
      </c>
      <c r="CK42" s="483">
        <f t="shared" si="10"/>
        <v>0</v>
      </c>
      <c r="CL42" s="482">
        <f t="shared" si="11"/>
        <v>0</v>
      </c>
      <c r="CM42" s="482">
        <f t="shared" si="12"/>
        <v>0</v>
      </c>
      <c r="CN42" s="482">
        <f t="shared" si="13"/>
        <v>0</v>
      </c>
      <c r="CO42" s="480">
        <f t="shared" si="14"/>
        <v>0</v>
      </c>
      <c r="CP42" s="481">
        <f t="shared" si="15"/>
        <v>0</v>
      </c>
      <c r="CQ42" s="482">
        <f t="shared" si="16"/>
        <v>0</v>
      </c>
      <c r="CR42" s="482">
        <f t="shared" si="17"/>
        <v>0</v>
      </c>
      <c r="CS42" s="481">
        <f t="shared" si="18"/>
        <v>0</v>
      </c>
      <c r="CT42" s="482">
        <f t="shared" si="19"/>
        <v>0</v>
      </c>
      <c r="CU42" s="482">
        <f t="shared" si="20"/>
        <v>0</v>
      </c>
      <c r="CV42" s="482">
        <f t="shared" si="21"/>
        <v>0</v>
      </c>
      <c r="CW42" s="482">
        <f t="shared" si="22"/>
        <v>0</v>
      </c>
      <c r="CX42" s="482">
        <f t="shared" si="23"/>
        <v>0</v>
      </c>
      <c r="CY42" s="482">
        <f t="shared" si="24"/>
        <v>0</v>
      </c>
      <c r="CZ42" s="482">
        <f t="shared" si="25"/>
        <v>0</v>
      </c>
      <c r="DA42" s="482">
        <f t="shared" si="26"/>
        <v>0</v>
      </c>
      <c r="DB42" s="482">
        <f t="shared" si="27"/>
        <v>0</v>
      </c>
      <c r="DC42" s="574">
        <f t="shared" si="28"/>
        <v>0</v>
      </c>
      <c r="DD42" s="480">
        <f t="shared" si="29"/>
        <v>0</v>
      </c>
      <c r="DE42" s="481">
        <f t="shared" si="30"/>
        <v>0</v>
      </c>
      <c r="DF42" s="483">
        <f t="shared" si="31"/>
        <v>0</v>
      </c>
      <c r="DG42" s="484">
        <f t="shared" si="32"/>
        <v>0</v>
      </c>
      <c r="DH42" s="482">
        <f t="shared" si="33"/>
        <v>0</v>
      </c>
      <c r="DI42" s="482">
        <f t="shared" si="34"/>
        <v>0</v>
      </c>
      <c r="DJ42" s="482">
        <f t="shared" si="35"/>
        <v>0</v>
      </c>
      <c r="DK42" s="482">
        <f t="shared" si="36"/>
        <v>0</v>
      </c>
      <c r="DL42" s="482">
        <f t="shared" si="37"/>
        <v>0</v>
      </c>
      <c r="DM42" s="482">
        <f t="shared" si="38"/>
        <v>0</v>
      </c>
      <c r="DN42" s="482">
        <f t="shared" si="39"/>
        <v>0</v>
      </c>
      <c r="DO42" s="484">
        <f t="shared" si="68"/>
        <v>0</v>
      </c>
      <c r="DP42" s="485">
        <f t="shared" si="40"/>
        <v>0</v>
      </c>
      <c r="DQ42" s="482">
        <f t="shared" si="41"/>
        <v>0</v>
      </c>
      <c r="DR42" s="482">
        <f t="shared" si="42"/>
        <v>0</v>
      </c>
      <c r="DS42" s="482">
        <f t="shared" si="43"/>
        <v>0</v>
      </c>
      <c r="DT42" s="482">
        <f t="shared" si="44"/>
        <v>0</v>
      </c>
      <c r="DU42" s="485">
        <f t="shared" si="45"/>
        <v>0</v>
      </c>
      <c r="DV42" s="482">
        <f t="shared" si="46"/>
        <v>0</v>
      </c>
      <c r="DW42" s="482">
        <f t="shared" si="47"/>
        <v>0</v>
      </c>
      <c r="DX42" s="482">
        <f t="shared" si="48"/>
        <v>0</v>
      </c>
      <c r="DY42" s="481">
        <f t="shared" si="49"/>
        <v>0</v>
      </c>
      <c r="DZ42" s="483">
        <f t="shared" si="50"/>
        <v>0</v>
      </c>
      <c r="EA42" s="482">
        <f t="shared" si="51"/>
        <v>0</v>
      </c>
      <c r="EB42" s="482">
        <f t="shared" si="52"/>
        <v>0</v>
      </c>
      <c r="EC42" s="482">
        <f t="shared" si="53"/>
        <v>0</v>
      </c>
      <c r="ED42" s="482">
        <f t="shared" si="54"/>
        <v>0</v>
      </c>
      <c r="EE42" s="482">
        <f t="shared" si="55"/>
        <v>0</v>
      </c>
      <c r="EF42" s="482">
        <f t="shared" si="56"/>
        <v>0</v>
      </c>
      <c r="EG42" s="482">
        <f t="shared" si="57"/>
        <v>0</v>
      </c>
      <c r="EH42" s="482">
        <f t="shared" si="58"/>
        <v>0</v>
      </c>
      <c r="EI42" s="482">
        <f t="shared" si="59"/>
        <v>0</v>
      </c>
      <c r="EJ42" s="482">
        <f t="shared" si="60"/>
        <v>0</v>
      </c>
      <c r="EK42" s="482">
        <f t="shared" si="61"/>
        <v>0</v>
      </c>
      <c r="EL42" s="480">
        <f t="shared" si="62"/>
        <v>0</v>
      </c>
      <c r="EM42" s="482">
        <f t="shared" si="63"/>
        <v>0</v>
      </c>
      <c r="EN42" s="482">
        <f t="shared" si="64"/>
        <v>0</v>
      </c>
      <c r="EO42" s="482">
        <f t="shared" si="65"/>
        <v>0</v>
      </c>
      <c r="EP42" s="482">
        <f t="shared" si="66"/>
        <v>0</v>
      </c>
      <c r="EQ42" s="482">
        <f t="shared" si="69"/>
        <v>0</v>
      </c>
      <c r="ER42" s="538">
        <f t="shared" si="70"/>
        <v>0</v>
      </c>
      <c r="ES42" s="486">
        <f t="shared" si="71"/>
        <v>0</v>
      </c>
      <c r="ET42" s="116"/>
      <c r="EU42" s="149"/>
      <c r="EV42" s="136"/>
    </row>
    <row r="43" spans="2:152" ht="13.5" customHeight="1" x14ac:dyDescent="0.15">
      <c r="B43" s="361">
        <v>33</v>
      </c>
      <c r="C43" s="362" t="s">
        <v>312</v>
      </c>
      <c r="D43" s="363">
        <f>③入力!J43</f>
        <v>0</v>
      </c>
      <c r="E43" s="137" t="s">
        <v>230</v>
      </c>
      <c r="F43" s="138" t="s">
        <v>451</v>
      </c>
      <c r="G43" s="470">
        <v>1.6444631184078727E-4</v>
      </c>
      <c r="H43" s="471">
        <v>2.1519303105225191E-4</v>
      </c>
      <c r="I43" s="472">
        <v>1.9900231945935818E-4</v>
      </c>
      <c r="J43" s="473">
        <v>2.0152703451392523E-4</v>
      </c>
      <c r="K43" s="474">
        <v>2.0002491619755647E-4</v>
      </c>
      <c r="L43" s="474">
        <v>2.5270672594745282E-4</v>
      </c>
      <c r="M43" s="473">
        <v>1.9596326515456026E-4</v>
      </c>
      <c r="N43" s="474">
        <v>2.3622047244094488E-4</v>
      </c>
      <c r="O43" s="475">
        <v>2.0959951156740997E-4</v>
      </c>
      <c r="P43" s="474">
        <v>2.0930208912747563E-4</v>
      </c>
      <c r="Q43" s="474">
        <v>2.2550905352523712E-4</v>
      </c>
      <c r="R43" s="475">
        <v>1.7685463388186239E-4</v>
      </c>
      <c r="S43" s="474">
        <v>2.1273661693282567E-4</v>
      </c>
      <c r="T43" s="474">
        <v>1.5450478336334392E-4</v>
      </c>
      <c r="U43" s="474">
        <v>1.833309829361162E-4</v>
      </c>
      <c r="V43" s="472">
        <v>2.3542204318672934E-4</v>
      </c>
      <c r="W43" s="473">
        <v>1.0008734895909157E-4</v>
      </c>
      <c r="X43" s="474">
        <v>8.6936866447585767E-5</v>
      </c>
      <c r="Y43" s="474">
        <v>1.0114987742601659E-4</v>
      </c>
      <c r="Z43" s="473">
        <v>2.4392442801477363E-4</v>
      </c>
      <c r="AA43" s="474">
        <v>3.7817906778859789E-4</v>
      </c>
      <c r="AB43" s="474">
        <v>1.9026056183943911E-4</v>
      </c>
      <c r="AC43" s="474">
        <v>2.132127281537716E-4</v>
      </c>
      <c r="AD43" s="474">
        <v>3.3919099339660088E-4</v>
      </c>
      <c r="AE43" s="474">
        <v>2.8643078020237212E-4</v>
      </c>
      <c r="AF43" s="474">
        <v>2.0007227874322596E-4</v>
      </c>
      <c r="AG43" s="474">
        <v>2.3540990608651372E-4</v>
      </c>
      <c r="AH43" s="474">
        <v>2.5367102327431641E-4</v>
      </c>
      <c r="AI43" s="474">
        <v>2.6320775161525387E-5</v>
      </c>
      <c r="AJ43" s="580">
        <v>1.4227127377596402E-4</v>
      </c>
      <c r="AK43" s="472">
        <v>1.288561509704142E-4</v>
      </c>
      <c r="AL43" s="473">
        <v>1.8103667752358311E-4</v>
      </c>
      <c r="AM43" s="475">
        <v>1.7724995230083005E-4</v>
      </c>
      <c r="AN43" s="476">
        <v>1.7306643904946962E-4</v>
      </c>
      <c r="AO43" s="474">
        <v>1.6871321177007979E-4</v>
      </c>
      <c r="AP43" s="474">
        <v>2.6204266777507702E-4</v>
      </c>
      <c r="AQ43" s="474">
        <v>1.9840051395180757E-4</v>
      </c>
      <c r="AR43" s="474">
        <v>1.6420100321516159E-4</v>
      </c>
      <c r="AS43" s="474">
        <v>1.7800172524749087E-4</v>
      </c>
      <c r="AT43" s="474">
        <v>3.137418950010458E-4</v>
      </c>
      <c r="AU43" s="474">
        <v>2.0880096048441822E-4</v>
      </c>
      <c r="AV43" s="476">
        <v>1.944586787826386E-4</v>
      </c>
      <c r="AW43" s="477">
        <v>1.9406988346652753E-4</v>
      </c>
      <c r="AX43" s="474">
        <v>1.7421563875717242E-4</v>
      </c>
      <c r="AY43" s="474">
        <v>3.025003544926029E-4</v>
      </c>
      <c r="AZ43" s="474">
        <v>2.9542097488921711E-4</v>
      </c>
      <c r="BA43" s="474">
        <v>1.494172726367168E-4</v>
      </c>
      <c r="BB43" s="477">
        <v>1.9847270527748373E-4</v>
      </c>
      <c r="BC43" s="474">
        <v>2.0187146724932314E-4</v>
      </c>
      <c r="BD43" s="474">
        <v>1.8521948508983145E-4</v>
      </c>
      <c r="BE43" s="474">
        <v>3.0909683010161556E-4</v>
      </c>
      <c r="BF43" s="473">
        <v>7.5406319411517014E-5</v>
      </c>
      <c r="BG43" s="475">
        <v>8.0786035698727742E-5</v>
      </c>
      <c r="BH43" s="474">
        <v>7.6289767347561551E-5</v>
      </c>
      <c r="BI43" s="474">
        <v>7.596535979593306E-5</v>
      </c>
      <c r="BJ43" s="474">
        <v>8.6086919092643872E-5</v>
      </c>
      <c r="BK43" s="474">
        <v>9.6240601503759399E-5</v>
      </c>
      <c r="BL43" s="474">
        <v>6.7821259517699946E-5</v>
      </c>
      <c r="BM43" s="474">
        <v>6.78865776921473E-5</v>
      </c>
      <c r="BN43" s="474">
        <v>7.721212745148504E-5</v>
      </c>
      <c r="BO43" s="474">
        <v>5.5231952959370527E-5</v>
      </c>
      <c r="BP43" s="474">
        <v>1.1229611237097644E-4</v>
      </c>
      <c r="BQ43" s="474">
        <v>7.4714450708697702E-5</v>
      </c>
      <c r="BR43" s="474">
        <v>6.3209684138099684E-5</v>
      </c>
      <c r="BS43" s="472">
        <v>1.6247759014615849E-4</v>
      </c>
      <c r="BT43" s="474">
        <v>1.0787436731972001E-4</v>
      </c>
      <c r="BU43" s="474">
        <v>1.5108298476620516E-4</v>
      </c>
      <c r="BV43" s="474">
        <v>1.6266869615230438E-4</v>
      </c>
      <c r="BW43" s="474">
        <v>2.101029752731959E-4</v>
      </c>
      <c r="BX43" s="474">
        <v>1.3477110443723894E-4</v>
      </c>
      <c r="BY43" s="581">
        <v>1.9006655729622671E-4</v>
      </c>
      <c r="BZ43" s="478">
        <f t="shared" si="67"/>
        <v>0</v>
      </c>
      <c r="CA43" s="479">
        <f t="shared" si="0"/>
        <v>0</v>
      </c>
      <c r="CB43" s="480">
        <f t="shared" si="1"/>
        <v>0</v>
      </c>
      <c r="CC43" s="481">
        <f t="shared" si="2"/>
        <v>0</v>
      </c>
      <c r="CD43" s="482">
        <f t="shared" si="3"/>
        <v>0</v>
      </c>
      <c r="CE43" s="482">
        <f t="shared" si="4"/>
        <v>0</v>
      </c>
      <c r="CF43" s="481">
        <f t="shared" si="5"/>
        <v>0</v>
      </c>
      <c r="CG43" s="482">
        <f t="shared" si="6"/>
        <v>0</v>
      </c>
      <c r="CH43" s="483">
        <f t="shared" si="7"/>
        <v>0</v>
      </c>
      <c r="CI43" s="482">
        <f t="shared" si="8"/>
        <v>0</v>
      </c>
      <c r="CJ43" s="482">
        <f t="shared" si="9"/>
        <v>0</v>
      </c>
      <c r="CK43" s="483">
        <f t="shared" si="10"/>
        <v>0</v>
      </c>
      <c r="CL43" s="482">
        <f t="shared" si="11"/>
        <v>0</v>
      </c>
      <c r="CM43" s="482">
        <f t="shared" si="12"/>
        <v>0</v>
      </c>
      <c r="CN43" s="482">
        <f t="shared" si="13"/>
        <v>0</v>
      </c>
      <c r="CO43" s="480">
        <f t="shared" si="14"/>
        <v>0</v>
      </c>
      <c r="CP43" s="481">
        <f t="shared" si="15"/>
        <v>0</v>
      </c>
      <c r="CQ43" s="482">
        <f t="shared" si="16"/>
        <v>0</v>
      </c>
      <c r="CR43" s="482">
        <f t="shared" si="17"/>
        <v>0</v>
      </c>
      <c r="CS43" s="481">
        <f t="shared" si="18"/>
        <v>0</v>
      </c>
      <c r="CT43" s="482">
        <f t="shared" si="19"/>
        <v>0</v>
      </c>
      <c r="CU43" s="482">
        <f t="shared" si="20"/>
        <v>0</v>
      </c>
      <c r="CV43" s="482">
        <f t="shared" si="21"/>
        <v>0</v>
      </c>
      <c r="CW43" s="482">
        <f t="shared" si="22"/>
        <v>0</v>
      </c>
      <c r="CX43" s="482">
        <f t="shared" si="23"/>
        <v>0</v>
      </c>
      <c r="CY43" s="482">
        <f t="shared" si="24"/>
        <v>0</v>
      </c>
      <c r="CZ43" s="482">
        <f t="shared" si="25"/>
        <v>0</v>
      </c>
      <c r="DA43" s="482">
        <f t="shared" si="26"/>
        <v>0</v>
      </c>
      <c r="DB43" s="482">
        <f t="shared" si="27"/>
        <v>0</v>
      </c>
      <c r="DC43" s="574">
        <f t="shared" si="28"/>
        <v>0</v>
      </c>
      <c r="DD43" s="480">
        <f t="shared" si="29"/>
        <v>0</v>
      </c>
      <c r="DE43" s="481">
        <f t="shared" si="30"/>
        <v>0</v>
      </c>
      <c r="DF43" s="483">
        <f t="shared" si="31"/>
        <v>0</v>
      </c>
      <c r="DG43" s="484">
        <f t="shared" si="32"/>
        <v>0</v>
      </c>
      <c r="DH43" s="482">
        <f t="shared" si="33"/>
        <v>0</v>
      </c>
      <c r="DI43" s="482">
        <f t="shared" si="34"/>
        <v>0</v>
      </c>
      <c r="DJ43" s="482">
        <f t="shared" si="35"/>
        <v>0</v>
      </c>
      <c r="DK43" s="482">
        <f t="shared" si="36"/>
        <v>0</v>
      </c>
      <c r="DL43" s="482">
        <f t="shared" si="37"/>
        <v>0</v>
      </c>
      <c r="DM43" s="482">
        <f t="shared" si="38"/>
        <v>0</v>
      </c>
      <c r="DN43" s="482">
        <f t="shared" si="39"/>
        <v>0</v>
      </c>
      <c r="DO43" s="484">
        <f t="shared" si="68"/>
        <v>0</v>
      </c>
      <c r="DP43" s="485">
        <f t="shared" si="40"/>
        <v>0</v>
      </c>
      <c r="DQ43" s="482">
        <f t="shared" si="41"/>
        <v>0</v>
      </c>
      <c r="DR43" s="482">
        <f t="shared" si="42"/>
        <v>0</v>
      </c>
      <c r="DS43" s="482">
        <f t="shared" si="43"/>
        <v>0</v>
      </c>
      <c r="DT43" s="482">
        <f t="shared" si="44"/>
        <v>0</v>
      </c>
      <c r="DU43" s="485">
        <f t="shared" si="45"/>
        <v>0</v>
      </c>
      <c r="DV43" s="482">
        <f t="shared" si="46"/>
        <v>0</v>
      </c>
      <c r="DW43" s="482">
        <f t="shared" si="47"/>
        <v>0</v>
      </c>
      <c r="DX43" s="482">
        <f t="shared" si="48"/>
        <v>0</v>
      </c>
      <c r="DY43" s="481">
        <f t="shared" si="49"/>
        <v>0</v>
      </c>
      <c r="DZ43" s="483">
        <f t="shared" si="50"/>
        <v>0</v>
      </c>
      <c r="EA43" s="482">
        <f t="shared" si="51"/>
        <v>0</v>
      </c>
      <c r="EB43" s="482">
        <f t="shared" si="52"/>
        <v>0</v>
      </c>
      <c r="EC43" s="482">
        <f t="shared" si="53"/>
        <v>0</v>
      </c>
      <c r="ED43" s="482">
        <f t="shared" si="54"/>
        <v>0</v>
      </c>
      <c r="EE43" s="482">
        <f t="shared" si="55"/>
        <v>0</v>
      </c>
      <c r="EF43" s="482">
        <f t="shared" si="56"/>
        <v>0</v>
      </c>
      <c r="EG43" s="482">
        <f t="shared" si="57"/>
        <v>0</v>
      </c>
      <c r="EH43" s="482">
        <f t="shared" si="58"/>
        <v>0</v>
      </c>
      <c r="EI43" s="482">
        <f t="shared" si="59"/>
        <v>0</v>
      </c>
      <c r="EJ43" s="482">
        <f t="shared" si="60"/>
        <v>0</v>
      </c>
      <c r="EK43" s="482">
        <f t="shared" si="61"/>
        <v>0</v>
      </c>
      <c r="EL43" s="480">
        <f t="shared" si="62"/>
        <v>0</v>
      </c>
      <c r="EM43" s="482">
        <f t="shared" si="63"/>
        <v>0</v>
      </c>
      <c r="EN43" s="482">
        <f t="shared" si="64"/>
        <v>0</v>
      </c>
      <c r="EO43" s="482">
        <f t="shared" si="65"/>
        <v>0</v>
      </c>
      <c r="EP43" s="482">
        <f t="shared" si="66"/>
        <v>0</v>
      </c>
      <c r="EQ43" s="482">
        <f t="shared" si="69"/>
        <v>0</v>
      </c>
      <c r="ER43" s="538">
        <f t="shared" si="70"/>
        <v>0</v>
      </c>
      <c r="ES43" s="486">
        <f t="shared" si="71"/>
        <v>0</v>
      </c>
      <c r="ET43" s="116"/>
      <c r="EV43" s="136"/>
    </row>
    <row r="44" spans="2:152" ht="13.5" customHeight="1" x14ac:dyDescent="0.15">
      <c r="B44" s="141">
        <v>34</v>
      </c>
      <c r="C44" s="142" t="s">
        <v>410</v>
      </c>
      <c r="D44" s="161">
        <f>③入力!J44</f>
        <v>0</v>
      </c>
      <c r="E44" s="359" t="s">
        <v>231</v>
      </c>
      <c r="F44" s="144" t="s">
        <v>452</v>
      </c>
      <c r="G44" s="487">
        <v>1.2076197868257047E-6</v>
      </c>
      <c r="H44" s="488">
        <v>7.5146772748405429E-7</v>
      </c>
      <c r="I44" s="489">
        <v>5.5346751394753507E-7</v>
      </c>
      <c r="J44" s="490">
        <v>4.5033974193055919E-7</v>
      </c>
      <c r="K44" s="491">
        <v>4.6355716384138232E-7</v>
      </c>
      <c r="L44" s="491">
        <v>0</v>
      </c>
      <c r="M44" s="490">
        <v>6.7760465129515998E-7</v>
      </c>
      <c r="N44" s="491">
        <v>0</v>
      </c>
      <c r="O44" s="492">
        <v>7.3031188699445982E-7</v>
      </c>
      <c r="P44" s="491">
        <v>7.4396477178012666E-7</v>
      </c>
      <c r="Q44" s="491">
        <v>0</v>
      </c>
      <c r="R44" s="492">
        <v>6.454548681819795E-7</v>
      </c>
      <c r="S44" s="491">
        <v>8.4085619341037823E-7</v>
      </c>
      <c r="T44" s="491">
        <v>5.2374502835031835E-7</v>
      </c>
      <c r="U44" s="491">
        <v>0</v>
      </c>
      <c r="V44" s="489">
        <v>9.9885331639278118E-7</v>
      </c>
      <c r="W44" s="490">
        <v>9.0988499053719611E-6</v>
      </c>
      <c r="X44" s="491">
        <v>1.7387373289517154E-5</v>
      </c>
      <c r="Y44" s="491">
        <v>8.4291564521680493E-6</v>
      </c>
      <c r="Z44" s="490">
        <v>4.8997206832562495E-7</v>
      </c>
      <c r="AA44" s="491">
        <v>0</v>
      </c>
      <c r="AB44" s="491">
        <v>0</v>
      </c>
      <c r="AC44" s="491">
        <v>0</v>
      </c>
      <c r="AD44" s="491">
        <v>0</v>
      </c>
      <c r="AE44" s="491">
        <v>4.175375804699302E-7</v>
      </c>
      <c r="AF44" s="491">
        <v>4.2120479735415996E-7</v>
      </c>
      <c r="AG44" s="491">
        <v>7.533116994768439E-7</v>
      </c>
      <c r="AH44" s="491">
        <v>0</v>
      </c>
      <c r="AI44" s="491">
        <v>1.2024719616940533E-6</v>
      </c>
      <c r="AJ44" s="582">
        <v>1.8648873416649302E-6</v>
      </c>
      <c r="AK44" s="489">
        <v>1.7964735876737087E-6</v>
      </c>
      <c r="AL44" s="490">
        <v>6.3410394929451179E-7</v>
      </c>
      <c r="AM44" s="492">
        <v>6.5285433628298363E-7</v>
      </c>
      <c r="AN44" s="493">
        <v>6.0867446324549683E-7</v>
      </c>
      <c r="AO44" s="491">
        <v>8.9741070090467972E-7</v>
      </c>
      <c r="AP44" s="491">
        <v>0</v>
      </c>
      <c r="AQ44" s="491">
        <v>0</v>
      </c>
      <c r="AR44" s="491">
        <v>5.8853406170308812E-7</v>
      </c>
      <c r="AS44" s="491">
        <v>0</v>
      </c>
      <c r="AT44" s="491">
        <v>0</v>
      </c>
      <c r="AU44" s="491">
        <v>0</v>
      </c>
      <c r="AV44" s="493">
        <v>8.3458660421733301E-7</v>
      </c>
      <c r="AW44" s="494">
        <v>9.1542397861569587E-7</v>
      </c>
      <c r="AX44" s="491">
        <v>1.1167669151100798E-6</v>
      </c>
      <c r="AY44" s="491">
        <v>0</v>
      </c>
      <c r="AZ44" s="491">
        <v>0</v>
      </c>
      <c r="BA44" s="491">
        <v>0</v>
      </c>
      <c r="BB44" s="494">
        <v>0</v>
      </c>
      <c r="BC44" s="491">
        <v>0</v>
      </c>
      <c r="BD44" s="491">
        <v>0</v>
      </c>
      <c r="BE44" s="491">
        <v>0</v>
      </c>
      <c r="BF44" s="490">
        <v>8.0433407372284818E-7</v>
      </c>
      <c r="BG44" s="492">
        <v>6.2143104383636727E-7</v>
      </c>
      <c r="BH44" s="491">
        <v>1.0450653061309802E-6</v>
      </c>
      <c r="BI44" s="491">
        <v>0</v>
      </c>
      <c r="BJ44" s="491">
        <v>0</v>
      </c>
      <c r="BK44" s="491">
        <v>0</v>
      </c>
      <c r="BL44" s="491">
        <v>1.3983764849010299E-6</v>
      </c>
      <c r="BM44" s="491">
        <v>0</v>
      </c>
      <c r="BN44" s="491">
        <v>0</v>
      </c>
      <c r="BO44" s="491">
        <v>0</v>
      </c>
      <c r="BP44" s="491">
        <v>0</v>
      </c>
      <c r="BQ44" s="491">
        <v>1.556551056431202E-6</v>
      </c>
      <c r="BR44" s="491">
        <v>1.4507140621858945E-5</v>
      </c>
      <c r="BS44" s="489">
        <v>1.9679344756536986E-6</v>
      </c>
      <c r="BT44" s="491">
        <v>2.8843413721850269E-6</v>
      </c>
      <c r="BU44" s="491">
        <v>3.6552335024081898E-6</v>
      </c>
      <c r="BV44" s="491">
        <v>1.7428788873461184E-5</v>
      </c>
      <c r="BW44" s="491">
        <v>8.2717706800470826E-7</v>
      </c>
      <c r="BX44" s="491">
        <v>7.9746215643336644E-7</v>
      </c>
      <c r="BY44" s="583">
        <v>1.0200351912140969E-6</v>
      </c>
      <c r="BZ44" s="495">
        <f t="shared" si="67"/>
        <v>0</v>
      </c>
      <c r="CA44" s="496">
        <f t="shared" si="0"/>
        <v>0</v>
      </c>
      <c r="CB44" s="497">
        <f t="shared" si="1"/>
        <v>0</v>
      </c>
      <c r="CC44" s="498">
        <f t="shared" si="2"/>
        <v>0</v>
      </c>
      <c r="CD44" s="499">
        <f t="shared" si="3"/>
        <v>0</v>
      </c>
      <c r="CE44" s="499">
        <f t="shared" si="4"/>
        <v>0</v>
      </c>
      <c r="CF44" s="498">
        <f t="shared" si="5"/>
        <v>0</v>
      </c>
      <c r="CG44" s="499">
        <f t="shared" si="6"/>
        <v>0</v>
      </c>
      <c r="CH44" s="500">
        <f t="shared" si="7"/>
        <v>0</v>
      </c>
      <c r="CI44" s="499">
        <f t="shared" si="8"/>
        <v>0</v>
      </c>
      <c r="CJ44" s="499">
        <f t="shared" si="9"/>
        <v>0</v>
      </c>
      <c r="CK44" s="500">
        <f t="shared" si="10"/>
        <v>0</v>
      </c>
      <c r="CL44" s="499">
        <f t="shared" si="11"/>
        <v>0</v>
      </c>
      <c r="CM44" s="499">
        <f t="shared" si="12"/>
        <v>0</v>
      </c>
      <c r="CN44" s="499">
        <f t="shared" si="13"/>
        <v>0</v>
      </c>
      <c r="CO44" s="497">
        <f t="shared" si="14"/>
        <v>0</v>
      </c>
      <c r="CP44" s="498">
        <f t="shared" si="15"/>
        <v>0</v>
      </c>
      <c r="CQ44" s="499">
        <f t="shared" si="16"/>
        <v>0</v>
      </c>
      <c r="CR44" s="499">
        <f t="shared" si="17"/>
        <v>0</v>
      </c>
      <c r="CS44" s="498">
        <f t="shared" si="18"/>
        <v>0</v>
      </c>
      <c r="CT44" s="499">
        <f t="shared" si="19"/>
        <v>0</v>
      </c>
      <c r="CU44" s="499">
        <f t="shared" si="20"/>
        <v>0</v>
      </c>
      <c r="CV44" s="499">
        <f t="shared" si="21"/>
        <v>0</v>
      </c>
      <c r="CW44" s="499">
        <f t="shared" si="22"/>
        <v>0</v>
      </c>
      <c r="CX44" s="499">
        <f t="shared" si="23"/>
        <v>0</v>
      </c>
      <c r="CY44" s="499">
        <f t="shared" si="24"/>
        <v>0</v>
      </c>
      <c r="CZ44" s="499">
        <f t="shared" si="25"/>
        <v>0</v>
      </c>
      <c r="DA44" s="499">
        <f t="shared" si="26"/>
        <v>0</v>
      </c>
      <c r="DB44" s="499">
        <f t="shared" si="27"/>
        <v>0</v>
      </c>
      <c r="DC44" s="575">
        <f t="shared" si="28"/>
        <v>0</v>
      </c>
      <c r="DD44" s="497">
        <f t="shared" si="29"/>
        <v>0</v>
      </c>
      <c r="DE44" s="498">
        <f t="shared" si="30"/>
        <v>0</v>
      </c>
      <c r="DF44" s="500">
        <f t="shared" si="31"/>
        <v>0</v>
      </c>
      <c r="DG44" s="501">
        <f t="shared" si="32"/>
        <v>0</v>
      </c>
      <c r="DH44" s="499">
        <f t="shared" si="33"/>
        <v>0</v>
      </c>
      <c r="DI44" s="499">
        <f t="shared" si="34"/>
        <v>0</v>
      </c>
      <c r="DJ44" s="499">
        <f t="shared" si="35"/>
        <v>0</v>
      </c>
      <c r="DK44" s="499">
        <f t="shared" si="36"/>
        <v>0</v>
      </c>
      <c r="DL44" s="499">
        <f t="shared" si="37"/>
        <v>0</v>
      </c>
      <c r="DM44" s="499">
        <f t="shared" si="38"/>
        <v>0</v>
      </c>
      <c r="DN44" s="499">
        <f t="shared" si="39"/>
        <v>0</v>
      </c>
      <c r="DO44" s="501">
        <f t="shared" si="68"/>
        <v>0</v>
      </c>
      <c r="DP44" s="502">
        <f t="shared" si="40"/>
        <v>0</v>
      </c>
      <c r="DQ44" s="499">
        <f t="shared" si="41"/>
        <v>0</v>
      </c>
      <c r="DR44" s="499">
        <f t="shared" si="42"/>
        <v>0</v>
      </c>
      <c r="DS44" s="499">
        <f t="shared" si="43"/>
        <v>0</v>
      </c>
      <c r="DT44" s="499">
        <f t="shared" si="44"/>
        <v>0</v>
      </c>
      <c r="DU44" s="502">
        <f t="shared" si="45"/>
        <v>0</v>
      </c>
      <c r="DV44" s="499">
        <f t="shared" si="46"/>
        <v>0</v>
      </c>
      <c r="DW44" s="499">
        <f t="shared" si="47"/>
        <v>0</v>
      </c>
      <c r="DX44" s="499">
        <f t="shared" si="48"/>
        <v>0</v>
      </c>
      <c r="DY44" s="498">
        <f t="shared" si="49"/>
        <v>0</v>
      </c>
      <c r="DZ44" s="500">
        <f t="shared" si="50"/>
        <v>0</v>
      </c>
      <c r="EA44" s="499">
        <f t="shared" si="51"/>
        <v>0</v>
      </c>
      <c r="EB44" s="499">
        <f t="shared" si="52"/>
        <v>0</v>
      </c>
      <c r="EC44" s="499">
        <f t="shared" si="53"/>
        <v>0</v>
      </c>
      <c r="ED44" s="499">
        <f t="shared" si="54"/>
        <v>0</v>
      </c>
      <c r="EE44" s="499">
        <f t="shared" si="55"/>
        <v>0</v>
      </c>
      <c r="EF44" s="499">
        <f t="shared" si="56"/>
        <v>0</v>
      </c>
      <c r="EG44" s="499">
        <f t="shared" si="57"/>
        <v>0</v>
      </c>
      <c r="EH44" s="499">
        <f t="shared" si="58"/>
        <v>0</v>
      </c>
      <c r="EI44" s="499">
        <f t="shared" si="59"/>
        <v>0</v>
      </c>
      <c r="EJ44" s="499">
        <f t="shared" si="60"/>
        <v>0</v>
      </c>
      <c r="EK44" s="499">
        <f t="shared" si="61"/>
        <v>0</v>
      </c>
      <c r="EL44" s="497">
        <f t="shared" si="62"/>
        <v>0</v>
      </c>
      <c r="EM44" s="499">
        <f t="shared" si="63"/>
        <v>0</v>
      </c>
      <c r="EN44" s="499">
        <f t="shared" si="64"/>
        <v>0</v>
      </c>
      <c r="EO44" s="499">
        <f>+$D$77*BV44</f>
        <v>0</v>
      </c>
      <c r="EP44" s="499">
        <f>+$D$78*BW44</f>
        <v>0</v>
      </c>
      <c r="EQ44" s="499">
        <f t="shared" si="69"/>
        <v>0</v>
      </c>
      <c r="ER44" s="539">
        <f t="shared" si="70"/>
        <v>0</v>
      </c>
      <c r="ES44" s="503">
        <f t="shared" si="71"/>
        <v>0</v>
      </c>
      <c r="ET44" s="116"/>
      <c r="EV44" s="136"/>
    </row>
    <row r="45" spans="2:152" ht="13.5" customHeight="1" x14ac:dyDescent="0.15">
      <c r="B45" s="361">
        <v>35</v>
      </c>
      <c r="C45" s="362" t="s">
        <v>91</v>
      </c>
      <c r="D45" s="363">
        <f>③入力!J45</f>
        <v>0</v>
      </c>
      <c r="E45" s="137" t="s">
        <v>232</v>
      </c>
      <c r="F45" s="138" t="s">
        <v>453</v>
      </c>
      <c r="G45" s="470">
        <v>9.8391259675025314E-4</v>
      </c>
      <c r="H45" s="471">
        <v>6.6846470122104284E-4</v>
      </c>
      <c r="I45" s="472">
        <v>2.2446182510094478E-4</v>
      </c>
      <c r="J45" s="473">
        <v>8.9279853837733356E-5</v>
      </c>
      <c r="K45" s="474">
        <v>8.8771196875624711E-5</v>
      </c>
      <c r="L45" s="474">
        <v>1.0661065000908165E-4</v>
      </c>
      <c r="M45" s="473">
        <v>3.8718329775005441E-4</v>
      </c>
      <c r="N45" s="474">
        <v>3.5433070866141734E-4</v>
      </c>
      <c r="O45" s="475">
        <v>3.6150438406225765E-4</v>
      </c>
      <c r="P45" s="474">
        <v>3.6032693779884136E-4</v>
      </c>
      <c r="Q45" s="474">
        <v>4.2448763016515224E-4</v>
      </c>
      <c r="R45" s="475">
        <v>4.2115930148874163E-4</v>
      </c>
      <c r="S45" s="474">
        <v>4.1622381573813721E-4</v>
      </c>
      <c r="T45" s="474">
        <v>4.2423347296375788E-4</v>
      </c>
      <c r="U45" s="474">
        <v>4.3717388238612327E-4</v>
      </c>
      <c r="V45" s="472">
        <v>1.2232111382286981E-3</v>
      </c>
      <c r="W45" s="473">
        <v>2.894734105609051E-3</v>
      </c>
      <c r="X45" s="474">
        <v>3.0601776989550187E-3</v>
      </c>
      <c r="Y45" s="474">
        <v>2.881366647232778E-3</v>
      </c>
      <c r="Z45" s="473">
        <v>1.1181979219304639E-3</v>
      </c>
      <c r="AA45" s="474">
        <v>1.2462719279396977E-3</v>
      </c>
      <c r="AB45" s="474">
        <v>8.4394149215922631E-4</v>
      </c>
      <c r="AC45" s="474">
        <v>1.1371345501534486E-3</v>
      </c>
      <c r="AD45" s="474">
        <v>1.0981609112450234E-3</v>
      </c>
      <c r="AE45" s="474">
        <v>1.2413392267371026E-3</v>
      </c>
      <c r="AF45" s="474">
        <v>9.8140717783519265E-4</v>
      </c>
      <c r="AG45" s="474">
        <v>1.1617949685181624E-3</v>
      </c>
      <c r="AH45" s="474">
        <v>1.0953976005027299E-3</v>
      </c>
      <c r="AI45" s="474">
        <v>1.9121976350850321E-3</v>
      </c>
      <c r="AJ45" s="580">
        <v>1.0961611490375759E-3</v>
      </c>
      <c r="AK45" s="472">
        <v>1.041138101947263E-3</v>
      </c>
      <c r="AL45" s="473">
        <v>6.9117330473101788E-4</v>
      </c>
      <c r="AM45" s="475">
        <v>6.9904378057500469E-4</v>
      </c>
      <c r="AN45" s="476">
        <v>7.472493493777217E-4</v>
      </c>
      <c r="AO45" s="474">
        <v>7.4933793525540761E-4</v>
      </c>
      <c r="AP45" s="474">
        <v>7.0480441677434513E-4</v>
      </c>
      <c r="AQ45" s="474">
        <v>5.3851568072633483E-4</v>
      </c>
      <c r="AR45" s="474">
        <v>7.7863056363318558E-4</v>
      </c>
      <c r="AS45" s="474">
        <v>8.2611057102040632E-4</v>
      </c>
      <c r="AT45" s="474">
        <v>7.320644216691069E-4</v>
      </c>
      <c r="AU45" s="474">
        <v>7.8300360181656837E-4</v>
      </c>
      <c r="AV45" s="476">
        <v>5.007519625303998E-4</v>
      </c>
      <c r="AW45" s="477">
        <v>4.8609013264493448E-4</v>
      </c>
      <c r="AX45" s="474">
        <v>4.7239240509156373E-4</v>
      </c>
      <c r="AY45" s="474">
        <v>5.3882875643994897E-4</v>
      </c>
      <c r="AZ45" s="474">
        <v>5.7677428430751921E-4</v>
      </c>
      <c r="BA45" s="474">
        <v>4.9805757545572267E-4</v>
      </c>
      <c r="BB45" s="477">
        <v>6.5212460305458947E-4</v>
      </c>
      <c r="BC45" s="474">
        <v>6.6498836270365274E-4</v>
      </c>
      <c r="BD45" s="474">
        <v>6.0196332654195218E-4</v>
      </c>
      <c r="BE45" s="474">
        <v>4.2500814138972143E-4</v>
      </c>
      <c r="BF45" s="473">
        <v>6.332119995383122E-4</v>
      </c>
      <c r="BG45" s="475">
        <v>6.3883111306378552E-4</v>
      </c>
      <c r="BH45" s="474">
        <v>6.7615725306674414E-4</v>
      </c>
      <c r="BI45" s="474">
        <v>4.7978121976378771E-4</v>
      </c>
      <c r="BJ45" s="474">
        <v>7.4608663213624686E-4</v>
      </c>
      <c r="BK45" s="474">
        <v>6.2857142857142853E-4</v>
      </c>
      <c r="BL45" s="474">
        <v>7.7050544318046747E-4</v>
      </c>
      <c r="BM45" s="474">
        <v>6.5785326477866548E-4</v>
      </c>
      <c r="BN45" s="474">
        <v>4.6327276470891027E-4</v>
      </c>
      <c r="BO45" s="474">
        <v>4.1211534131222621E-4</v>
      </c>
      <c r="BP45" s="474">
        <v>3.9927506620791625E-4</v>
      </c>
      <c r="BQ45" s="474">
        <v>5.1833150179159029E-4</v>
      </c>
      <c r="BR45" s="474">
        <v>5.4308517142259097E-3</v>
      </c>
      <c r="BS45" s="472">
        <v>1.1790387427260223E-3</v>
      </c>
      <c r="BT45" s="474">
        <v>5.007216622113207E-4</v>
      </c>
      <c r="BU45" s="474">
        <v>6.3113698474914738E-4</v>
      </c>
      <c r="BV45" s="474">
        <v>5.1705406991268174E-4</v>
      </c>
      <c r="BW45" s="474">
        <v>1.216777467034926E-3</v>
      </c>
      <c r="BX45" s="474">
        <v>1.107674935285946E-3</v>
      </c>
      <c r="BY45" s="581">
        <v>1.7854015963550743E-3</v>
      </c>
      <c r="BZ45" s="478">
        <f t="shared" si="67"/>
        <v>0</v>
      </c>
      <c r="CA45" s="479">
        <f t="shared" si="0"/>
        <v>0</v>
      </c>
      <c r="CB45" s="480">
        <f t="shared" si="1"/>
        <v>0</v>
      </c>
      <c r="CC45" s="481">
        <f t="shared" si="2"/>
        <v>0</v>
      </c>
      <c r="CD45" s="482">
        <f t="shared" si="3"/>
        <v>0</v>
      </c>
      <c r="CE45" s="482">
        <f t="shared" si="4"/>
        <v>0</v>
      </c>
      <c r="CF45" s="481">
        <f t="shared" si="5"/>
        <v>0</v>
      </c>
      <c r="CG45" s="482">
        <f t="shared" si="6"/>
        <v>0</v>
      </c>
      <c r="CH45" s="483">
        <f t="shared" si="7"/>
        <v>0</v>
      </c>
      <c r="CI45" s="482">
        <f t="shared" si="8"/>
        <v>0</v>
      </c>
      <c r="CJ45" s="482">
        <f t="shared" si="9"/>
        <v>0</v>
      </c>
      <c r="CK45" s="483">
        <f t="shared" si="10"/>
        <v>0</v>
      </c>
      <c r="CL45" s="482">
        <f t="shared" si="11"/>
        <v>0</v>
      </c>
      <c r="CM45" s="482">
        <f t="shared" si="12"/>
        <v>0</v>
      </c>
      <c r="CN45" s="482">
        <f t="shared" si="13"/>
        <v>0</v>
      </c>
      <c r="CO45" s="480">
        <f t="shared" si="14"/>
        <v>0</v>
      </c>
      <c r="CP45" s="481">
        <f t="shared" si="15"/>
        <v>0</v>
      </c>
      <c r="CQ45" s="482">
        <f t="shared" si="16"/>
        <v>0</v>
      </c>
      <c r="CR45" s="482">
        <f t="shared" si="17"/>
        <v>0</v>
      </c>
      <c r="CS45" s="481">
        <f t="shared" si="18"/>
        <v>0</v>
      </c>
      <c r="CT45" s="482">
        <f t="shared" si="19"/>
        <v>0</v>
      </c>
      <c r="CU45" s="482">
        <f t="shared" si="20"/>
        <v>0</v>
      </c>
      <c r="CV45" s="482">
        <f t="shared" si="21"/>
        <v>0</v>
      </c>
      <c r="CW45" s="482">
        <f t="shared" si="22"/>
        <v>0</v>
      </c>
      <c r="CX45" s="482">
        <f t="shared" si="23"/>
        <v>0</v>
      </c>
      <c r="CY45" s="482">
        <f t="shared" si="24"/>
        <v>0</v>
      </c>
      <c r="CZ45" s="482">
        <f t="shared" si="25"/>
        <v>0</v>
      </c>
      <c r="DA45" s="482">
        <f t="shared" si="26"/>
        <v>0</v>
      </c>
      <c r="DB45" s="482">
        <f t="shared" si="27"/>
        <v>0</v>
      </c>
      <c r="DC45" s="574">
        <f t="shared" si="28"/>
        <v>0</v>
      </c>
      <c r="DD45" s="480">
        <f t="shared" si="29"/>
        <v>0</v>
      </c>
      <c r="DE45" s="481">
        <f t="shared" si="30"/>
        <v>0</v>
      </c>
      <c r="DF45" s="483">
        <f t="shared" si="31"/>
        <v>0</v>
      </c>
      <c r="DG45" s="484">
        <f t="shared" si="32"/>
        <v>0</v>
      </c>
      <c r="DH45" s="482">
        <f t="shared" si="33"/>
        <v>0</v>
      </c>
      <c r="DI45" s="482">
        <f t="shared" si="34"/>
        <v>0</v>
      </c>
      <c r="DJ45" s="482">
        <f t="shared" si="35"/>
        <v>0</v>
      </c>
      <c r="DK45" s="482">
        <f t="shared" si="36"/>
        <v>0</v>
      </c>
      <c r="DL45" s="482">
        <f t="shared" si="37"/>
        <v>0</v>
      </c>
      <c r="DM45" s="482">
        <f t="shared" si="38"/>
        <v>0</v>
      </c>
      <c r="DN45" s="482">
        <f t="shared" si="39"/>
        <v>0</v>
      </c>
      <c r="DO45" s="484">
        <f t="shared" si="68"/>
        <v>0</v>
      </c>
      <c r="DP45" s="485">
        <f t="shared" si="40"/>
        <v>0</v>
      </c>
      <c r="DQ45" s="482">
        <f t="shared" si="41"/>
        <v>0</v>
      </c>
      <c r="DR45" s="482">
        <f t="shared" si="42"/>
        <v>0</v>
      </c>
      <c r="DS45" s="482">
        <f t="shared" si="43"/>
        <v>0</v>
      </c>
      <c r="DT45" s="482">
        <f t="shared" si="44"/>
        <v>0</v>
      </c>
      <c r="DU45" s="485">
        <f t="shared" si="45"/>
        <v>0</v>
      </c>
      <c r="DV45" s="482">
        <f t="shared" si="46"/>
        <v>0</v>
      </c>
      <c r="DW45" s="482">
        <f t="shared" si="47"/>
        <v>0</v>
      </c>
      <c r="DX45" s="482">
        <f t="shared" si="48"/>
        <v>0</v>
      </c>
      <c r="DY45" s="481">
        <f t="shared" si="49"/>
        <v>0</v>
      </c>
      <c r="DZ45" s="483">
        <f t="shared" si="50"/>
        <v>0</v>
      </c>
      <c r="EA45" s="482">
        <f t="shared" si="51"/>
        <v>0</v>
      </c>
      <c r="EB45" s="482">
        <f t="shared" si="52"/>
        <v>0</v>
      </c>
      <c r="EC45" s="482">
        <f t="shared" si="53"/>
        <v>0</v>
      </c>
      <c r="ED45" s="482">
        <f t="shared" si="54"/>
        <v>0</v>
      </c>
      <c r="EE45" s="482">
        <f t="shared" si="55"/>
        <v>0</v>
      </c>
      <c r="EF45" s="482">
        <f t="shared" si="56"/>
        <v>0</v>
      </c>
      <c r="EG45" s="482">
        <f t="shared" si="57"/>
        <v>0</v>
      </c>
      <c r="EH45" s="482">
        <f t="shared" si="58"/>
        <v>0</v>
      </c>
      <c r="EI45" s="482">
        <f t="shared" si="59"/>
        <v>0</v>
      </c>
      <c r="EJ45" s="482">
        <f t="shared" si="60"/>
        <v>0</v>
      </c>
      <c r="EK45" s="482">
        <f t="shared" si="61"/>
        <v>0</v>
      </c>
      <c r="EL45" s="480">
        <f t="shared" si="62"/>
        <v>0</v>
      </c>
      <c r="EM45" s="482">
        <f t="shared" si="63"/>
        <v>0</v>
      </c>
      <c r="EN45" s="482">
        <f t="shared" si="64"/>
        <v>0</v>
      </c>
      <c r="EO45" s="482">
        <f>+$D$77*BV45</f>
        <v>0</v>
      </c>
      <c r="EP45" s="482">
        <f>+$D$78*BW45</f>
        <v>0</v>
      </c>
      <c r="EQ45" s="482">
        <f t="shared" si="69"/>
        <v>0</v>
      </c>
      <c r="ER45" s="538">
        <f t="shared" si="70"/>
        <v>0</v>
      </c>
      <c r="ES45" s="486">
        <f t="shared" si="71"/>
        <v>0</v>
      </c>
      <c r="ET45" s="116"/>
    </row>
    <row r="46" spans="2:152" ht="13.5" customHeight="1" x14ac:dyDescent="0.15">
      <c r="B46" s="150">
        <v>36</v>
      </c>
      <c r="C46" s="139" t="s">
        <v>411</v>
      </c>
      <c r="D46" s="140">
        <f>③入力!T10</f>
        <v>0</v>
      </c>
      <c r="E46" s="137" t="s">
        <v>233</v>
      </c>
      <c r="F46" s="138" t="s">
        <v>454</v>
      </c>
      <c r="G46" s="470">
        <v>9.5677615501875674E-2</v>
      </c>
      <c r="H46" s="471">
        <v>8.5378518222460481E-2</v>
      </c>
      <c r="I46" s="472">
        <v>7.4619351179872825E-2</v>
      </c>
      <c r="J46" s="473">
        <v>5.6199247414740271E-2</v>
      </c>
      <c r="K46" s="474">
        <v>5.6470881367030074E-2</v>
      </c>
      <c r="L46" s="474">
        <v>4.6944222887332285E-2</v>
      </c>
      <c r="M46" s="473">
        <v>9.6792029851466344E-2</v>
      </c>
      <c r="N46" s="474">
        <v>7.0659448818897644E-2</v>
      </c>
      <c r="O46" s="475">
        <v>0.11094752124842436</v>
      </c>
      <c r="P46" s="474">
        <v>0.11196198637602112</v>
      </c>
      <c r="Q46" s="474">
        <v>5.6682363865490484E-2</v>
      </c>
      <c r="R46" s="475">
        <v>7.7752784330937616E-2</v>
      </c>
      <c r="S46" s="474">
        <v>0.14308849843264407</v>
      </c>
      <c r="T46" s="474">
        <v>3.7057055735898424E-2</v>
      </c>
      <c r="U46" s="474">
        <v>0.14617120293329572</v>
      </c>
      <c r="V46" s="472">
        <v>9.882124551783783E-2</v>
      </c>
      <c r="W46" s="473">
        <v>7.1904311295052301E-2</v>
      </c>
      <c r="X46" s="474">
        <v>8.2729122111522613E-2</v>
      </c>
      <c r="Y46" s="474">
        <v>7.1029691703602765E-2</v>
      </c>
      <c r="Z46" s="473">
        <v>0.100512298462239</v>
      </c>
      <c r="AA46" s="474">
        <v>7.8652651121214986E-2</v>
      </c>
      <c r="AB46" s="474">
        <v>5.8537738861942856E-2</v>
      </c>
      <c r="AC46" s="474">
        <v>9.5842351801001452E-2</v>
      </c>
      <c r="AD46" s="474">
        <v>0.10289635429822346</v>
      </c>
      <c r="AE46" s="474">
        <v>0.10121653749445719</v>
      </c>
      <c r="AF46" s="474">
        <v>7.0409857540113432E-2</v>
      </c>
      <c r="AG46" s="474">
        <v>0.11935376402548679</v>
      </c>
      <c r="AH46" s="474">
        <v>0.11566245611203035</v>
      </c>
      <c r="AI46" s="474">
        <v>3.4385220176624424E-2</v>
      </c>
      <c r="AJ46" s="580">
        <v>0.13298835534898276</v>
      </c>
      <c r="AK46" s="472">
        <v>0.15772107199825186</v>
      </c>
      <c r="AL46" s="473">
        <v>0.14124776438726377</v>
      </c>
      <c r="AM46" s="475">
        <v>0.14166726919681452</v>
      </c>
      <c r="AN46" s="476">
        <v>0.15336324089123737</v>
      </c>
      <c r="AO46" s="474">
        <v>0.1518100325131897</v>
      </c>
      <c r="AP46" s="474">
        <v>0.13217793600737335</v>
      </c>
      <c r="AQ46" s="474">
        <v>0.13976371443552693</v>
      </c>
      <c r="AR46" s="474">
        <v>0.15763825989311045</v>
      </c>
      <c r="AS46" s="474">
        <v>0.16365661185126359</v>
      </c>
      <c r="AT46" s="474">
        <v>0.12852959631876176</v>
      </c>
      <c r="AU46" s="474">
        <v>0.15477371195907502</v>
      </c>
      <c r="AV46" s="476">
        <v>9.3556323746158812E-2</v>
      </c>
      <c r="AW46" s="477">
        <v>9.4686879228114501E-2</v>
      </c>
      <c r="AX46" s="474">
        <v>9.8628386874861806E-2</v>
      </c>
      <c r="AY46" s="474">
        <v>8.9228151439239969E-2</v>
      </c>
      <c r="AZ46" s="474">
        <v>5.7874375747344727E-2</v>
      </c>
      <c r="BA46" s="474">
        <v>7.7995816316366179E-2</v>
      </c>
      <c r="BB46" s="477">
        <v>8.1884167548767581E-2</v>
      </c>
      <c r="BC46" s="474">
        <v>8.0463591887141972E-2</v>
      </c>
      <c r="BD46" s="474">
        <v>8.7423596962400443E-2</v>
      </c>
      <c r="BE46" s="474">
        <v>0.12706087551677125</v>
      </c>
      <c r="BF46" s="473">
        <v>0.18445089520371571</v>
      </c>
      <c r="BG46" s="475">
        <v>0.23008297968728347</v>
      </c>
      <c r="BH46" s="474">
        <v>0.22833736380186398</v>
      </c>
      <c r="BI46" s="474">
        <v>0.23900301462533086</v>
      </c>
      <c r="BJ46" s="474">
        <v>0.18221731207942954</v>
      </c>
      <c r="BK46" s="474">
        <v>0.23843007518796994</v>
      </c>
      <c r="BL46" s="474">
        <v>0.18004656593694721</v>
      </c>
      <c r="BM46" s="474">
        <v>0.11058076967215633</v>
      </c>
      <c r="BN46" s="474">
        <v>4.397659614625693E-2</v>
      </c>
      <c r="BO46" s="474">
        <v>0.17029710542080376</v>
      </c>
      <c r="BP46" s="474">
        <v>0.31378029265614621</v>
      </c>
      <c r="BQ46" s="474">
        <v>0.11723164281511597</v>
      </c>
      <c r="BR46" s="474">
        <v>0.12765662012637791</v>
      </c>
      <c r="BS46" s="472">
        <v>9.5735092404363301E-2</v>
      </c>
      <c r="BT46" s="474">
        <v>9.8783500182867245E-2</v>
      </c>
      <c r="BU46" s="474">
        <v>8.4248258585838898E-2</v>
      </c>
      <c r="BV46" s="474">
        <v>8.795147825177628E-2</v>
      </c>
      <c r="BW46" s="474">
        <v>8.4076758723202569E-2</v>
      </c>
      <c r="BX46" s="474">
        <v>7.9268535811633054E-2</v>
      </c>
      <c r="BY46" s="581">
        <v>0.10941237472692808</v>
      </c>
      <c r="BZ46" s="478">
        <f t="shared" si="67"/>
        <v>0</v>
      </c>
      <c r="CA46" s="479">
        <f t="shared" si="0"/>
        <v>0</v>
      </c>
      <c r="CB46" s="480">
        <f t="shared" si="1"/>
        <v>0</v>
      </c>
      <c r="CC46" s="481">
        <f t="shared" si="2"/>
        <v>0</v>
      </c>
      <c r="CD46" s="482">
        <f t="shared" si="3"/>
        <v>0</v>
      </c>
      <c r="CE46" s="482">
        <f t="shared" si="4"/>
        <v>0</v>
      </c>
      <c r="CF46" s="481">
        <f t="shared" si="5"/>
        <v>0</v>
      </c>
      <c r="CG46" s="482">
        <f t="shared" si="6"/>
        <v>0</v>
      </c>
      <c r="CH46" s="483">
        <f t="shared" si="7"/>
        <v>0</v>
      </c>
      <c r="CI46" s="482">
        <f t="shared" si="8"/>
        <v>0</v>
      </c>
      <c r="CJ46" s="482">
        <f t="shared" si="9"/>
        <v>0</v>
      </c>
      <c r="CK46" s="483">
        <f t="shared" si="10"/>
        <v>0</v>
      </c>
      <c r="CL46" s="482">
        <f t="shared" si="11"/>
        <v>0</v>
      </c>
      <c r="CM46" s="482">
        <f t="shared" si="12"/>
        <v>0</v>
      </c>
      <c r="CN46" s="482">
        <f t="shared" si="13"/>
        <v>0</v>
      </c>
      <c r="CO46" s="480">
        <f t="shared" si="14"/>
        <v>0</v>
      </c>
      <c r="CP46" s="481">
        <f t="shared" si="15"/>
        <v>0</v>
      </c>
      <c r="CQ46" s="482">
        <f t="shared" si="16"/>
        <v>0</v>
      </c>
      <c r="CR46" s="482">
        <f t="shared" si="17"/>
        <v>0</v>
      </c>
      <c r="CS46" s="481">
        <f t="shared" si="18"/>
        <v>0</v>
      </c>
      <c r="CT46" s="482">
        <f t="shared" si="19"/>
        <v>0</v>
      </c>
      <c r="CU46" s="482">
        <f t="shared" si="20"/>
        <v>0</v>
      </c>
      <c r="CV46" s="482">
        <f t="shared" si="21"/>
        <v>0</v>
      </c>
      <c r="CW46" s="482">
        <f t="shared" si="22"/>
        <v>0</v>
      </c>
      <c r="CX46" s="482">
        <f t="shared" si="23"/>
        <v>0</v>
      </c>
      <c r="CY46" s="482">
        <f t="shared" si="24"/>
        <v>0</v>
      </c>
      <c r="CZ46" s="482">
        <f t="shared" si="25"/>
        <v>0</v>
      </c>
      <c r="DA46" s="482">
        <f t="shared" si="26"/>
        <v>0</v>
      </c>
      <c r="DB46" s="482">
        <f t="shared" si="27"/>
        <v>0</v>
      </c>
      <c r="DC46" s="574">
        <f t="shared" si="28"/>
        <v>0</v>
      </c>
      <c r="DD46" s="480">
        <f t="shared" si="29"/>
        <v>0</v>
      </c>
      <c r="DE46" s="481">
        <f t="shared" si="30"/>
        <v>0</v>
      </c>
      <c r="DF46" s="483">
        <f t="shared" si="31"/>
        <v>0</v>
      </c>
      <c r="DG46" s="484">
        <f t="shared" si="32"/>
        <v>0</v>
      </c>
      <c r="DH46" s="482">
        <f t="shared" si="33"/>
        <v>0</v>
      </c>
      <c r="DI46" s="482">
        <f t="shared" si="34"/>
        <v>0</v>
      </c>
      <c r="DJ46" s="482">
        <f t="shared" si="35"/>
        <v>0</v>
      </c>
      <c r="DK46" s="482">
        <f t="shared" si="36"/>
        <v>0</v>
      </c>
      <c r="DL46" s="482">
        <f t="shared" si="37"/>
        <v>0</v>
      </c>
      <c r="DM46" s="482">
        <f t="shared" si="38"/>
        <v>0</v>
      </c>
      <c r="DN46" s="482">
        <f t="shared" si="39"/>
        <v>0</v>
      </c>
      <c r="DO46" s="484">
        <f t="shared" si="68"/>
        <v>0</v>
      </c>
      <c r="DP46" s="485">
        <f t="shared" si="40"/>
        <v>0</v>
      </c>
      <c r="DQ46" s="482">
        <f t="shared" si="41"/>
        <v>0</v>
      </c>
      <c r="DR46" s="482">
        <f t="shared" si="42"/>
        <v>0</v>
      </c>
      <c r="DS46" s="482">
        <f t="shared" si="43"/>
        <v>0</v>
      </c>
      <c r="DT46" s="482">
        <f t="shared" si="44"/>
        <v>0</v>
      </c>
      <c r="DU46" s="485">
        <f t="shared" si="45"/>
        <v>0</v>
      </c>
      <c r="DV46" s="482">
        <f t="shared" si="46"/>
        <v>0</v>
      </c>
      <c r="DW46" s="482">
        <f t="shared" si="47"/>
        <v>0</v>
      </c>
      <c r="DX46" s="482">
        <f t="shared" si="48"/>
        <v>0</v>
      </c>
      <c r="DY46" s="481">
        <f t="shared" si="49"/>
        <v>0</v>
      </c>
      <c r="DZ46" s="483">
        <f t="shared" si="50"/>
        <v>0</v>
      </c>
      <c r="EA46" s="482">
        <f t="shared" si="51"/>
        <v>0</v>
      </c>
      <c r="EB46" s="482">
        <f t="shared" si="52"/>
        <v>0</v>
      </c>
      <c r="EC46" s="482">
        <f t="shared" si="53"/>
        <v>0</v>
      </c>
      <c r="ED46" s="482">
        <f t="shared" si="54"/>
        <v>0</v>
      </c>
      <c r="EE46" s="482">
        <f t="shared" si="55"/>
        <v>0</v>
      </c>
      <c r="EF46" s="482">
        <f t="shared" si="56"/>
        <v>0</v>
      </c>
      <c r="EG46" s="482">
        <f t="shared" si="57"/>
        <v>0</v>
      </c>
      <c r="EH46" s="482">
        <f t="shared" si="58"/>
        <v>0</v>
      </c>
      <c r="EI46" s="482">
        <f t="shared" si="59"/>
        <v>0</v>
      </c>
      <c r="EJ46" s="482">
        <f t="shared" si="60"/>
        <v>0</v>
      </c>
      <c r="EK46" s="482">
        <f t="shared" si="61"/>
        <v>0</v>
      </c>
      <c r="EL46" s="480">
        <f t="shared" si="62"/>
        <v>0</v>
      </c>
      <c r="EM46" s="482">
        <f t="shared" si="63"/>
        <v>0</v>
      </c>
      <c r="EN46" s="482">
        <f t="shared" si="64"/>
        <v>0</v>
      </c>
      <c r="EO46" s="482">
        <f>+$D$77*BV46</f>
        <v>0</v>
      </c>
      <c r="EP46" s="482">
        <f>+$D$78*BW46</f>
        <v>0</v>
      </c>
      <c r="EQ46" s="482">
        <f t="shared" si="69"/>
        <v>0</v>
      </c>
      <c r="ER46" s="538">
        <f t="shared" si="70"/>
        <v>0</v>
      </c>
      <c r="ES46" s="486">
        <f t="shared" si="71"/>
        <v>0</v>
      </c>
      <c r="ET46" s="116"/>
    </row>
    <row r="47" spans="2:152" ht="13.5" customHeight="1" x14ac:dyDescent="0.15">
      <c r="B47" s="361">
        <v>37</v>
      </c>
      <c r="C47" s="362" t="s">
        <v>92</v>
      </c>
      <c r="D47" s="363">
        <f>③入力!T11</f>
        <v>0</v>
      </c>
      <c r="E47" s="137" t="s">
        <v>234</v>
      </c>
      <c r="F47" s="138" t="s">
        <v>455</v>
      </c>
      <c r="G47" s="470">
        <v>2.6075836527414745E-4</v>
      </c>
      <c r="H47" s="471">
        <v>1.9808006144000139E-4</v>
      </c>
      <c r="I47" s="472">
        <v>1.5859919094118812E-4</v>
      </c>
      <c r="J47" s="473">
        <v>1.2722097709538298E-4</v>
      </c>
      <c r="K47" s="474">
        <v>1.2643521643773703E-4</v>
      </c>
      <c r="L47" s="474">
        <v>1.5399316112422906E-4</v>
      </c>
      <c r="M47" s="473">
        <v>1.9636982794533737E-4</v>
      </c>
      <c r="N47" s="474">
        <v>1.8700787401574803E-4</v>
      </c>
      <c r="O47" s="475">
        <v>1.8355172093127424E-4</v>
      </c>
      <c r="P47" s="474">
        <v>1.832633221151712E-4</v>
      </c>
      <c r="Q47" s="474">
        <v>1.9897857663991509E-4</v>
      </c>
      <c r="R47" s="475">
        <v>2.1332283393414423E-4</v>
      </c>
      <c r="S47" s="474">
        <v>2.1105490454600493E-4</v>
      </c>
      <c r="T47" s="474">
        <v>2.1473546162363054E-4</v>
      </c>
      <c r="U47" s="474">
        <v>2.1153574954167254E-4</v>
      </c>
      <c r="V47" s="472">
        <v>2.4740828298344268E-4</v>
      </c>
      <c r="W47" s="473">
        <v>2.0277436931971798E-4</v>
      </c>
      <c r="X47" s="474">
        <v>2.2603585276372297E-4</v>
      </c>
      <c r="Y47" s="474">
        <v>2.008948954433385E-4</v>
      </c>
      <c r="Z47" s="473">
        <v>2.5021240289161914E-4</v>
      </c>
      <c r="AA47" s="474">
        <v>2.8363430084144843E-4</v>
      </c>
      <c r="AB47" s="474">
        <v>1.8890155782630026E-4</v>
      </c>
      <c r="AC47" s="474">
        <v>2.5520917460830237E-4</v>
      </c>
      <c r="AD47" s="474">
        <v>2.4657501293015311E-4</v>
      </c>
      <c r="AE47" s="474">
        <v>2.7766249101250358E-4</v>
      </c>
      <c r="AF47" s="474">
        <v>2.1944769942151734E-4</v>
      </c>
      <c r="AG47" s="474">
        <v>2.5970420839464191E-4</v>
      </c>
      <c r="AH47" s="474">
        <v>2.4790577274535466E-4</v>
      </c>
      <c r="AI47" s="474">
        <v>1.1236432442052209E-4</v>
      </c>
      <c r="AJ47" s="580">
        <v>4.0531854091606996E-4</v>
      </c>
      <c r="AK47" s="472">
        <v>4.0657463604669983E-4</v>
      </c>
      <c r="AL47" s="473">
        <v>4.1882565850902503E-4</v>
      </c>
      <c r="AM47" s="475">
        <v>4.1080859110606744E-4</v>
      </c>
      <c r="AN47" s="476">
        <v>4.0497140954600394E-4</v>
      </c>
      <c r="AO47" s="474">
        <v>4.0293740470620119E-4</v>
      </c>
      <c r="AP47" s="474">
        <v>6.0540892210104004E-4</v>
      </c>
      <c r="AQ47" s="474">
        <v>4.3931542375043103E-4</v>
      </c>
      <c r="AR47" s="474">
        <v>3.9255221915595977E-4</v>
      </c>
      <c r="AS47" s="474">
        <v>3.7426003769985258E-4</v>
      </c>
      <c r="AT47" s="474">
        <v>5.229031583350763E-4</v>
      </c>
      <c r="AU47" s="474">
        <v>4.6980216108994099E-4</v>
      </c>
      <c r="AV47" s="476">
        <v>4.3481962079723049E-4</v>
      </c>
      <c r="AW47" s="477">
        <v>4.3116469392799275E-4</v>
      </c>
      <c r="AX47" s="474">
        <v>3.8863488645830775E-4</v>
      </c>
      <c r="AY47" s="474">
        <v>6.8062579760835656E-4</v>
      </c>
      <c r="AZ47" s="474">
        <v>6.3304494619117959E-4</v>
      </c>
      <c r="BA47" s="474">
        <v>2.988345452734336E-4</v>
      </c>
      <c r="BB47" s="477">
        <v>4.7255406018448508E-4</v>
      </c>
      <c r="BC47" s="474">
        <v>4.749916876454662E-4</v>
      </c>
      <c r="BD47" s="474">
        <v>4.630487127245786E-4</v>
      </c>
      <c r="BE47" s="474">
        <v>6.8994828147682049E-4</v>
      </c>
      <c r="BF47" s="473">
        <v>4.5444875165340926E-4</v>
      </c>
      <c r="BG47" s="475">
        <v>3.2252271175107464E-4</v>
      </c>
      <c r="BH47" s="474">
        <v>3.0829426530863913E-4</v>
      </c>
      <c r="BI47" s="474">
        <v>2.7987237819554283E-4</v>
      </c>
      <c r="BJ47" s="474">
        <v>4.4478241531199336E-4</v>
      </c>
      <c r="BK47" s="474">
        <v>3.6992481203007517E-4</v>
      </c>
      <c r="BL47" s="474">
        <v>7.5582249008900666E-4</v>
      </c>
      <c r="BM47" s="474">
        <v>2.5699918697741478E-4</v>
      </c>
      <c r="BN47" s="474">
        <v>3.9463976252981247E-4</v>
      </c>
      <c r="BO47" s="474">
        <v>5.6506536489202156E-4</v>
      </c>
      <c r="BP47" s="474">
        <v>4.4606511302915645E-4</v>
      </c>
      <c r="BQ47" s="474">
        <v>2.7862263910118518E-4</v>
      </c>
      <c r="BR47" s="474">
        <v>7.9789273420224197E-5</v>
      </c>
      <c r="BS47" s="472">
        <v>4.0342656750900823E-4</v>
      </c>
      <c r="BT47" s="474">
        <v>2.4978396283122334E-4</v>
      </c>
      <c r="BU47" s="474">
        <v>3.8989157359020692E-4</v>
      </c>
      <c r="BV47" s="474">
        <v>1.7428788873461183E-4</v>
      </c>
      <c r="BW47" s="474">
        <v>6.8490261230789843E-4</v>
      </c>
      <c r="BX47" s="474">
        <v>3.4849096236138114E-4</v>
      </c>
      <c r="BY47" s="581">
        <v>4.1889445185858912E-4</v>
      </c>
      <c r="BZ47" s="478">
        <f t="shared" si="67"/>
        <v>0</v>
      </c>
      <c r="CA47" s="479">
        <f t="shared" si="0"/>
        <v>0</v>
      </c>
      <c r="CB47" s="480">
        <f t="shared" si="1"/>
        <v>0</v>
      </c>
      <c r="CC47" s="481">
        <f t="shared" si="2"/>
        <v>0</v>
      </c>
      <c r="CD47" s="482">
        <f t="shared" si="3"/>
        <v>0</v>
      </c>
      <c r="CE47" s="482">
        <f t="shared" si="4"/>
        <v>0</v>
      </c>
      <c r="CF47" s="481">
        <f t="shared" si="5"/>
        <v>0</v>
      </c>
      <c r="CG47" s="482">
        <f t="shared" si="6"/>
        <v>0</v>
      </c>
      <c r="CH47" s="483">
        <f t="shared" si="7"/>
        <v>0</v>
      </c>
      <c r="CI47" s="482">
        <f t="shared" si="8"/>
        <v>0</v>
      </c>
      <c r="CJ47" s="482">
        <f t="shared" si="9"/>
        <v>0</v>
      </c>
      <c r="CK47" s="483">
        <f t="shared" si="10"/>
        <v>0</v>
      </c>
      <c r="CL47" s="482">
        <f t="shared" si="11"/>
        <v>0</v>
      </c>
      <c r="CM47" s="482">
        <f t="shared" si="12"/>
        <v>0</v>
      </c>
      <c r="CN47" s="482">
        <f t="shared" si="13"/>
        <v>0</v>
      </c>
      <c r="CO47" s="480">
        <f t="shared" si="14"/>
        <v>0</v>
      </c>
      <c r="CP47" s="481">
        <f t="shared" si="15"/>
        <v>0</v>
      </c>
      <c r="CQ47" s="482">
        <f t="shared" si="16"/>
        <v>0</v>
      </c>
      <c r="CR47" s="482">
        <f t="shared" si="17"/>
        <v>0</v>
      </c>
      <c r="CS47" s="481">
        <f t="shared" si="18"/>
        <v>0</v>
      </c>
      <c r="CT47" s="482">
        <f t="shared" si="19"/>
        <v>0</v>
      </c>
      <c r="CU47" s="482">
        <f t="shared" si="20"/>
        <v>0</v>
      </c>
      <c r="CV47" s="482">
        <f t="shared" si="21"/>
        <v>0</v>
      </c>
      <c r="CW47" s="482">
        <f t="shared" si="22"/>
        <v>0</v>
      </c>
      <c r="CX47" s="482">
        <f t="shared" si="23"/>
        <v>0</v>
      </c>
      <c r="CY47" s="482">
        <f t="shared" si="24"/>
        <v>0</v>
      </c>
      <c r="CZ47" s="482">
        <f t="shared" si="25"/>
        <v>0</v>
      </c>
      <c r="DA47" s="482">
        <f t="shared" si="26"/>
        <v>0</v>
      </c>
      <c r="DB47" s="482">
        <f t="shared" si="27"/>
        <v>0</v>
      </c>
      <c r="DC47" s="574">
        <f t="shared" si="28"/>
        <v>0</v>
      </c>
      <c r="DD47" s="480">
        <f t="shared" si="29"/>
        <v>0</v>
      </c>
      <c r="DE47" s="481">
        <f t="shared" si="30"/>
        <v>0</v>
      </c>
      <c r="DF47" s="483">
        <f t="shared" si="31"/>
        <v>0</v>
      </c>
      <c r="DG47" s="484">
        <f t="shared" si="32"/>
        <v>0</v>
      </c>
      <c r="DH47" s="482">
        <f t="shared" si="33"/>
        <v>0</v>
      </c>
      <c r="DI47" s="482">
        <f t="shared" si="34"/>
        <v>0</v>
      </c>
      <c r="DJ47" s="482">
        <f t="shared" si="35"/>
        <v>0</v>
      </c>
      <c r="DK47" s="482">
        <f t="shared" si="36"/>
        <v>0</v>
      </c>
      <c r="DL47" s="482">
        <f t="shared" si="37"/>
        <v>0</v>
      </c>
      <c r="DM47" s="482">
        <f t="shared" si="38"/>
        <v>0</v>
      </c>
      <c r="DN47" s="482">
        <f t="shared" si="39"/>
        <v>0</v>
      </c>
      <c r="DO47" s="484">
        <f t="shared" si="68"/>
        <v>0</v>
      </c>
      <c r="DP47" s="485">
        <f t="shared" si="40"/>
        <v>0</v>
      </c>
      <c r="DQ47" s="482">
        <f t="shared" si="41"/>
        <v>0</v>
      </c>
      <c r="DR47" s="482">
        <f t="shared" si="42"/>
        <v>0</v>
      </c>
      <c r="DS47" s="482">
        <f t="shared" si="43"/>
        <v>0</v>
      </c>
      <c r="DT47" s="482">
        <f t="shared" si="44"/>
        <v>0</v>
      </c>
      <c r="DU47" s="485">
        <f t="shared" si="45"/>
        <v>0</v>
      </c>
      <c r="DV47" s="482">
        <f t="shared" si="46"/>
        <v>0</v>
      </c>
      <c r="DW47" s="482">
        <f t="shared" si="47"/>
        <v>0</v>
      </c>
      <c r="DX47" s="482">
        <f t="shared" si="48"/>
        <v>0</v>
      </c>
      <c r="DY47" s="481">
        <f t="shared" si="49"/>
        <v>0</v>
      </c>
      <c r="DZ47" s="483">
        <f t="shared" si="50"/>
        <v>0</v>
      </c>
      <c r="EA47" s="482">
        <f t="shared" si="51"/>
        <v>0</v>
      </c>
      <c r="EB47" s="482">
        <f t="shared" si="52"/>
        <v>0</v>
      </c>
      <c r="EC47" s="482">
        <f t="shared" si="53"/>
        <v>0</v>
      </c>
      <c r="ED47" s="482">
        <f t="shared" si="54"/>
        <v>0</v>
      </c>
      <c r="EE47" s="482">
        <f t="shared" si="55"/>
        <v>0</v>
      </c>
      <c r="EF47" s="482">
        <f t="shared" si="56"/>
        <v>0</v>
      </c>
      <c r="EG47" s="482">
        <f t="shared" si="57"/>
        <v>0</v>
      </c>
      <c r="EH47" s="482">
        <f t="shared" si="58"/>
        <v>0</v>
      </c>
      <c r="EI47" s="482">
        <f t="shared" si="59"/>
        <v>0</v>
      </c>
      <c r="EJ47" s="482">
        <f t="shared" si="60"/>
        <v>0</v>
      </c>
      <c r="EK47" s="482">
        <f t="shared" si="61"/>
        <v>0</v>
      </c>
      <c r="EL47" s="480">
        <f t="shared" si="62"/>
        <v>0</v>
      </c>
      <c r="EM47" s="482">
        <f t="shared" si="63"/>
        <v>0</v>
      </c>
      <c r="EN47" s="482">
        <f t="shared" si="64"/>
        <v>0</v>
      </c>
      <c r="EO47" s="482">
        <f>+$D$77*BV47</f>
        <v>0</v>
      </c>
      <c r="EP47" s="482">
        <f>+$D$78*BW47</f>
        <v>0</v>
      </c>
      <c r="EQ47" s="482">
        <f t="shared" si="69"/>
        <v>0</v>
      </c>
      <c r="ER47" s="538">
        <f t="shared" si="70"/>
        <v>0</v>
      </c>
      <c r="ES47" s="486">
        <f t="shared" si="71"/>
        <v>0</v>
      </c>
    </row>
    <row r="48" spans="2:152" ht="13.5" customHeight="1" x14ac:dyDescent="0.15">
      <c r="B48" s="131">
        <v>38</v>
      </c>
      <c r="C48" s="139" t="s">
        <v>412</v>
      </c>
      <c r="D48" s="140">
        <f>③入力!T12</f>
        <v>0</v>
      </c>
      <c r="E48" s="360" t="s">
        <v>235</v>
      </c>
      <c r="F48" s="138" t="s">
        <v>456</v>
      </c>
      <c r="G48" s="470">
        <v>9.3720046325695158E-4</v>
      </c>
      <c r="H48" s="471">
        <v>6.3891835648132887E-4</v>
      </c>
      <c r="I48" s="472">
        <v>8.2091531596507178E-4</v>
      </c>
      <c r="J48" s="473">
        <v>1.270858751728038E-3</v>
      </c>
      <c r="K48" s="474">
        <v>1.2246021375779718E-3</v>
      </c>
      <c r="L48" s="474">
        <v>2.8468992095017731E-3</v>
      </c>
      <c r="M48" s="473">
        <v>2.7930863726386492E-4</v>
      </c>
      <c r="N48" s="474">
        <v>2.952755905511811E-4</v>
      </c>
      <c r="O48" s="475">
        <v>2.7021539818795014E-4</v>
      </c>
      <c r="P48" s="474">
        <v>2.6633938829728537E-4</v>
      </c>
      <c r="Q48" s="474">
        <v>4.7754858393579626E-4</v>
      </c>
      <c r="R48" s="475">
        <v>2.8948650837961785E-4</v>
      </c>
      <c r="S48" s="474">
        <v>2.6823312569791062E-4</v>
      </c>
      <c r="T48" s="474">
        <v>3.0272462638648401E-4</v>
      </c>
      <c r="U48" s="474">
        <v>3.3845719926667609E-4</v>
      </c>
      <c r="V48" s="472">
        <v>4.1152756635382578E-4</v>
      </c>
      <c r="W48" s="473">
        <v>2.2578146122330138E-3</v>
      </c>
      <c r="X48" s="474">
        <v>1.9473858084259211E-3</v>
      </c>
      <c r="Y48" s="474">
        <v>2.2828965391288466E-3</v>
      </c>
      <c r="Z48" s="473">
        <v>2.9553481921173948E-4</v>
      </c>
      <c r="AA48" s="474">
        <v>4.469388982956157E-4</v>
      </c>
      <c r="AB48" s="474">
        <v>2.2967167822046579E-4</v>
      </c>
      <c r="AC48" s="474">
        <v>2.5843967048942013E-4</v>
      </c>
      <c r="AD48" s="474">
        <v>4.1617050962845353E-4</v>
      </c>
      <c r="AE48" s="474">
        <v>3.4405096630722249E-4</v>
      </c>
      <c r="AF48" s="474">
        <v>2.417715536812878E-4</v>
      </c>
      <c r="AG48" s="474">
        <v>2.8192690352920881E-4</v>
      </c>
      <c r="AH48" s="474">
        <v>4.4392429073005369E-4</v>
      </c>
      <c r="AI48" s="474">
        <v>2.5786343178550251E-5</v>
      </c>
      <c r="AJ48" s="580">
        <v>1.7005318756850394E-3</v>
      </c>
      <c r="AK48" s="472">
        <v>2.5200441540544692E-3</v>
      </c>
      <c r="AL48" s="473">
        <v>3.0451256904995691E-3</v>
      </c>
      <c r="AM48" s="475">
        <v>3.1072602135388608E-3</v>
      </c>
      <c r="AN48" s="476">
        <v>3.298204024839599E-3</v>
      </c>
      <c r="AO48" s="474">
        <v>3.1530524976285924E-3</v>
      </c>
      <c r="AP48" s="474">
        <v>2.9818648401991523E-3</v>
      </c>
      <c r="AQ48" s="474">
        <v>2.1989390296325339E-3</v>
      </c>
      <c r="AR48" s="474">
        <v>3.2122189087754548E-3</v>
      </c>
      <c r="AS48" s="474">
        <v>5.4085139594429914E-3</v>
      </c>
      <c r="AT48" s="474">
        <v>4.4969671616816569E-3</v>
      </c>
      <c r="AU48" s="474">
        <v>5.0634232917471421E-3</v>
      </c>
      <c r="AV48" s="476">
        <v>2.3218199329326206E-3</v>
      </c>
      <c r="AW48" s="477">
        <v>2.2693360429883102E-3</v>
      </c>
      <c r="AX48" s="474">
        <v>2.2435847324561503E-3</v>
      </c>
      <c r="AY48" s="474">
        <v>2.4861747884860801E-3</v>
      </c>
      <c r="AZ48" s="474">
        <v>2.0398114932826897E-3</v>
      </c>
      <c r="BA48" s="474">
        <v>3.0879569678254806E-3</v>
      </c>
      <c r="BB48" s="477">
        <v>2.8636776047179799E-3</v>
      </c>
      <c r="BC48" s="474">
        <v>2.7312022039614305E-3</v>
      </c>
      <c r="BD48" s="474">
        <v>3.3802556028894241E-3</v>
      </c>
      <c r="BE48" s="474">
        <v>9.4384924906029048E-4</v>
      </c>
      <c r="BF48" s="473">
        <v>2.2893358573336567E-3</v>
      </c>
      <c r="BG48" s="475">
        <v>2.3894023635508323E-3</v>
      </c>
      <c r="BH48" s="474">
        <v>2.4350021632851839E-3</v>
      </c>
      <c r="BI48" s="474">
        <v>2.9346617942218349E-3</v>
      </c>
      <c r="BJ48" s="474">
        <v>3.2282594659741454E-3</v>
      </c>
      <c r="BK48" s="474">
        <v>1.6721804511278195E-3</v>
      </c>
      <c r="BL48" s="474">
        <v>2.1961502695370676E-3</v>
      </c>
      <c r="BM48" s="474">
        <v>2.4503821852689361E-3</v>
      </c>
      <c r="BN48" s="474">
        <v>1.7672998061117689E-3</v>
      </c>
      <c r="BO48" s="474">
        <v>1.2151029651061515E-3</v>
      </c>
      <c r="BP48" s="474">
        <v>9.7011363742704657E-4</v>
      </c>
      <c r="BQ48" s="474">
        <v>3.2376261973769004E-3</v>
      </c>
      <c r="BR48" s="474">
        <v>2.7667189614545275E-4</v>
      </c>
      <c r="BS48" s="472">
        <v>4.6615447892046989E-4</v>
      </c>
      <c r="BT48" s="474">
        <v>1.3492948939081556E-3</v>
      </c>
      <c r="BU48" s="474">
        <v>3.9963886292996209E-4</v>
      </c>
      <c r="BV48" s="474">
        <v>4.2991012554537583E-4</v>
      </c>
      <c r="BW48" s="474">
        <v>1.9355943391310173E-4</v>
      </c>
      <c r="BX48" s="474">
        <v>1.7623913657177398E-4</v>
      </c>
      <c r="BY48" s="581">
        <v>2.0196696786039118E-4</v>
      </c>
      <c r="BZ48" s="478">
        <f t="shared" si="67"/>
        <v>0</v>
      </c>
      <c r="CA48" s="479">
        <f t="shared" si="0"/>
        <v>0</v>
      </c>
      <c r="CB48" s="480">
        <f t="shared" si="1"/>
        <v>0</v>
      </c>
      <c r="CC48" s="481">
        <f t="shared" si="2"/>
        <v>0</v>
      </c>
      <c r="CD48" s="482">
        <f t="shared" si="3"/>
        <v>0</v>
      </c>
      <c r="CE48" s="482">
        <f t="shared" si="4"/>
        <v>0</v>
      </c>
      <c r="CF48" s="481">
        <f t="shared" si="5"/>
        <v>0</v>
      </c>
      <c r="CG48" s="482">
        <f t="shared" si="6"/>
        <v>0</v>
      </c>
      <c r="CH48" s="483">
        <f t="shared" si="7"/>
        <v>0</v>
      </c>
      <c r="CI48" s="482">
        <f t="shared" si="8"/>
        <v>0</v>
      </c>
      <c r="CJ48" s="482">
        <f t="shared" si="9"/>
        <v>0</v>
      </c>
      <c r="CK48" s="483">
        <f t="shared" si="10"/>
        <v>0</v>
      </c>
      <c r="CL48" s="482">
        <f t="shared" si="11"/>
        <v>0</v>
      </c>
      <c r="CM48" s="482">
        <f t="shared" si="12"/>
        <v>0</v>
      </c>
      <c r="CN48" s="482">
        <f t="shared" si="13"/>
        <v>0</v>
      </c>
      <c r="CO48" s="480">
        <f t="shared" si="14"/>
        <v>0</v>
      </c>
      <c r="CP48" s="481">
        <f t="shared" si="15"/>
        <v>0</v>
      </c>
      <c r="CQ48" s="482">
        <f t="shared" si="16"/>
        <v>0</v>
      </c>
      <c r="CR48" s="482">
        <f t="shared" si="17"/>
        <v>0</v>
      </c>
      <c r="CS48" s="481">
        <f t="shared" si="18"/>
        <v>0</v>
      </c>
      <c r="CT48" s="482">
        <f t="shared" si="19"/>
        <v>0</v>
      </c>
      <c r="CU48" s="482">
        <f t="shared" si="20"/>
        <v>0</v>
      </c>
      <c r="CV48" s="482">
        <f t="shared" si="21"/>
        <v>0</v>
      </c>
      <c r="CW48" s="482">
        <f t="shared" si="22"/>
        <v>0</v>
      </c>
      <c r="CX48" s="482">
        <f t="shared" si="23"/>
        <v>0</v>
      </c>
      <c r="CY48" s="482">
        <f t="shared" si="24"/>
        <v>0</v>
      </c>
      <c r="CZ48" s="482">
        <f t="shared" si="25"/>
        <v>0</v>
      </c>
      <c r="DA48" s="482">
        <f t="shared" si="26"/>
        <v>0</v>
      </c>
      <c r="DB48" s="482">
        <f t="shared" si="27"/>
        <v>0</v>
      </c>
      <c r="DC48" s="574">
        <f t="shared" si="28"/>
        <v>0</v>
      </c>
      <c r="DD48" s="480">
        <f t="shared" si="29"/>
        <v>0</v>
      </c>
      <c r="DE48" s="481">
        <f t="shared" si="30"/>
        <v>0</v>
      </c>
      <c r="DF48" s="483">
        <f t="shared" si="31"/>
        <v>0</v>
      </c>
      <c r="DG48" s="484">
        <f t="shared" si="32"/>
        <v>0</v>
      </c>
      <c r="DH48" s="482">
        <f t="shared" si="33"/>
        <v>0</v>
      </c>
      <c r="DI48" s="482">
        <f t="shared" si="34"/>
        <v>0</v>
      </c>
      <c r="DJ48" s="482">
        <f t="shared" si="35"/>
        <v>0</v>
      </c>
      <c r="DK48" s="482">
        <f t="shared" si="36"/>
        <v>0</v>
      </c>
      <c r="DL48" s="482">
        <f t="shared" si="37"/>
        <v>0</v>
      </c>
      <c r="DM48" s="482">
        <f t="shared" si="38"/>
        <v>0</v>
      </c>
      <c r="DN48" s="482">
        <f t="shared" si="39"/>
        <v>0</v>
      </c>
      <c r="DO48" s="484">
        <f t="shared" si="68"/>
        <v>0</v>
      </c>
      <c r="DP48" s="485">
        <f t="shared" si="40"/>
        <v>0</v>
      </c>
      <c r="DQ48" s="482">
        <f t="shared" si="41"/>
        <v>0</v>
      </c>
      <c r="DR48" s="482">
        <f t="shared" si="42"/>
        <v>0</v>
      </c>
      <c r="DS48" s="482">
        <f t="shared" si="43"/>
        <v>0</v>
      </c>
      <c r="DT48" s="482">
        <f t="shared" si="44"/>
        <v>0</v>
      </c>
      <c r="DU48" s="485">
        <f t="shared" si="45"/>
        <v>0</v>
      </c>
      <c r="DV48" s="482">
        <f t="shared" si="46"/>
        <v>0</v>
      </c>
      <c r="DW48" s="482">
        <f t="shared" si="47"/>
        <v>0</v>
      </c>
      <c r="DX48" s="482">
        <f t="shared" si="48"/>
        <v>0</v>
      </c>
      <c r="DY48" s="481">
        <f t="shared" si="49"/>
        <v>0</v>
      </c>
      <c r="DZ48" s="483">
        <f t="shared" si="50"/>
        <v>0</v>
      </c>
      <c r="EA48" s="482">
        <f t="shared" si="51"/>
        <v>0</v>
      </c>
      <c r="EB48" s="482">
        <f t="shared" si="52"/>
        <v>0</v>
      </c>
      <c r="EC48" s="482">
        <f t="shared" si="53"/>
        <v>0</v>
      </c>
      <c r="ED48" s="482">
        <f t="shared" si="54"/>
        <v>0</v>
      </c>
      <c r="EE48" s="482">
        <f t="shared" si="55"/>
        <v>0</v>
      </c>
      <c r="EF48" s="482">
        <f t="shared" si="56"/>
        <v>0</v>
      </c>
      <c r="EG48" s="482">
        <f t="shared" si="57"/>
        <v>0</v>
      </c>
      <c r="EH48" s="482">
        <f t="shared" si="58"/>
        <v>0</v>
      </c>
      <c r="EI48" s="482">
        <f t="shared" si="59"/>
        <v>0</v>
      </c>
      <c r="EJ48" s="482">
        <f t="shared" si="60"/>
        <v>0</v>
      </c>
      <c r="EK48" s="482">
        <f t="shared" si="61"/>
        <v>0</v>
      </c>
      <c r="EL48" s="480">
        <f t="shared" si="62"/>
        <v>0</v>
      </c>
      <c r="EM48" s="482">
        <f t="shared" si="63"/>
        <v>0</v>
      </c>
      <c r="EN48" s="482">
        <f t="shared" si="64"/>
        <v>0</v>
      </c>
      <c r="EO48" s="482">
        <f>+$D$77*BV48</f>
        <v>0</v>
      </c>
      <c r="EP48" s="482">
        <f>+$D$78*BW48</f>
        <v>0</v>
      </c>
      <c r="EQ48" s="482">
        <f t="shared" si="69"/>
        <v>0</v>
      </c>
      <c r="ER48" s="538">
        <f t="shared" si="70"/>
        <v>0</v>
      </c>
      <c r="ES48" s="486">
        <f t="shared" si="71"/>
        <v>0</v>
      </c>
    </row>
    <row r="49" spans="2:149" ht="13.5" customHeight="1" thickBot="1" x14ac:dyDescent="0.2">
      <c r="B49" s="364">
        <v>39</v>
      </c>
      <c r="C49" s="365" t="s">
        <v>93</v>
      </c>
      <c r="D49" s="366">
        <f>③入力!T13</f>
        <v>0</v>
      </c>
      <c r="E49" s="137" t="s">
        <v>236</v>
      </c>
      <c r="F49" s="138" t="s">
        <v>457</v>
      </c>
      <c r="G49" s="470">
        <v>1.3756627054229077E-2</v>
      </c>
      <c r="H49" s="471">
        <v>1.698105286845308E-2</v>
      </c>
      <c r="I49" s="472">
        <v>1.5634657815942164E-2</v>
      </c>
      <c r="J49" s="473">
        <v>1.911996183821027E-2</v>
      </c>
      <c r="K49" s="474">
        <v>1.9265319839956888E-2</v>
      </c>
      <c r="L49" s="474">
        <v>1.4167370823429072E-2</v>
      </c>
      <c r="M49" s="473">
        <v>1.1439321723164891E-2</v>
      </c>
      <c r="N49" s="474">
        <v>1.1840551181102362E-2</v>
      </c>
      <c r="O49" s="475">
        <v>1.2631717834751843E-2</v>
      </c>
      <c r="P49" s="474">
        <v>1.2653352838436395E-2</v>
      </c>
      <c r="Q49" s="474">
        <v>1.1474431252901771E-2</v>
      </c>
      <c r="R49" s="475">
        <v>9.8957913115320199E-3</v>
      </c>
      <c r="S49" s="474">
        <v>1.6235251382367581E-2</v>
      </c>
      <c r="T49" s="474">
        <v>5.9471247969178648E-3</v>
      </c>
      <c r="U49" s="474">
        <v>9.2370610633197014E-3</v>
      </c>
      <c r="V49" s="472">
        <v>1.8663266877317147E-2</v>
      </c>
      <c r="W49" s="473">
        <v>4.557223966890585E-3</v>
      </c>
      <c r="X49" s="474">
        <v>3.9469337367203936E-3</v>
      </c>
      <c r="Y49" s="474">
        <v>4.6065340011098386E-3</v>
      </c>
      <c r="Z49" s="473">
        <v>1.9549477216135498E-2</v>
      </c>
      <c r="AA49" s="474">
        <v>4.1917711672840724E-2</v>
      </c>
      <c r="AB49" s="474">
        <v>1.4537265928546287E-2</v>
      </c>
      <c r="AC49" s="474">
        <v>3.0450654175415925E-2</v>
      </c>
      <c r="AD49" s="474">
        <v>2.3815537834229423E-2</v>
      </c>
      <c r="AE49" s="474">
        <v>1.9513201285681719E-2</v>
      </c>
      <c r="AF49" s="474">
        <v>1.8425603860257728E-2</v>
      </c>
      <c r="AG49" s="474">
        <v>1.803993192322172E-2</v>
      </c>
      <c r="AH49" s="474">
        <v>4.8001475904135414E-2</v>
      </c>
      <c r="AI49" s="474">
        <v>2.0205403588336664E-2</v>
      </c>
      <c r="AJ49" s="580">
        <v>6.7552108633024818E-3</v>
      </c>
      <c r="AK49" s="472">
        <v>5.1047613572651925E-3</v>
      </c>
      <c r="AL49" s="473">
        <v>5.9960869445289033E-3</v>
      </c>
      <c r="AM49" s="475">
        <v>6.1611495850865871E-3</v>
      </c>
      <c r="AN49" s="476">
        <v>5.4827366734276871E-3</v>
      </c>
      <c r="AO49" s="474">
        <v>5.7847093780315651E-3</v>
      </c>
      <c r="AP49" s="474">
        <v>4.1384669600339754E-3</v>
      </c>
      <c r="AQ49" s="474">
        <v>5.2835946394070663E-3</v>
      </c>
      <c r="AR49" s="474">
        <v>6.4756402809190783E-3</v>
      </c>
      <c r="AS49" s="474">
        <v>8.4893130502649487E-4</v>
      </c>
      <c r="AT49" s="474">
        <v>2.0916126333403055E-4</v>
      </c>
      <c r="AU49" s="474">
        <v>3.079814167145169E-3</v>
      </c>
      <c r="AV49" s="476">
        <v>8.9517759168351134E-3</v>
      </c>
      <c r="AW49" s="477">
        <v>9.3126081344574747E-3</v>
      </c>
      <c r="AX49" s="474">
        <v>1.0554564114705364E-2</v>
      </c>
      <c r="AY49" s="474">
        <v>3.9230514723259443E-3</v>
      </c>
      <c r="AZ49" s="474">
        <v>3.0104804107758316E-3</v>
      </c>
      <c r="BA49" s="474">
        <v>4.6319354517382208E-3</v>
      </c>
      <c r="BB49" s="477">
        <v>5.2264479056404051E-3</v>
      </c>
      <c r="BC49" s="474">
        <v>5.2367833562912648E-3</v>
      </c>
      <c r="BD49" s="474">
        <v>5.1861455825152804E-3</v>
      </c>
      <c r="BE49" s="474">
        <v>4.1396896888609231E-4</v>
      </c>
      <c r="BF49" s="473">
        <v>4.9534913930221608E-3</v>
      </c>
      <c r="BG49" s="475">
        <v>3.4713138108699473E-3</v>
      </c>
      <c r="BH49" s="474">
        <v>2.5645902612454253E-3</v>
      </c>
      <c r="BI49" s="474">
        <v>6.3491048082074571E-3</v>
      </c>
      <c r="BJ49" s="474">
        <v>4.7204327302466393E-3</v>
      </c>
      <c r="BK49" s="474">
        <v>3.6541353383458645E-3</v>
      </c>
      <c r="BL49" s="474">
        <v>5.6557336931822152E-3</v>
      </c>
      <c r="BM49" s="474">
        <v>1.0470696435469768E-2</v>
      </c>
      <c r="BN49" s="474">
        <v>5.2847411677905323E-3</v>
      </c>
      <c r="BO49" s="474">
        <v>2.0733225418594473E-3</v>
      </c>
      <c r="BP49" s="474">
        <v>7.2992473041134692E-4</v>
      </c>
      <c r="BQ49" s="474">
        <v>4.8922399703632677E-3</v>
      </c>
      <c r="BR49" s="474">
        <v>5.802856248743578E-5</v>
      </c>
      <c r="BS49" s="472">
        <v>9.2411743058603123E-3</v>
      </c>
      <c r="BT49" s="474">
        <v>1.0119423270173948E-2</v>
      </c>
      <c r="BU49" s="474">
        <v>1.2934652953855114E-2</v>
      </c>
      <c r="BV49" s="474">
        <v>1.369902805454049E-2</v>
      </c>
      <c r="BW49" s="474">
        <v>8.9517102299469537E-3</v>
      </c>
      <c r="BX49" s="474">
        <v>9.1126000615640787E-3</v>
      </c>
      <c r="BY49" s="581">
        <v>7.6057223974227107E-3</v>
      </c>
      <c r="BZ49" s="478">
        <f t="shared" si="67"/>
        <v>0</v>
      </c>
      <c r="CA49" s="479">
        <f t="shared" si="0"/>
        <v>0</v>
      </c>
      <c r="CB49" s="480">
        <f t="shared" si="1"/>
        <v>0</v>
      </c>
      <c r="CC49" s="481">
        <f t="shared" si="2"/>
        <v>0</v>
      </c>
      <c r="CD49" s="482">
        <f t="shared" si="3"/>
        <v>0</v>
      </c>
      <c r="CE49" s="482">
        <f t="shared" si="4"/>
        <v>0</v>
      </c>
      <c r="CF49" s="481">
        <f t="shared" si="5"/>
        <v>0</v>
      </c>
      <c r="CG49" s="482">
        <f t="shared" si="6"/>
        <v>0</v>
      </c>
      <c r="CH49" s="483">
        <f t="shared" si="7"/>
        <v>0</v>
      </c>
      <c r="CI49" s="482">
        <f t="shared" si="8"/>
        <v>0</v>
      </c>
      <c r="CJ49" s="482">
        <f t="shared" si="9"/>
        <v>0</v>
      </c>
      <c r="CK49" s="483">
        <f t="shared" si="10"/>
        <v>0</v>
      </c>
      <c r="CL49" s="482">
        <f t="shared" si="11"/>
        <v>0</v>
      </c>
      <c r="CM49" s="482">
        <f t="shared" si="12"/>
        <v>0</v>
      </c>
      <c r="CN49" s="482">
        <f t="shared" si="13"/>
        <v>0</v>
      </c>
      <c r="CO49" s="480">
        <f t="shared" si="14"/>
        <v>0</v>
      </c>
      <c r="CP49" s="481">
        <f t="shared" si="15"/>
        <v>0</v>
      </c>
      <c r="CQ49" s="482">
        <f t="shared" si="16"/>
        <v>0</v>
      </c>
      <c r="CR49" s="482">
        <f t="shared" si="17"/>
        <v>0</v>
      </c>
      <c r="CS49" s="481">
        <f t="shared" si="18"/>
        <v>0</v>
      </c>
      <c r="CT49" s="482">
        <f t="shared" si="19"/>
        <v>0</v>
      </c>
      <c r="CU49" s="482">
        <f t="shared" si="20"/>
        <v>0</v>
      </c>
      <c r="CV49" s="482">
        <f t="shared" si="21"/>
        <v>0</v>
      </c>
      <c r="CW49" s="482">
        <f t="shared" si="22"/>
        <v>0</v>
      </c>
      <c r="CX49" s="482">
        <f t="shared" si="23"/>
        <v>0</v>
      </c>
      <c r="CY49" s="482">
        <f t="shared" si="24"/>
        <v>0</v>
      </c>
      <c r="CZ49" s="482">
        <f t="shared" si="25"/>
        <v>0</v>
      </c>
      <c r="DA49" s="482">
        <f t="shared" si="26"/>
        <v>0</v>
      </c>
      <c r="DB49" s="482">
        <f t="shared" si="27"/>
        <v>0</v>
      </c>
      <c r="DC49" s="574">
        <f t="shared" si="28"/>
        <v>0</v>
      </c>
      <c r="DD49" s="480">
        <f t="shared" si="29"/>
        <v>0</v>
      </c>
      <c r="DE49" s="481">
        <f t="shared" si="30"/>
        <v>0</v>
      </c>
      <c r="DF49" s="483">
        <f t="shared" si="31"/>
        <v>0</v>
      </c>
      <c r="DG49" s="484">
        <f t="shared" si="32"/>
        <v>0</v>
      </c>
      <c r="DH49" s="482">
        <f t="shared" si="33"/>
        <v>0</v>
      </c>
      <c r="DI49" s="482">
        <f t="shared" si="34"/>
        <v>0</v>
      </c>
      <c r="DJ49" s="482">
        <f t="shared" si="35"/>
        <v>0</v>
      </c>
      <c r="DK49" s="482">
        <f t="shared" si="36"/>
        <v>0</v>
      </c>
      <c r="DL49" s="482">
        <f t="shared" si="37"/>
        <v>0</v>
      </c>
      <c r="DM49" s="482">
        <f t="shared" si="38"/>
        <v>0</v>
      </c>
      <c r="DN49" s="482">
        <f t="shared" si="39"/>
        <v>0</v>
      </c>
      <c r="DO49" s="484">
        <f t="shared" si="68"/>
        <v>0</v>
      </c>
      <c r="DP49" s="485">
        <f t="shared" si="40"/>
        <v>0</v>
      </c>
      <c r="DQ49" s="482">
        <f t="shared" si="41"/>
        <v>0</v>
      </c>
      <c r="DR49" s="482">
        <f t="shared" si="42"/>
        <v>0</v>
      </c>
      <c r="DS49" s="482">
        <f t="shared" si="43"/>
        <v>0</v>
      </c>
      <c r="DT49" s="482">
        <f t="shared" si="44"/>
        <v>0</v>
      </c>
      <c r="DU49" s="485">
        <f t="shared" si="45"/>
        <v>0</v>
      </c>
      <c r="DV49" s="482">
        <f t="shared" si="46"/>
        <v>0</v>
      </c>
      <c r="DW49" s="482">
        <f t="shared" si="47"/>
        <v>0</v>
      </c>
      <c r="DX49" s="482">
        <f t="shared" si="48"/>
        <v>0</v>
      </c>
      <c r="DY49" s="481">
        <f t="shared" si="49"/>
        <v>0</v>
      </c>
      <c r="DZ49" s="483">
        <f t="shared" si="50"/>
        <v>0</v>
      </c>
      <c r="EA49" s="482">
        <f t="shared" si="51"/>
        <v>0</v>
      </c>
      <c r="EB49" s="482">
        <f t="shared" si="52"/>
        <v>0</v>
      </c>
      <c r="EC49" s="482">
        <f t="shared" si="53"/>
        <v>0</v>
      </c>
      <c r="ED49" s="482">
        <f t="shared" si="54"/>
        <v>0</v>
      </c>
      <c r="EE49" s="482">
        <f t="shared" si="55"/>
        <v>0</v>
      </c>
      <c r="EF49" s="482">
        <f t="shared" si="56"/>
        <v>0</v>
      </c>
      <c r="EG49" s="482">
        <f t="shared" si="57"/>
        <v>0</v>
      </c>
      <c r="EH49" s="482">
        <f t="shared" si="58"/>
        <v>0</v>
      </c>
      <c r="EI49" s="482">
        <f t="shared" si="59"/>
        <v>0</v>
      </c>
      <c r="EJ49" s="482">
        <f t="shared" si="60"/>
        <v>0</v>
      </c>
      <c r="EK49" s="482">
        <f t="shared" si="61"/>
        <v>0</v>
      </c>
      <c r="EL49" s="480">
        <f t="shared" si="62"/>
        <v>0</v>
      </c>
      <c r="EM49" s="482">
        <f t="shared" si="63"/>
        <v>0</v>
      </c>
      <c r="EN49" s="482">
        <f t="shared" si="64"/>
        <v>0</v>
      </c>
      <c r="EO49" s="482">
        <f t="shared" si="65"/>
        <v>0</v>
      </c>
      <c r="EP49" s="482">
        <f t="shared" si="66"/>
        <v>0</v>
      </c>
      <c r="EQ49" s="482">
        <f t="shared" si="69"/>
        <v>0</v>
      </c>
      <c r="ER49" s="538">
        <f t="shared" si="70"/>
        <v>0</v>
      </c>
      <c r="ES49" s="486">
        <f>SUM(CD49:CE49,CG49,CI49:CJ49,CL49:CN49,CQ49:CR49,CT49:DB49,DH49:DN49,DQ49:DT49,DV49:DX49,EA49:EK49,EM49:ER49)</f>
        <v>0</v>
      </c>
    </row>
    <row r="50" spans="2:149" ht="13.5" customHeight="1" thickBot="1" x14ac:dyDescent="0.2">
      <c r="B50" s="131">
        <v>40</v>
      </c>
      <c r="C50" s="139" t="s">
        <v>413</v>
      </c>
      <c r="D50" s="140">
        <f>③入力!T14</f>
        <v>0</v>
      </c>
      <c r="E50" s="923" t="s">
        <v>104</v>
      </c>
      <c r="F50" s="924"/>
      <c r="G50" s="584">
        <v>0.52911619435810886</v>
      </c>
      <c r="H50" s="585">
        <v>0.54232998922224496</v>
      </c>
      <c r="I50" s="586">
        <v>0.53867621763006812</v>
      </c>
      <c r="J50" s="587">
        <v>0.51694330098805663</v>
      </c>
      <c r="K50" s="588">
        <v>0.51416033862850818</v>
      </c>
      <c r="L50" s="588">
        <v>0.61176349809285391</v>
      </c>
      <c r="M50" s="587">
        <v>0.56483660105917743</v>
      </c>
      <c r="N50" s="588">
        <v>0.51945866141732289</v>
      </c>
      <c r="O50" s="589">
        <v>0.52822144224912693</v>
      </c>
      <c r="P50" s="588">
        <v>0.52671267510140862</v>
      </c>
      <c r="Q50" s="588">
        <v>0.60892750547191088</v>
      </c>
      <c r="R50" s="589">
        <v>0.61348774765296477</v>
      </c>
      <c r="S50" s="588">
        <v>0.60425944113333963</v>
      </c>
      <c r="T50" s="588">
        <v>0.61923579315423349</v>
      </c>
      <c r="U50" s="588">
        <v>0.625045832745734</v>
      </c>
      <c r="V50" s="586">
        <v>0.54689508751645421</v>
      </c>
      <c r="W50" s="587">
        <v>0.50057842688684151</v>
      </c>
      <c r="X50" s="588">
        <v>0.52511606071670758</v>
      </c>
      <c r="Y50" s="588">
        <v>0.49859584302100968</v>
      </c>
      <c r="Z50" s="587">
        <v>0.54980492578719731</v>
      </c>
      <c r="AA50" s="588">
        <v>0.5884810093943118</v>
      </c>
      <c r="AB50" s="588">
        <v>0.4509732507240094</v>
      </c>
      <c r="AC50" s="588">
        <v>0.54817961557099015</v>
      </c>
      <c r="AD50" s="588">
        <v>0.5385270450691011</v>
      </c>
      <c r="AE50" s="588">
        <v>0.59929127171091034</v>
      </c>
      <c r="AF50" s="588">
        <v>0.50758674080994315</v>
      </c>
      <c r="AG50" s="588">
        <v>0.56136580684297044</v>
      </c>
      <c r="AH50" s="588">
        <v>0.54074590811343703</v>
      </c>
      <c r="AI50" s="588">
        <v>0.55017367703366737</v>
      </c>
      <c r="AJ50" s="590">
        <v>0.5023965765379701</v>
      </c>
      <c r="AK50" s="586">
        <v>0.50972169847758664</v>
      </c>
      <c r="AL50" s="587">
        <v>0.51281048503562232</v>
      </c>
      <c r="AM50" s="589">
        <v>0.51267785996307125</v>
      </c>
      <c r="AN50" s="591">
        <v>0.50807924048788911</v>
      </c>
      <c r="AO50" s="588">
        <v>0.50048056343033442</v>
      </c>
      <c r="AP50" s="588">
        <v>0.65191697765408563</v>
      </c>
      <c r="AQ50" s="588">
        <v>0.57716835228373164</v>
      </c>
      <c r="AR50" s="588">
        <v>0.4915465910047277</v>
      </c>
      <c r="AS50" s="588">
        <v>0.50210178960196072</v>
      </c>
      <c r="AT50" s="588">
        <v>0.63794185316879315</v>
      </c>
      <c r="AU50" s="588">
        <v>0.57248003340815368</v>
      </c>
      <c r="AV50" s="591">
        <v>0.53159411048925131</v>
      </c>
      <c r="AW50" s="592">
        <v>0.53429178223894391</v>
      </c>
      <c r="AX50" s="588">
        <v>0.51860533680573395</v>
      </c>
      <c r="AY50" s="588">
        <v>0.58479935718674669</v>
      </c>
      <c r="AZ50" s="588">
        <v>0.68641766898783152</v>
      </c>
      <c r="BA50" s="588">
        <v>0.42917621277019624</v>
      </c>
      <c r="BB50" s="592">
        <v>0.50374262815666115</v>
      </c>
      <c r="BC50" s="588">
        <v>0.50960670688262955</v>
      </c>
      <c r="BD50" s="588">
        <v>0.48087608816447491</v>
      </c>
      <c r="BE50" s="588">
        <v>0.51729562352006098</v>
      </c>
      <c r="BF50" s="587">
        <v>0.50942699642755018</v>
      </c>
      <c r="BG50" s="589">
        <v>0.54333829028162628</v>
      </c>
      <c r="BH50" s="588">
        <v>0.51511791471849078</v>
      </c>
      <c r="BI50" s="588">
        <v>0.53622348209216597</v>
      </c>
      <c r="BJ50" s="588">
        <v>0.54031019986513051</v>
      </c>
      <c r="BK50" s="588">
        <v>0.63053834586466162</v>
      </c>
      <c r="BL50" s="588">
        <v>0.51543108451088282</v>
      </c>
      <c r="BM50" s="588">
        <v>0.45920744036891503</v>
      </c>
      <c r="BN50" s="588">
        <v>0.51705530104150577</v>
      </c>
      <c r="BO50" s="588">
        <v>0.40157453552051869</v>
      </c>
      <c r="BP50" s="588">
        <v>0.62650936892704179</v>
      </c>
      <c r="BQ50" s="588">
        <v>0.43918710677628936</v>
      </c>
      <c r="BR50" s="588">
        <v>0.49105013046064316</v>
      </c>
      <c r="BS50" s="586">
        <v>0.4913632275699748</v>
      </c>
      <c r="BT50" s="588">
        <v>0.47962674315170828</v>
      </c>
      <c r="BU50" s="588">
        <v>0.40781805709718411</v>
      </c>
      <c r="BV50" s="588">
        <v>0.41486327115128768</v>
      </c>
      <c r="BW50" s="588">
        <v>0.59910615246031407</v>
      </c>
      <c r="BX50" s="588">
        <v>0.38265344368083015</v>
      </c>
      <c r="BY50" s="593">
        <v>0.52813478064993247</v>
      </c>
      <c r="BZ50" s="504">
        <f>SUM(BZ10:BZ49)</f>
        <v>0</v>
      </c>
      <c r="CA50" s="505">
        <f t="shared" ref="CA50:DE50" si="72">SUM(CA10:CA49)</f>
        <v>0</v>
      </c>
      <c r="CB50" s="506">
        <f t="shared" si="72"/>
        <v>0</v>
      </c>
      <c r="CC50" s="507">
        <f t="shared" si="72"/>
        <v>0</v>
      </c>
      <c r="CD50" s="508">
        <f t="shared" si="72"/>
        <v>0</v>
      </c>
      <c r="CE50" s="508">
        <f t="shared" si="72"/>
        <v>0</v>
      </c>
      <c r="CF50" s="507">
        <f t="shared" si="72"/>
        <v>0</v>
      </c>
      <c r="CG50" s="508">
        <f t="shared" si="72"/>
        <v>0</v>
      </c>
      <c r="CH50" s="509">
        <f t="shared" si="72"/>
        <v>0</v>
      </c>
      <c r="CI50" s="508">
        <f t="shared" si="72"/>
        <v>0</v>
      </c>
      <c r="CJ50" s="508">
        <f t="shared" si="72"/>
        <v>0</v>
      </c>
      <c r="CK50" s="509">
        <f t="shared" si="72"/>
        <v>0</v>
      </c>
      <c r="CL50" s="508">
        <f t="shared" si="72"/>
        <v>0</v>
      </c>
      <c r="CM50" s="508">
        <f t="shared" si="72"/>
        <v>0</v>
      </c>
      <c r="CN50" s="508">
        <f t="shared" si="72"/>
        <v>0</v>
      </c>
      <c r="CO50" s="506">
        <f t="shared" si="72"/>
        <v>0</v>
      </c>
      <c r="CP50" s="507">
        <f t="shared" si="72"/>
        <v>0</v>
      </c>
      <c r="CQ50" s="508">
        <f t="shared" si="72"/>
        <v>0</v>
      </c>
      <c r="CR50" s="508">
        <f t="shared" si="72"/>
        <v>0</v>
      </c>
      <c r="CS50" s="507">
        <f t="shared" si="72"/>
        <v>0</v>
      </c>
      <c r="CT50" s="508">
        <f t="shared" si="72"/>
        <v>0</v>
      </c>
      <c r="CU50" s="508">
        <f t="shared" si="72"/>
        <v>0</v>
      </c>
      <c r="CV50" s="508">
        <f t="shared" si="72"/>
        <v>0</v>
      </c>
      <c r="CW50" s="508">
        <f t="shared" si="72"/>
        <v>0</v>
      </c>
      <c r="CX50" s="508">
        <f t="shared" si="72"/>
        <v>0</v>
      </c>
      <c r="CY50" s="508">
        <f t="shared" si="72"/>
        <v>0</v>
      </c>
      <c r="CZ50" s="508">
        <f t="shared" si="72"/>
        <v>0</v>
      </c>
      <c r="DA50" s="508">
        <f t="shared" si="72"/>
        <v>0</v>
      </c>
      <c r="DB50" s="508">
        <f t="shared" si="72"/>
        <v>0</v>
      </c>
      <c r="DC50" s="576">
        <f t="shared" si="72"/>
        <v>0</v>
      </c>
      <c r="DD50" s="506">
        <f t="shared" si="72"/>
        <v>0</v>
      </c>
      <c r="DE50" s="507">
        <f t="shared" si="72"/>
        <v>0</v>
      </c>
      <c r="DF50" s="509">
        <f t="shared" ref="DF50:EK50" si="73">SUM(DF10:DF49)</f>
        <v>0</v>
      </c>
      <c r="DG50" s="510">
        <f t="shared" si="73"/>
        <v>0</v>
      </c>
      <c r="DH50" s="508">
        <f t="shared" si="73"/>
        <v>0</v>
      </c>
      <c r="DI50" s="508">
        <f t="shared" si="73"/>
        <v>0</v>
      </c>
      <c r="DJ50" s="508">
        <f t="shared" si="73"/>
        <v>0</v>
      </c>
      <c r="DK50" s="508">
        <f t="shared" si="73"/>
        <v>0</v>
      </c>
      <c r="DL50" s="508">
        <f t="shared" si="73"/>
        <v>0</v>
      </c>
      <c r="DM50" s="508">
        <f t="shared" si="73"/>
        <v>0</v>
      </c>
      <c r="DN50" s="508">
        <f t="shared" si="73"/>
        <v>0</v>
      </c>
      <c r="DO50" s="510">
        <f t="shared" si="73"/>
        <v>0</v>
      </c>
      <c r="DP50" s="511">
        <f t="shared" si="73"/>
        <v>0</v>
      </c>
      <c r="DQ50" s="508">
        <f t="shared" si="73"/>
        <v>0</v>
      </c>
      <c r="DR50" s="508">
        <f t="shared" si="73"/>
        <v>0</v>
      </c>
      <c r="DS50" s="508">
        <f t="shared" si="73"/>
        <v>0</v>
      </c>
      <c r="DT50" s="508">
        <f t="shared" si="73"/>
        <v>0</v>
      </c>
      <c r="DU50" s="511">
        <f t="shared" si="73"/>
        <v>0</v>
      </c>
      <c r="DV50" s="508">
        <f t="shared" si="73"/>
        <v>0</v>
      </c>
      <c r="DW50" s="508">
        <f t="shared" si="73"/>
        <v>0</v>
      </c>
      <c r="DX50" s="508">
        <f t="shared" si="73"/>
        <v>0</v>
      </c>
      <c r="DY50" s="507">
        <f t="shared" si="73"/>
        <v>0</v>
      </c>
      <c r="DZ50" s="509">
        <f t="shared" si="73"/>
        <v>0</v>
      </c>
      <c r="EA50" s="508">
        <f t="shared" si="73"/>
        <v>0</v>
      </c>
      <c r="EB50" s="508">
        <f t="shared" si="73"/>
        <v>0</v>
      </c>
      <c r="EC50" s="508">
        <f t="shared" si="73"/>
        <v>0</v>
      </c>
      <c r="ED50" s="508">
        <f t="shared" si="73"/>
        <v>0</v>
      </c>
      <c r="EE50" s="508">
        <f t="shared" si="73"/>
        <v>0</v>
      </c>
      <c r="EF50" s="508">
        <f t="shared" si="73"/>
        <v>0</v>
      </c>
      <c r="EG50" s="508">
        <f t="shared" si="73"/>
        <v>0</v>
      </c>
      <c r="EH50" s="508">
        <f t="shared" si="73"/>
        <v>0</v>
      </c>
      <c r="EI50" s="508">
        <f t="shared" si="73"/>
        <v>0</v>
      </c>
      <c r="EJ50" s="508">
        <f t="shared" si="73"/>
        <v>0</v>
      </c>
      <c r="EK50" s="508">
        <f t="shared" si="73"/>
        <v>0</v>
      </c>
      <c r="EL50" s="506">
        <f>SUM(EL10:EL49)</f>
        <v>0</v>
      </c>
      <c r="EM50" s="508">
        <f t="shared" ref="EM50:EQ50" si="74">SUM(EM10:EM49)</f>
        <v>0</v>
      </c>
      <c r="EN50" s="508">
        <f t="shared" si="74"/>
        <v>0</v>
      </c>
      <c r="EO50" s="508">
        <f t="shared" si="74"/>
        <v>0</v>
      </c>
      <c r="EP50" s="508">
        <f t="shared" si="74"/>
        <v>0</v>
      </c>
      <c r="EQ50" s="508">
        <f t="shared" si="74"/>
        <v>0</v>
      </c>
      <c r="ER50" s="540">
        <f>SUM(ER10:ER49)</f>
        <v>0</v>
      </c>
      <c r="ES50" s="512">
        <f>SUM(ES10:ES49)</f>
        <v>0</v>
      </c>
    </row>
    <row r="51" spans="2:149" ht="13.5" customHeight="1" x14ac:dyDescent="0.15">
      <c r="B51" s="361">
        <v>41</v>
      </c>
      <c r="C51" s="362" t="s">
        <v>327</v>
      </c>
      <c r="D51" s="363">
        <f>③入力!T15</f>
        <v>0</v>
      </c>
      <c r="E51" s="151"/>
      <c r="F51" s="152" t="s">
        <v>105</v>
      </c>
      <c r="G51" s="470">
        <v>0.47088380564189114</v>
      </c>
      <c r="H51" s="471">
        <v>0.4576700107777551</v>
      </c>
      <c r="I51" s="472">
        <v>0.46132378236993188</v>
      </c>
      <c r="J51" s="473">
        <v>0.48305669901194337</v>
      </c>
      <c r="K51" s="474">
        <v>0.48583966137149182</v>
      </c>
      <c r="L51" s="474">
        <v>0.38823650190714609</v>
      </c>
      <c r="M51" s="473">
        <v>0.43516339894082262</v>
      </c>
      <c r="N51" s="474">
        <v>0.48054133858267717</v>
      </c>
      <c r="O51" s="475">
        <v>0.47177855775087307</v>
      </c>
      <c r="P51" s="474">
        <v>0.47328732489859138</v>
      </c>
      <c r="Q51" s="474">
        <v>0.39107249452808912</v>
      </c>
      <c r="R51" s="475">
        <v>0.38651225234703529</v>
      </c>
      <c r="S51" s="474">
        <v>0.39574055886666037</v>
      </c>
      <c r="T51" s="474">
        <v>0.38076420684576651</v>
      </c>
      <c r="U51" s="474">
        <v>0.37495416725426595</v>
      </c>
      <c r="V51" s="472">
        <v>0.45310491248354579</v>
      </c>
      <c r="W51" s="473">
        <v>0.49942157311315849</v>
      </c>
      <c r="X51" s="474">
        <v>0.47488393928329248</v>
      </c>
      <c r="Y51" s="474">
        <v>0.50140415697899032</v>
      </c>
      <c r="Z51" s="473">
        <v>0.45019507421280269</v>
      </c>
      <c r="AA51" s="474">
        <v>0.41151899060568814</v>
      </c>
      <c r="AB51" s="474">
        <v>0.5490267492759906</v>
      </c>
      <c r="AC51" s="474">
        <v>0.45182038442900985</v>
      </c>
      <c r="AD51" s="474">
        <v>0.46147295493089885</v>
      </c>
      <c r="AE51" s="474">
        <v>0.40070872828908966</v>
      </c>
      <c r="AF51" s="474">
        <v>0.49241325919005685</v>
      </c>
      <c r="AG51" s="474">
        <v>0.43863419315702951</v>
      </c>
      <c r="AH51" s="474">
        <v>0.45925409188656291</v>
      </c>
      <c r="AI51" s="474">
        <v>0.44982632296633268</v>
      </c>
      <c r="AJ51" s="580">
        <v>0.49760342346202985</v>
      </c>
      <c r="AK51" s="472">
        <v>0.49027830152241336</v>
      </c>
      <c r="AL51" s="473">
        <v>0.48718951496437762</v>
      </c>
      <c r="AM51" s="475">
        <v>0.4873221400369287</v>
      </c>
      <c r="AN51" s="476">
        <v>0.49192075951211089</v>
      </c>
      <c r="AO51" s="474">
        <v>0.49951943656966552</v>
      </c>
      <c r="AP51" s="474">
        <v>0.34808302234591437</v>
      </c>
      <c r="AQ51" s="474">
        <v>0.42283164771626836</v>
      </c>
      <c r="AR51" s="474">
        <v>0.50845340899527236</v>
      </c>
      <c r="AS51" s="474">
        <v>0.49789821039803922</v>
      </c>
      <c r="AT51" s="474">
        <v>0.36205814683120685</v>
      </c>
      <c r="AU51" s="474">
        <v>0.42751996659184632</v>
      </c>
      <c r="AV51" s="476">
        <v>0.46840588951074863</v>
      </c>
      <c r="AW51" s="477">
        <v>0.46570821776105603</v>
      </c>
      <c r="AX51" s="474">
        <v>0.48139466319426605</v>
      </c>
      <c r="AY51" s="474">
        <v>0.41520064281325331</v>
      </c>
      <c r="AZ51" s="474">
        <v>0.31358233101216854</v>
      </c>
      <c r="BA51" s="474">
        <v>0.57082378722980376</v>
      </c>
      <c r="BB51" s="477">
        <v>0.4962573718433389</v>
      </c>
      <c r="BC51" s="474">
        <v>0.49039329311737045</v>
      </c>
      <c r="BD51" s="474">
        <v>0.51912391183552509</v>
      </c>
      <c r="BE51" s="474">
        <v>0.48270437647993908</v>
      </c>
      <c r="BF51" s="473">
        <v>0.49057300357244976</v>
      </c>
      <c r="BG51" s="475">
        <v>0.45666170971837367</v>
      </c>
      <c r="BH51" s="474">
        <v>0.48488208528150922</v>
      </c>
      <c r="BI51" s="474">
        <v>0.46377651790783403</v>
      </c>
      <c r="BJ51" s="474">
        <v>0.45968980013486949</v>
      </c>
      <c r="BK51" s="474">
        <v>0.36946165413533832</v>
      </c>
      <c r="BL51" s="474">
        <v>0.48456891548911712</v>
      </c>
      <c r="BM51" s="474">
        <v>0.54079255963108497</v>
      </c>
      <c r="BN51" s="474">
        <v>0.48294469895849418</v>
      </c>
      <c r="BO51" s="474">
        <v>0.59842546447948131</v>
      </c>
      <c r="BP51" s="474">
        <v>0.37349063107295816</v>
      </c>
      <c r="BQ51" s="474">
        <v>0.56081289322371064</v>
      </c>
      <c r="BR51" s="474">
        <v>0.50894986953935684</v>
      </c>
      <c r="BS51" s="472">
        <v>0.50863677243002514</v>
      </c>
      <c r="BT51" s="474">
        <v>0.52037325684829172</v>
      </c>
      <c r="BU51" s="474">
        <v>0.59218194290281589</v>
      </c>
      <c r="BV51" s="474">
        <v>0.58513672884871226</v>
      </c>
      <c r="BW51" s="474">
        <v>0.40089384753968588</v>
      </c>
      <c r="BX51" s="474">
        <v>0.6173465563191699</v>
      </c>
      <c r="BY51" s="581">
        <v>0.47186521935006759</v>
      </c>
      <c r="BZ51" s="478">
        <f>+$D$10*G51</f>
        <v>0</v>
      </c>
      <c r="CA51" s="479">
        <f>$D$11*H51</f>
        <v>0</v>
      </c>
      <c r="CB51" s="480">
        <f>$D$12*I51</f>
        <v>0</v>
      </c>
      <c r="CC51" s="481">
        <f>+$D$13*J51</f>
        <v>0</v>
      </c>
      <c r="CD51" s="482">
        <f>+$D$14*K51</f>
        <v>0</v>
      </c>
      <c r="CE51" s="482">
        <f>+$D$15*L51</f>
        <v>0</v>
      </c>
      <c r="CF51" s="481">
        <f>+$D$16*M51</f>
        <v>0</v>
      </c>
      <c r="CG51" s="482">
        <f>+$D$17*N51</f>
        <v>0</v>
      </c>
      <c r="CH51" s="483">
        <f>+$D$18*O51</f>
        <v>0</v>
      </c>
      <c r="CI51" s="482">
        <f>+$D$19*P51</f>
        <v>0</v>
      </c>
      <c r="CJ51" s="482">
        <f>+$D$20*Q51</f>
        <v>0</v>
      </c>
      <c r="CK51" s="483">
        <f>+$D$21*R51</f>
        <v>0</v>
      </c>
      <c r="CL51" s="482">
        <f>+$D$22*S51</f>
        <v>0</v>
      </c>
      <c r="CM51" s="482">
        <f>+$D$23*T51</f>
        <v>0</v>
      </c>
      <c r="CN51" s="482">
        <f>+$D$24*U51</f>
        <v>0</v>
      </c>
      <c r="CO51" s="480">
        <f>+$D$25*V51</f>
        <v>0</v>
      </c>
      <c r="CP51" s="481">
        <f>+$D$26*W51</f>
        <v>0</v>
      </c>
      <c r="CQ51" s="482">
        <f>+$D$27*X51</f>
        <v>0</v>
      </c>
      <c r="CR51" s="482">
        <f>+$D$28*Y51</f>
        <v>0</v>
      </c>
      <c r="CS51" s="481">
        <f>+$D$29*Z51</f>
        <v>0</v>
      </c>
      <c r="CT51" s="482">
        <f>+$D$30*AA51</f>
        <v>0</v>
      </c>
      <c r="CU51" s="482">
        <f>+$D$31*AB51</f>
        <v>0</v>
      </c>
      <c r="CV51" s="482">
        <f>+$D$32*AC51</f>
        <v>0</v>
      </c>
      <c r="CW51" s="482">
        <f>+$D$33*AD51</f>
        <v>0</v>
      </c>
      <c r="CX51" s="482">
        <f>+$D$34*AE51</f>
        <v>0</v>
      </c>
      <c r="CY51" s="482">
        <f>+$D$35*AF51</f>
        <v>0</v>
      </c>
      <c r="CZ51" s="482">
        <f>+$D$36*AG51</f>
        <v>0</v>
      </c>
      <c r="DA51" s="482">
        <f>+$D$37*AH51</f>
        <v>0</v>
      </c>
      <c r="DB51" s="482">
        <f>+$D$38*AI51</f>
        <v>0</v>
      </c>
      <c r="DC51" s="574">
        <f>+$D$39*AJ51</f>
        <v>0</v>
      </c>
      <c r="DD51" s="480">
        <f>+$D$40*AK51</f>
        <v>0</v>
      </c>
      <c r="DE51" s="481">
        <f>+$D$41*AL51</f>
        <v>0</v>
      </c>
      <c r="DF51" s="483">
        <f>+$D$42*AM51</f>
        <v>0</v>
      </c>
      <c r="DG51" s="484">
        <f>+$D$43*AN51</f>
        <v>0</v>
      </c>
      <c r="DH51" s="482">
        <f>+$D$44*AO51</f>
        <v>0</v>
      </c>
      <c r="DI51" s="482">
        <f>+$D$45*AP51</f>
        <v>0</v>
      </c>
      <c r="DJ51" s="482">
        <f>+$D$46*AQ51</f>
        <v>0</v>
      </c>
      <c r="DK51" s="482">
        <f>+$D$47*AR51</f>
        <v>0</v>
      </c>
      <c r="DL51" s="482">
        <f>+$D$48*AS51</f>
        <v>0</v>
      </c>
      <c r="DM51" s="482">
        <f>+$D$49*AT51</f>
        <v>0</v>
      </c>
      <c r="DN51" s="482">
        <f>+$D$50*AU51</f>
        <v>0</v>
      </c>
      <c r="DO51" s="484">
        <f>+$D$51*AV51</f>
        <v>0</v>
      </c>
      <c r="DP51" s="485">
        <f>$D$52*AW51</f>
        <v>0</v>
      </c>
      <c r="DQ51" s="482">
        <f>+$D$53*AX51</f>
        <v>0</v>
      </c>
      <c r="DR51" s="482">
        <f>+$D$54*AY51</f>
        <v>0</v>
      </c>
      <c r="DS51" s="482">
        <f>+$D$55*AZ51</f>
        <v>0</v>
      </c>
      <c r="DT51" s="482">
        <f>+$D$56*BA51</f>
        <v>0</v>
      </c>
      <c r="DU51" s="485">
        <f>+$D$57*BB51</f>
        <v>0</v>
      </c>
      <c r="DV51" s="482">
        <f>+$D$58*BC51</f>
        <v>0</v>
      </c>
      <c r="DW51" s="482">
        <f>+$D$59*BD51</f>
        <v>0</v>
      </c>
      <c r="DX51" s="482">
        <f>+$D$60*BE51</f>
        <v>0</v>
      </c>
      <c r="DY51" s="481">
        <f>+$D$61*BF51</f>
        <v>0</v>
      </c>
      <c r="DZ51" s="483">
        <f>+$D$62*BG51</f>
        <v>0</v>
      </c>
      <c r="EA51" s="482">
        <f>+$D$63*BH51</f>
        <v>0</v>
      </c>
      <c r="EB51" s="482">
        <f>+$D$64*BI51</f>
        <v>0</v>
      </c>
      <c r="EC51" s="482">
        <f>+$D$65*BJ51</f>
        <v>0</v>
      </c>
      <c r="ED51" s="482">
        <f>+$D$66*BK51</f>
        <v>0</v>
      </c>
      <c r="EE51" s="482">
        <f>+$D$67*BL51</f>
        <v>0</v>
      </c>
      <c r="EF51" s="482">
        <f>+$D$68*BM51</f>
        <v>0</v>
      </c>
      <c r="EG51" s="482">
        <f>+$D$69*BN51</f>
        <v>0</v>
      </c>
      <c r="EH51" s="482">
        <f>+$D$70*BO51</f>
        <v>0</v>
      </c>
      <c r="EI51" s="482">
        <f>+$D$71*BP51</f>
        <v>0</v>
      </c>
      <c r="EJ51" s="482">
        <f>+$D$72*BQ51</f>
        <v>0</v>
      </c>
      <c r="EK51" s="482">
        <f>+$D$73*BR51</f>
        <v>0</v>
      </c>
      <c r="EL51" s="480">
        <f>+$D$74*BS51</f>
        <v>0</v>
      </c>
      <c r="EM51" s="482">
        <f>+$D$75*BT51</f>
        <v>0</v>
      </c>
      <c r="EN51" s="482">
        <f>+$D$76*BU51</f>
        <v>0</v>
      </c>
      <c r="EO51" s="482">
        <f>+$D$77*BV51</f>
        <v>0</v>
      </c>
      <c r="EP51" s="482">
        <f>+$D$78*BW51</f>
        <v>0</v>
      </c>
      <c r="EQ51" s="482">
        <f>+$D$79*BX51</f>
        <v>0</v>
      </c>
      <c r="ER51" s="538">
        <f>$D$80*BY51</f>
        <v>0</v>
      </c>
      <c r="ES51" s="469">
        <f>SUM(CD51:CE51,CG51,CI51:CJ51,CL51:CN51,CQ51:CR51,CT51:DB51,DH51:DN51,DQ51:DT51,DV51:DX51,EA51:EK51,EM51:ER51)</f>
        <v>0</v>
      </c>
    </row>
    <row r="52" spans="2:149" ht="13.5" customHeight="1" thickBot="1" x14ac:dyDescent="0.2">
      <c r="B52" s="160">
        <v>42</v>
      </c>
      <c r="C52" s="145" t="s">
        <v>414</v>
      </c>
      <c r="D52" s="140">
        <f>③入力!T16</f>
        <v>0</v>
      </c>
      <c r="E52" s="153"/>
      <c r="F52" s="154" t="s">
        <v>106</v>
      </c>
      <c r="G52" s="513">
        <v>0.3511798769099404</v>
      </c>
      <c r="H52" s="514">
        <v>0.33550622503910277</v>
      </c>
      <c r="I52" s="515">
        <v>0.34196771353407024</v>
      </c>
      <c r="J52" s="516">
        <v>0.35762131899331506</v>
      </c>
      <c r="K52" s="517">
        <v>0.36022158032431617</v>
      </c>
      <c r="L52" s="517">
        <v>0.26902605248402817</v>
      </c>
      <c r="M52" s="516">
        <v>0.32312512891428491</v>
      </c>
      <c r="N52" s="517">
        <v>0.33984251968503937</v>
      </c>
      <c r="O52" s="518">
        <v>0.36731839699462054</v>
      </c>
      <c r="P52" s="517">
        <v>0.36899065555447819</v>
      </c>
      <c r="Q52" s="517">
        <v>0.27786694965842013</v>
      </c>
      <c r="R52" s="518">
        <v>0.2649314688293708</v>
      </c>
      <c r="S52" s="517">
        <v>0.29764543448721226</v>
      </c>
      <c r="T52" s="517">
        <v>0.24455488481275592</v>
      </c>
      <c r="U52" s="517">
        <v>0.28196305175574671</v>
      </c>
      <c r="V52" s="515">
        <v>0.32743310679340115</v>
      </c>
      <c r="W52" s="516">
        <v>0.39292603414928351</v>
      </c>
      <c r="X52" s="517">
        <v>0.3823657260097717</v>
      </c>
      <c r="Y52" s="517">
        <v>0.39377928253829997</v>
      </c>
      <c r="Z52" s="516">
        <v>0.32331852202212125</v>
      </c>
      <c r="AA52" s="517">
        <v>0.27890706249409097</v>
      </c>
      <c r="AB52" s="517">
        <v>0.41762601024960827</v>
      </c>
      <c r="AC52" s="517">
        <v>0.27704409626877724</v>
      </c>
      <c r="AD52" s="517">
        <v>0.33070159612215688</v>
      </c>
      <c r="AE52" s="517">
        <v>0.22807656303105561</v>
      </c>
      <c r="AF52" s="517">
        <v>0.38988190259891786</v>
      </c>
      <c r="AG52" s="517">
        <v>0.32725140855163209</v>
      </c>
      <c r="AH52" s="517">
        <v>0.28381751829025731</v>
      </c>
      <c r="AI52" s="517">
        <v>0.33937673473281471</v>
      </c>
      <c r="AJ52" s="594">
        <v>0.37803445389178925</v>
      </c>
      <c r="AK52" s="515">
        <v>0.33975839390035156</v>
      </c>
      <c r="AL52" s="516">
        <v>0.34340707856579639</v>
      </c>
      <c r="AM52" s="518">
        <v>0.34199023623697372</v>
      </c>
      <c r="AN52" s="519">
        <v>0.34421332173335067</v>
      </c>
      <c r="AO52" s="517">
        <v>0.31771569490548918</v>
      </c>
      <c r="AP52" s="517">
        <v>0.23854918721593218</v>
      </c>
      <c r="AQ52" s="517">
        <v>0.3176840991435711</v>
      </c>
      <c r="AR52" s="517">
        <v>0.39260459868745134</v>
      </c>
      <c r="AS52" s="517">
        <v>0.34696872190197126</v>
      </c>
      <c r="AT52" s="517">
        <v>0.26563480443421877</v>
      </c>
      <c r="AU52" s="517">
        <v>0.30766821527379024</v>
      </c>
      <c r="AV52" s="519">
        <v>0.33284565656093568</v>
      </c>
      <c r="AW52" s="520">
        <v>0.3296176274041322</v>
      </c>
      <c r="AX52" s="517">
        <v>0.33304893002561864</v>
      </c>
      <c r="AY52" s="517">
        <v>0.34451009122276316</v>
      </c>
      <c r="AZ52" s="517">
        <v>0.22202996412745304</v>
      </c>
      <c r="BA52" s="517">
        <v>0.4790317760733141</v>
      </c>
      <c r="BB52" s="520">
        <v>0.36617269015575382</v>
      </c>
      <c r="BC52" s="517">
        <v>0.35775186434237399</v>
      </c>
      <c r="BD52" s="517">
        <v>0.3990090757547694</v>
      </c>
      <c r="BE52" s="517">
        <v>0.39132210649489713</v>
      </c>
      <c r="BF52" s="516">
        <v>0.3265835628701696</v>
      </c>
      <c r="BG52" s="518">
        <v>0.30106656210053634</v>
      </c>
      <c r="BH52" s="517">
        <v>0.31052756986784102</v>
      </c>
      <c r="BI52" s="517">
        <v>0.32624723126254429</v>
      </c>
      <c r="BJ52" s="517">
        <v>0.29829117465601102</v>
      </c>
      <c r="BK52" s="517">
        <v>0.25547969924812031</v>
      </c>
      <c r="BL52" s="517">
        <v>0.32940855666571112</v>
      </c>
      <c r="BM52" s="517">
        <v>0.27999495699708571</v>
      </c>
      <c r="BN52" s="517">
        <v>0.33216657229628865</v>
      </c>
      <c r="BO52" s="517">
        <v>0.43983328447429804</v>
      </c>
      <c r="BP52" s="517">
        <v>0.27895290113886972</v>
      </c>
      <c r="BQ52" s="517">
        <v>0.4103379894963935</v>
      </c>
      <c r="BR52" s="517">
        <v>0.38380091229190028</v>
      </c>
      <c r="BS52" s="515">
        <v>0.43568716336020874</v>
      </c>
      <c r="BT52" s="517">
        <v>0.45608705634503183</v>
      </c>
      <c r="BU52" s="517">
        <v>0.47564213314553555</v>
      </c>
      <c r="BV52" s="517">
        <v>0.48334679223140786</v>
      </c>
      <c r="BW52" s="517">
        <v>0.34318997527567746</v>
      </c>
      <c r="BX52" s="517">
        <v>0.55657037045307012</v>
      </c>
      <c r="BY52" s="595">
        <v>0.39620444905349234</v>
      </c>
      <c r="BZ52" s="521">
        <f>+$D$10*G52</f>
        <v>0</v>
      </c>
      <c r="CA52" s="522">
        <f>$D$11*H52</f>
        <v>0</v>
      </c>
      <c r="CB52" s="523">
        <f>$D$12*I52</f>
        <v>0</v>
      </c>
      <c r="CC52" s="524">
        <f>+$D$13*J52</f>
        <v>0</v>
      </c>
      <c r="CD52" s="525">
        <f>+$D$14*K52</f>
        <v>0</v>
      </c>
      <c r="CE52" s="525">
        <f>+$D$15*L52</f>
        <v>0</v>
      </c>
      <c r="CF52" s="524">
        <f>+$D$16*M52</f>
        <v>0</v>
      </c>
      <c r="CG52" s="525">
        <f>+$D$17*N52</f>
        <v>0</v>
      </c>
      <c r="CH52" s="526">
        <f>+$D$18*O52</f>
        <v>0</v>
      </c>
      <c r="CI52" s="525">
        <f>+$D$19*P52</f>
        <v>0</v>
      </c>
      <c r="CJ52" s="525">
        <f>+$D$20*Q52</f>
        <v>0</v>
      </c>
      <c r="CK52" s="526">
        <f>+$D$21*R52</f>
        <v>0</v>
      </c>
      <c r="CL52" s="525">
        <f>+$D$22*S52</f>
        <v>0</v>
      </c>
      <c r="CM52" s="525">
        <f>+$D$23*T52</f>
        <v>0</v>
      </c>
      <c r="CN52" s="525">
        <f>+$D$24*U52</f>
        <v>0</v>
      </c>
      <c r="CO52" s="523">
        <f>+$D$25*V52</f>
        <v>0</v>
      </c>
      <c r="CP52" s="524">
        <f>+$D$26*W52</f>
        <v>0</v>
      </c>
      <c r="CQ52" s="525">
        <f>+$D$27*X52</f>
        <v>0</v>
      </c>
      <c r="CR52" s="525">
        <f>+$D$28*Y52</f>
        <v>0</v>
      </c>
      <c r="CS52" s="524">
        <f>+$D$29*Z52</f>
        <v>0</v>
      </c>
      <c r="CT52" s="525">
        <f>+$D$30*AA52</f>
        <v>0</v>
      </c>
      <c r="CU52" s="525">
        <f>+$D$31*AB52</f>
        <v>0</v>
      </c>
      <c r="CV52" s="525">
        <f>+$D$32*AC52</f>
        <v>0</v>
      </c>
      <c r="CW52" s="525">
        <f>+$D$33*AD52</f>
        <v>0</v>
      </c>
      <c r="CX52" s="525">
        <f>+$D$34*AE52</f>
        <v>0</v>
      </c>
      <c r="CY52" s="525">
        <f>+$D$35*AF52</f>
        <v>0</v>
      </c>
      <c r="CZ52" s="525">
        <f>+$D$36*AG52</f>
        <v>0</v>
      </c>
      <c r="DA52" s="525">
        <f>+$D$37*AH52</f>
        <v>0</v>
      </c>
      <c r="DB52" s="525">
        <f>+$D$38*AI52</f>
        <v>0</v>
      </c>
      <c r="DC52" s="577">
        <f>+$D$39*AJ52</f>
        <v>0</v>
      </c>
      <c r="DD52" s="523">
        <f>+$D$40*AK52</f>
        <v>0</v>
      </c>
      <c r="DE52" s="524">
        <f>+$D$41*AL52</f>
        <v>0</v>
      </c>
      <c r="DF52" s="526">
        <f>+$D$42*AM52</f>
        <v>0</v>
      </c>
      <c r="DG52" s="527">
        <f>+$D$43*AN52</f>
        <v>0</v>
      </c>
      <c r="DH52" s="525">
        <f>+$D$44*AO52</f>
        <v>0</v>
      </c>
      <c r="DI52" s="525">
        <f>+$D$45*AP52</f>
        <v>0</v>
      </c>
      <c r="DJ52" s="525">
        <f>+$D$46*AQ52</f>
        <v>0</v>
      </c>
      <c r="DK52" s="525">
        <f>+$D$47*AR52</f>
        <v>0</v>
      </c>
      <c r="DL52" s="525">
        <f>+$D$48*AS52</f>
        <v>0</v>
      </c>
      <c r="DM52" s="525">
        <f>+$D$49*AT52</f>
        <v>0</v>
      </c>
      <c r="DN52" s="525">
        <f>+$D$50*AU52</f>
        <v>0</v>
      </c>
      <c r="DO52" s="527">
        <f>+$D$51*AV52</f>
        <v>0</v>
      </c>
      <c r="DP52" s="528">
        <f>$D$52*AW52</f>
        <v>0</v>
      </c>
      <c r="DQ52" s="525">
        <f>+$D$53*AX52</f>
        <v>0</v>
      </c>
      <c r="DR52" s="525">
        <f>+$D$54*AY52</f>
        <v>0</v>
      </c>
      <c r="DS52" s="525">
        <f>+$D$55*AZ52</f>
        <v>0</v>
      </c>
      <c r="DT52" s="525">
        <f>+$D$56*BA52</f>
        <v>0</v>
      </c>
      <c r="DU52" s="528">
        <f>+$D$57*BB52</f>
        <v>0</v>
      </c>
      <c r="DV52" s="525">
        <f>+$D$58*BC52</f>
        <v>0</v>
      </c>
      <c r="DW52" s="525">
        <f>+$D$59*BD52</f>
        <v>0</v>
      </c>
      <c r="DX52" s="525">
        <f>+$D$60*BE52</f>
        <v>0</v>
      </c>
      <c r="DY52" s="524">
        <f>+$D$61*BF52</f>
        <v>0</v>
      </c>
      <c r="DZ52" s="526">
        <f>+$D$62*BG52</f>
        <v>0</v>
      </c>
      <c r="EA52" s="525">
        <f>+$D$63*BH52</f>
        <v>0</v>
      </c>
      <c r="EB52" s="525">
        <f>+$D$64*BI52</f>
        <v>0</v>
      </c>
      <c r="EC52" s="525">
        <f>+$D$65*BJ52</f>
        <v>0</v>
      </c>
      <c r="ED52" s="525">
        <f>+$D$66*BK52</f>
        <v>0</v>
      </c>
      <c r="EE52" s="525">
        <f>+$D$67*BL52</f>
        <v>0</v>
      </c>
      <c r="EF52" s="525">
        <f>+$D$68*BM52</f>
        <v>0</v>
      </c>
      <c r="EG52" s="525">
        <f>+$D$69*BN52</f>
        <v>0</v>
      </c>
      <c r="EH52" s="525">
        <f>+$D$70*BO52</f>
        <v>0</v>
      </c>
      <c r="EI52" s="525">
        <f>+$D$71*BP52</f>
        <v>0</v>
      </c>
      <c r="EJ52" s="525">
        <f>+$D$72*BQ52</f>
        <v>0</v>
      </c>
      <c r="EK52" s="525">
        <f>+$D$73*BR52</f>
        <v>0</v>
      </c>
      <c r="EL52" s="523">
        <f>+$D$74*BS52</f>
        <v>0</v>
      </c>
      <c r="EM52" s="525">
        <f>+$D$75*BT52</f>
        <v>0</v>
      </c>
      <c r="EN52" s="525">
        <f>+$D$76*BU52</f>
        <v>0</v>
      </c>
      <c r="EO52" s="525">
        <f>+$D$77*BV52</f>
        <v>0</v>
      </c>
      <c r="EP52" s="525">
        <f>+$D$78*BW52</f>
        <v>0</v>
      </c>
      <c r="EQ52" s="525">
        <f>+$D$79*BX52</f>
        <v>0</v>
      </c>
      <c r="ER52" s="541">
        <f>$D$80*BY52</f>
        <v>0</v>
      </c>
      <c r="ES52" s="529">
        <f>SUM(CD52:CE52,CG52,CI52:CJ52,CL52:CN52,CQ52:CR52,CT52:DB52,DH52:DN52,DQ52:DT52,DV52:DX52,EA52:EK52,EM52:ER52)</f>
        <v>0</v>
      </c>
    </row>
    <row r="53" spans="2:149" ht="13.5" customHeight="1" x14ac:dyDescent="0.15">
      <c r="B53" s="361">
        <v>43</v>
      </c>
      <c r="C53" s="362" t="s">
        <v>415</v>
      </c>
      <c r="D53" s="363">
        <f>③入力!T17</f>
        <v>0</v>
      </c>
      <c r="G53" s="155"/>
      <c r="H53" s="155"/>
      <c r="I53" s="155"/>
      <c r="J53" s="155"/>
      <c r="K53" s="155"/>
      <c r="L53" s="155"/>
      <c r="M53" s="155"/>
      <c r="N53" s="155"/>
      <c r="O53" s="155"/>
      <c r="P53" s="155"/>
      <c r="Q53" s="155"/>
      <c r="R53" s="155"/>
      <c r="S53" s="155"/>
      <c r="T53" s="155"/>
      <c r="U53" s="155"/>
      <c r="V53" s="155"/>
      <c r="W53" s="155"/>
      <c r="X53" s="155"/>
      <c r="Y53" s="155"/>
      <c r="Z53" s="155"/>
      <c r="AA53" s="155"/>
      <c r="AB53" s="155"/>
      <c r="AC53" s="155"/>
      <c r="AD53" s="155"/>
      <c r="AE53" s="155"/>
      <c r="AF53" s="155"/>
      <c r="AG53" s="155"/>
      <c r="AH53" s="155"/>
      <c r="AI53" s="155"/>
      <c r="AJ53" s="155"/>
      <c r="AK53" s="155"/>
      <c r="AL53" s="155"/>
      <c r="AM53" s="155"/>
      <c r="AN53" s="155"/>
      <c r="AO53" s="155"/>
      <c r="AP53" s="155"/>
      <c r="AQ53" s="155"/>
      <c r="AR53" s="155"/>
      <c r="AS53" s="155"/>
      <c r="AT53" s="155"/>
      <c r="AU53" s="155"/>
      <c r="AV53" s="155"/>
      <c r="AW53" s="155"/>
      <c r="AX53" s="155"/>
      <c r="AY53" s="155"/>
      <c r="AZ53" s="155"/>
      <c r="BA53" s="155"/>
      <c r="BB53" s="155"/>
      <c r="BC53" s="155"/>
      <c r="BD53" s="155"/>
      <c r="BE53" s="155"/>
      <c r="BF53" s="155"/>
      <c r="BG53" s="155"/>
      <c r="BH53" s="155"/>
      <c r="BI53" s="155"/>
      <c r="BJ53" s="155"/>
      <c r="BK53" s="155"/>
      <c r="BL53" s="155"/>
      <c r="BM53" s="155"/>
      <c r="BN53" s="155"/>
      <c r="BO53" s="155"/>
      <c r="BP53" s="155"/>
      <c r="BQ53" s="155"/>
      <c r="BR53" s="155"/>
      <c r="BS53" s="155"/>
      <c r="BT53" s="155"/>
      <c r="BU53" s="155"/>
      <c r="BV53" s="155"/>
      <c r="BW53" s="155"/>
      <c r="BX53" s="155"/>
      <c r="BY53" s="155"/>
      <c r="BZ53" s="122"/>
      <c r="CA53" s="122"/>
      <c r="CB53" s="156"/>
      <c r="CC53" s="156"/>
      <c r="CD53" s="156"/>
      <c r="CE53" s="156"/>
      <c r="CF53" s="156"/>
      <c r="CG53" s="156"/>
      <c r="CH53" s="156"/>
      <c r="CI53" s="156"/>
      <c r="CJ53" s="156"/>
      <c r="CK53" s="156"/>
      <c r="CL53" s="156"/>
      <c r="CM53" s="156"/>
      <c r="CN53" s="156"/>
      <c r="CO53" s="156"/>
      <c r="CP53" s="156"/>
      <c r="CQ53" s="156"/>
      <c r="CR53" s="156"/>
      <c r="CS53" s="156"/>
      <c r="CT53" s="156"/>
      <c r="CU53" s="156"/>
      <c r="CV53" s="156"/>
      <c r="CW53" s="156"/>
      <c r="CX53" s="156"/>
      <c r="CY53" s="156"/>
      <c r="CZ53" s="156"/>
      <c r="DA53" s="156"/>
      <c r="DB53" s="156"/>
      <c r="DC53" s="156"/>
      <c r="DD53" s="156"/>
      <c r="DE53" s="156"/>
      <c r="DF53" s="156"/>
      <c r="DG53" s="156"/>
      <c r="DH53" s="157"/>
      <c r="DI53" s="157"/>
      <c r="DJ53" s="156"/>
      <c r="DK53" s="157"/>
      <c r="DL53" s="156"/>
      <c r="DM53" s="157"/>
      <c r="DN53" s="156"/>
      <c r="DO53" s="156"/>
      <c r="DP53" s="156"/>
      <c r="DQ53" s="156"/>
      <c r="DR53" s="156"/>
      <c r="DS53" s="156"/>
      <c r="DT53" s="156"/>
      <c r="DU53" s="156"/>
      <c r="DV53" s="156"/>
      <c r="DW53" s="156"/>
      <c r="DX53" s="156"/>
      <c r="DY53" s="156"/>
      <c r="DZ53" s="156"/>
      <c r="EA53" s="156"/>
      <c r="EB53" s="156"/>
      <c r="EC53" s="156"/>
      <c r="ED53" s="156"/>
      <c r="EE53" s="156"/>
      <c r="EF53" s="156"/>
      <c r="EG53" s="156"/>
      <c r="EH53" s="156"/>
      <c r="EI53" s="156"/>
      <c r="EJ53" s="156"/>
      <c r="EK53" s="156"/>
      <c r="EL53" s="156"/>
      <c r="EM53" s="156"/>
      <c r="EN53" s="156"/>
      <c r="EO53" s="156"/>
      <c r="EP53" s="156"/>
      <c r="EQ53" s="156"/>
      <c r="ER53" s="156"/>
      <c r="ES53" s="156"/>
    </row>
    <row r="54" spans="2:149" ht="13.5" customHeight="1" x14ac:dyDescent="0.15">
      <c r="B54" s="141">
        <v>44</v>
      </c>
      <c r="C54" s="142" t="s">
        <v>416</v>
      </c>
      <c r="D54" s="161">
        <f>③入力!T18</f>
        <v>0</v>
      </c>
      <c r="G54" s="156"/>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6"/>
      <c r="BC54" s="156"/>
      <c r="BD54" s="156"/>
      <c r="BE54" s="156"/>
      <c r="BF54" s="156"/>
      <c r="BG54" s="156"/>
      <c r="BH54" s="156"/>
      <c r="BI54" s="156"/>
      <c r="BJ54" s="156"/>
      <c r="BK54" s="156"/>
      <c r="BL54" s="156"/>
      <c r="BM54" s="156"/>
      <c r="BN54" s="156"/>
      <c r="BO54" s="156"/>
      <c r="BP54" s="156"/>
      <c r="BQ54" s="156"/>
      <c r="BR54" s="156"/>
      <c r="BS54" s="156"/>
      <c r="BT54" s="156"/>
      <c r="BU54" s="156"/>
      <c r="BV54" s="156"/>
      <c r="BW54" s="156"/>
      <c r="BX54" s="156"/>
      <c r="BY54" s="156"/>
      <c r="BZ54" s="158"/>
      <c r="CA54" s="159"/>
      <c r="CB54" s="158"/>
      <c r="CC54" s="158"/>
      <c r="CD54" s="158"/>
      <c r="CE54" s="158"/>
      <c r="CF54" s="158"/>
      <c r="CG54" s="158"/>
      <c r="CH54" s="158"/>
      <c r="CI54" s="158"/>
      <c r="CJ54" s="158"/>
      <c r="CK54" s="158"/>
      <c r="CL54" s="158"/>
      <c r="CM54" s="158"/>
      <c r="CN54" s="158"/>
      <c r="CO54" s="158"/>
      <c r="CP54" s="158"/>
      <c r="CQ54" s="158"/>
      <c r="CR54" s="158"/>
      <c r="CS54" s="158"/>
      <c r="CT54" s="158"/>
      <c r="CU54" s="158"/>
      <c r="CV54" s="158"/>
      <c r="CW54" s="158"/>
      <c r="CX54" s="158"/>
      <c r="CY54" s="158"/>
      <c r="CZ54" s="158"/>
      <c r="DA54" s="158"/>
      <c r="DB54" s="158"/>
      <c r="DC54" s="158"/>
      <c r="DD54" s="158"/>
      <c r="DE54" s="158"/>
      <c r="DF54" s="158"/>
      <c r="DG54" s="158"/>
      <c r="DH54" s="159"/>
      <c r="DI54" s="159"/>
      <c r="DJ54" s="158"/>
      <c r="DK54" s="159"/>
      <c r="DL54" s="158"/>
      <c r="DM54" s="159"/>
      <c r="DN54" s="158"/>
      <c r="DO54" s="158"/>
      <c r="DP54" s="158"/>
      <c r="DQ54" s="158"/>
      <c r="DR54" s="158"/>
      <c r="DS54" s="158"/>
      <c r="DT54" s="158"/>
      <c r="DU54" s="158"/>
      <c r="DV54" s="158"/>
      <c r="DW54" s="158"/>
      <c r="DX54" s="158"/>
      <c r="DY54" s="158"/>
      <c r="DZ54" s="158"/>
      <c r="EA54" s="158"/>
      <c r="EB54" s="158"/>
      <c r="EC54" s="158"/>
      <c r="ED54" s="158"/>
      <c r="EE54" s="158"/>
      <c r="EF54" s="158"/>
      <c r="EG54" s="158"/>
      <c r="EH54" s="158"/>
      <c r="EI54" s="158"/>
      <c r="EJ54" s="158"/>
      <c r="EK54" s="158"/>
      <c r="EL54" s="158"/>
      <c r="EM54" s="158"/>
      <c r="EN54" s="158"/>
      <c r="EO54" s="158"/>
      <c r="EP54" s="158"/>
      <c r="EQ54" s="158"/>
      <c r="ER54" s="158"/>
      <c r="ES54" s="156"/>
    </row>
    <row r="55" spans="2:149" ht="13.5" customHeight="1" x14ac:dyDescent="0.15">
      <c r="B55" s="361">
        <v>45</v>
      </c>
      <c r="C55" s="362" t="s">
        <v>417</v>
      </c>
      <c r="D55" s="363">
        <f>③入力!T19</f>
        <v>0</v>
      </c>
      <c r="G55" s="156"/>
      <c r="H55" s="157"/>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c r="AN55" s="156"/>
      <c r="AO55" s="157"/>
      <c r="AP55" s="157"/>
      <c r="AQ55" s="156"/>
      <c r="AR55" s="157"/>
      <c r="AS55" s="156"/>
      <c r="AT55" s="157"/>
      <c r="AU55" s="156"/>
      <c r="AV55" s="156"/>
      <c r="AW55" s="156"/>
      <c r="AX55" s="156"/>
      <c r="AY55" s="156"/>
      <c r="AZ55" s="156"/>
      <c r="BA55" s="156"/>
      <c r="BB55" s="156"/>
      <c r="BC55" s="156"/>
      <c r="BD55" s="156"/>
      <c r="BE55" s="156"/>
      <c r="BF55" s="156"/>
      <c r="BG55" s="156"/>
      <c r="BH55" s="156"/>
      <c r="BI55" s="156"/>
      <c r="BJ55" s="156"/>
      <c r="BK55" s="156"/>
      <c r="BL55" s="156"/>
      <c r="BM55" s="156"/>
      <c r="BN55" s="156"/>
      <c r="BO55" s="156"/>
      <c r="BP55" s="156"/>
      <c r="BQ55" s="156"/>
      <c r="BR55" s="156"/>
      <c r="BS55" s="156"/>
      <c r="BT55" s="156"/>
      <c r="BU55" s="156"/>
      <c r="BV55" s="156"/>
      <c r="BW55" s="156"/>
      <c r="BX55" s="156"/>
      <c r="BY55" s="156"/>
      <c r="BZ55" s="122"/>
      <c r="CA55" s="122"/>
      <c r="CB55" s="156"/>
      <c r="CC55" s="156"/>
      <c r="CD55" s="156"/>
      <c r="CE55" s="156"/>
      <c r="CF55" s="156"/>
      <c r="CG55" s="156"/>
      <c r="CH55" s="156"/>
      <c r="CI55" s="156"/>
      <c r="CJ55" s="156"/>
      <c r="CK55" s="156"/>
      <c r="CL55" s="156"/>
      <c r="CM55" s="156"/>
      <c r="CN55" s="156"/>
      <c r="CO55" s="156"/>
      <c r="CP55" s="156"/>
      <c r="CQ55" s="156"/>
      <c r="CR55" s="156"/>
      <c r="CS55" s="156"/>
      <c r="CT55" s="156"/>
      <c r="CU55" s="156"/>
      <c r="CV55" s="156"/>
      <c r="CW55" s="156"/>
      <c r="CX55" s="156"/>
      <c r="CY55" s="156"/>
      <c r="CZ55" s="156"/>
      <c r="DA55" s="156"/>
      <c r="DB55" s="156"/>
      <c r="DC55" s="156"/>
      <c r="DD55" s="156"/>
      <c r="DE55" s="156"/>
      <c r="DF55" s="156"/>
      <c r="DG55" s="156"/>
      <c r="DH55" s="157"/>
      <c r="DI55" s="157"/>
      <c r="DJ55" s="156"/>
      <c r="DK55" s="157"/>
      <c r="DL55" s="156"/>
      <c r="DM55" s="157"/>
      <c r="DN55" s="156"/>
      <c r="DO55" s="156"/>
      <c r="DP55" s="156"/>
      <c r="DQ55" s="156"/>
      <c r="DR55" s="156"/>
      <c r="DS55" s="156"/>
      <c r="DT55" s="156"/>
      <c r="DU55" s="156"/>
      <c r="DV55" s="156"/>
      <c r="DW55" s="156"/>
      <c r="DX55" s="156"/>
      <c r="DY55" s="156"/>
      <c r="DZ55" s="156"/>
      <c r="EA55" s="156"/>
      <c r="EB55" s="156"/>
      <c r="EC55" s="156"/>
      <c r="ED55" s="156"/>
      <c r="EE55" s="156"/>
      <c r="EF55" s="156"/>
      <c r="EG55" s="156"/>
      <c r="EH55" s="156"/>
      <c r="EI55" s="156"/>
      <c r="EJ55" s="156"/>
      <c r="EK55" s="156"/>
      <c r="EL55" s="156"/>
      <c r="EM55" s="156"/>
      <c r="EN55" s="156"/>
      <c r="EO55" s="156"/>
      <c r="EP55" s="156"/>
      <c r="EQ55" s="156"/>
      <c r="ER55" s="156"/>
      <c r="ES55" s="156"/>
    </row>
    <row r="56" spans="2:149" ht="13.5" customHeight="1" x14ac:dyDescent="0.15">
      <c r="B56" s="131">
        <v>46</v>
      </c>
      <c r="C56" s="139" t="s">
        <v>418</v>
      </c>
      <c r="D56" s="140">
        <f>③入力!T20</f>
        <v>0</v>
      </c>
      <c r="G56" s="157"/>
      <c r="H56" s="156"/>
      <c r="I56" s="156"/>
      <c r="J56" s="156"/>
      <c r="K56" s="156"/>
      <c r="L56" s="156"/>
      <c r="M56" s="156"/>
      <c r="N56" s="156"/>
      <c r="O56" s="156"/>
      <c r="P56" s="156"/>
      <c r="Q56" s="156"/>
      <c r="R56" s="156"/>
      <c r="S56" s="156"/>
      <c r="T56" s="156"/>
      <c r="U56" s="156"/>
      <c r="V56" s="156"/>
      <c r="W56" s="156"/>
      <c r="X56" s="156"/>
      <c r="Y56" s="156"/>
      <c r="Z56" s="156"/>
      <c r="AA56" s="156"/>
      <c r="AB56" s="156"/>
      <c r="AC56" s="156"/>
      <c r="AD56" s="156"/>
      <c r="AE56" s="156"/>
      <c r="AF56" s="156"/>
      <c r="AG56" s="156"/>
      <c r="AH56" s="156"/>
      <c r="AI56" s="156"/>
      <c r="AJ56" s="156"/>
      <c r="AK56" s="156"/>
      <c r="AL56" s="156"/>
      <c r="AM56" s="156"/>
      <c r="AN56" s="157"/>
      <c r="AO56" s="157"/>
      <c r="AP56" s="156"/>
      <c r="AQ56" s="157"/>
      <c r="AR56" s="156"/>
      <c r="AS56" s="157"/>
      <c r="AT56" s="156"/>
      <c r="AU56" s="156"/>
      <c r="AV56" s="156"/>
      <c r="AW56" s="156"/>
      <c r="AX56" s="156"/>
      <c r="AY56" s="156"/>
      <c r="AZ56" s="156"/>
      <c r="BA56" s="156"/>
      <c r="BB56" s="156"/>
      <c r="BC56" s="156"/>
      <c r="BD56" s="156"/>
      <c r="BE56" s="156"/>
      <c r="BF56" s="156"/>
      <c r="BG56" s="156"/>
      <c r="BH56" s="156"/>
      <c r="BI56" s="156"/>
      <c r="BJ56" s="156"/>
      <c r="BK56" s="156"/>
      <c r="BL56" s="156"/>
      <c r="BM56" s="156"/>
      <c r="BN56" s="156"/>
      <c r="BO56" s="156"/>
      <c r="BP56" s="156"/>
      <c r="BQ56" s="156"/>
      <c r="BR56" s="156"/>
      <c r="BS56" s="156"/>
      <c r="BT56" s="156"/>
      <c r="BU56" s="156"/>
      <c r="BV56" s="156"/>
      <c r="BW56" s="156"/>
      <c r="BX56" s="156"/>
      <c r="BY56" s="122"/>
      <c r="BZ56" s="122"/>
      <c r="CA56" s="156"/>
      <c r="CB56" s="156"/>
      <c r="CC56" s="156"/>
      <c r="CD56" s="156"/>
      <c r="CE56" s="156"/>
      <c r="CF56" s="156"/>
      <c r="CG56" s="156"/>
      <c r="CH56" s="156"/>
      <c r="CI56" s="156"/>
      <c r="CJ56" s="156"/>
      <c r="CK56" s="156"/>
      <c r="CL56" s="156"/>
      <c r="CM56" s="156"/>
      <c r="CN56" s="156"/>
      <c r="CO56" s="156"/>
      <c r="CP56" s="156"/>
      <c r="CQ56" s="156"/>
      <c r="CR56" s="156"/>
      <c r="CS56" s="156"/>
      <c r="CT56" s="156"/>
      <c r="CU56" s="156"/>
      <c r="CV56" s="156"/>
      <c r="CW56" s="156"/>
      <c r="CX56" s="156"/>
      <c r="CY56" s="156"/>
      <c r="CZ56" s="156"/>
      <c r="DA56" s="156"/>
      <c r="DB56" s="156"/>
      <c r="DC56" s="156"/>
      <c r="DD56" s="156"/>
      <c r="DE56" s="156"/>
      <c r="DF56" s="156"/>
      <c r="DG56" s="157"/>
      <c r="DH56" s="157"/>
      <c r="DI56" s="156"/>
      <c r="DJ56" s="157"/>
      <c r="DK56" s="156"/>
      <c r="DL56" s="157"/>
      <c r="DM56" s="156"/>
      <c r="DN56" s="156"/>
      <c r="DO56" s="156"/>
      <c r="DP56" s="156"/>
      <c r="DQ56" s="156"/>
      <c r="DR56" s="156"/>
      <c r="DS56" s="156"/>
      <c r="DT56" s="156"/>
      <c r="DU56" s="156"/>
      <c r="DV56" s="156"/>
      <c r="DW56" s="156"/>
      <c r="DX56" s="156"/>
      <c r="DY56" s="156"/>
      <c r="DZ56" s="156"/>
      <c r="EA56" s="156"/>
      <c r="EB56" s="156"/>
      <c r="EC56" s="156"/>
      <c r="ED56" s="156"/>
      <c r="EE56" s="156"/>
      <c r="EF56" s="156"/>
      <c r="EG56" s="156"/>
      <c r="EH56" s="156"/>
      <c r="EI56" s="156"/>
      <c r="EJ56" s="156"/>
      <c r="EK56" s="156"/>
      <c r="EL56" s="156"/>
      <c r="EM56" s="156"/>
      <c r="EN56" s="156"/>
      <c r="EO56" s="156"/>
      <c r="EP56" s="156"/>
      <c r="EQ56" s="156"/>
      <c r="ER56" s="156"/>
    </row>
    <row r="57" spans="2:149" ht="13.5" customHeight="1" x14ac:dyDescent="0.15">
      <c r="B57" s="361">
        <v>47</v>
      </c>
      <c r="C57" s="530" t="s">
        <v>419</v>
      </c>
      <c r="D57" s="363">
        <f>③入力!T21</f>
        <v>0</v>
      </c>
      <c r="G57" s="106"/>
      <c r="H57" s="104"/>
      <c r="AN57" s="106"/>
      <c r="AP57" s="104"/>
      <c r="AQ57" s="106"/>
      <c r="AR57" s="104"/>
      <c r="AS57" s="106"/>
      <c r="AT57" s="104"/>
      <c r="BY57" s="106"/>
      <c r="CA57" s="104"/>
      <c r="DG57" s="106"/>
      <c r="DI57" s="104"/>
      <c r="DJ57" s="106"/>
      <c r="DK57" s="104"/>
      <c r="DL57" s="106"/>
      <c r="DM57" s="104"/>
    </row>
    <row r="58" spans="2:149" ht="13.5" customHeight="1" x14ac:dyDescent="0.15">
      <c r="B58" s="131">
        <v>48</v>
      </c>
      <c r="C58" s="139" t="s">
        <v>415</v>
      </c>
      <c r="D58" s="140">
        <f>③入力!T22</f>
        <v>0</v>
      </c>
      <c r="G58" s="106"/>
      <c r="H58" s="104"/>
      <c r="AN58" s="106"/>
      <c r="AP58" s="104"/>
      <c r="AQ58" s="106"/>
      <c r="AR58" s="104"/>
      <c r="AS58" s="106"/>
      <c r="AT58" s="104"/>
      <c r="BY58" s="106"/>
      <c r="CA58" s="104"/>
      <c r="DG58" s="106"/>
      <c r="DI58" s="104"/>
      <c r="DJ58" s="106"/>
      <c r="DK58" s="104"/>
      <c r="DL58" s="106"/>
      <c r="DM58" s="104"/>
    </row>
    <row r="59" spans="2:149" ht="13.5" customHeight="1" x14ac:dyDescent="0.15">
      <c r="B59" s="364">
        <v>49</v>
      </c>
      <c r="C59" s="367" t="s">
        <v>420</v>
      </c>
      <c r="D59" s="363">
        <f>③入力!T23</f>
        <v>0</v>
      </c>
      <c r="G59" s="106"/>
      <c r="H59" s="104"/>
      <c r="AN59" s="106"/>
      <c r="AP59" s="104"/>
      <c r="AQ59" s="106"/>
      <c r="AR59" s="104"/>
      <c r="AS59" s="106"/>
      <c r="AT59" s="104"/>
      <c r="BY59" s="106"/>
      <c r="CA59" s="104"/>
      <c r="CC59" s="162"/>
      <c r="DG59" s="106"/>
      <c r="DI59" s="104"/>
      <c r="DJ59" s="106"/>
      <c r="DK59" s="104"/>
      <c r="DL59" s="106"/>
      <c r="DM59" s="104"/>
    </row>
    <row r="60" spans="2:149" ht="13.5" customHeight="1" x14ac:dyDescent="0.15">
      <c r="B60" s="131">
        <v>50</v>
      </c>
      <c r="C60" s="531" t="s">
        <v>329</v>
      </c>
      <c r="D60" s="147">
        <f>③入力!T24</f>
        <v>0</v>
      </c>
      <c r="G60" s="106"/>
      <c r="H60" s="104"/>
      <c r="AN60" s="106"/>
      <c r="AP60" s="104"/>
      <c r="AQ60" s="106"/>
      <c r="AR60" s="104"/>
      <c r="AS60" s="106"/>
      <c r="AT60" s="104"/>
      <c r="BY60" s="106"/>
      <c r="CA60" s="104"/>
      <c r="DG60" s="106"/>
      <c r="DI60" s="104"/>
      <c r="DJ60" s="106"/>
      <c r="DK60" s="104"/>
      <c r="DL60" s="106"/>
      <c r="DM60" s="104"/>
    </row>
    <row r="61" spans="2:149" ht="13.5" customHeight="1" x14ac:dyDescent="0.15">
      <c r="B61" s="361">
        <v>51</v>
      </c>
      <c r="C61" s="362" t="s">
        <v>118</v>
      </c>
      <c r="D61" s="363">
        <f>③入力!T25</f>
        <v>0</v>
      </c>
      <c r="G61" s="106"/>
      <c r="H61" s="104"/>
      <c r="AN61" s="106"/>
      <c r="AP61" s="104"/>
      <c r="AQ61" s="106"/>
      <c r="AR61" s="104"/>
      <c r="AS61" s="106"/>
      <c r="AT61" s="104"/>
      <c r="BY61" s="106"/>
      <c r="CA61" s="104"/>
      <c r="DG61" s="106"/>
      <c r="DI61" s="104"/>
      <c r="DJ61" s="106"/>
      <c r="DK61" s="104"/>
      <c r="DL61" s="106"/>
      <c r="DM61" s="104"/>
    </row>
    <row r="62" spans="2:149" ht="13.5" customHeight="1" x14ac:dyDescent="0.15">
      <c r="B62" s="131">
        <v>52</v>
      </c>
      <c r="C62" s="139" t="s">
        <v>71</v>
      </c>
      <c r="D62" s="140">
        <f>③入力!T26</f>
        <v>0</v>
      </c>
      <c r="G62" s="106"/>
      <c r="H62" s="104"/>
      <c r="AN62" s="106"/>
      <c r="AP62" s="104"/>
      <c r="AQ62" s="106"/>
      <c r="AR62" s="104"/>
      <c r="AS62" s="106"/>
      <c r="AT62" s="104"/>
      <c r="BY62" s="106"/>
      <c r="CA62" s="104"/>
      <c r="DG62" s="106"/>
      <c r="DI62" s="104"/>
      <c r="DJ62" s="106"/>
      <c r="DK62" s="104"/>
      <c r="DL62" s="106"/>
      <c r="DM62" s="104"/>
    </row>
    <row r="63" spans="2:149" ht="13.5" customHeight="1" x14ac:dyDescent="0.15">
      <c r="B63" s="361">
        <v>53</v>
      </c>
      <c r="C63" s="362" t="s">
        <v>94</v>
      </c>
      <c r="D63" s="363">
        <f>③入力!T27</f>
        <v>0</v>
      </c>
      <c r="G63" s="106"/>
      <c r="H63" s="104"/>
      <c r="AN63" s="106"/>
      <c r="AP63" s="104"/>
      <c r="AQ63" s="106"/>
      <c r="AR63" s="104"/>
      <c r="AS63" s="106"/>
      <c r="AT63" s="104"/>
      <c r="BY63" s="106"/>
      <c r="CA63" s="104"/>
      <c r="DG63" s="106"/>
      <c r="DI63" s="104"/>
      <c r="DJ63" s="106"/>
      <c r="DK63" s="104"/>
      <c r="DL63" s="106"/>
      <c r="DM63" s="104"/>
    </row>
    <row r="64" spans="2:149" ht="13.5" customHeight="1" x14ac:dyDescent="0.15">
      <c r="B64" s="141">
        <v>54</v>
      </c>
      <c r="C64" s="142" t="s">
        <v>421</v>
      </c>
      <c r="D64" s="161">
        <f>③入力!T28</f>
        <v>0</v>
      </c>
      <c r="G64" s="106"/>
      <c r="H64" s="104"/>
      <c r="AN64" s="106"/>
      <c r="AP64" s="104"/>
      <c r="AQ64" s="106"/>
      <c r="AR64" s="104"/>
      <c r="AS64" s="106"/>
      <c r="AT64" s="104"/>
      <c r="BY64" s="106"/>
      <c r="CA64" s="104"/>
      <c r="DG64" s="106"/>
      <c r="DI64" s="104"/>
      <c r="DJ64" s="106"/>
      <c r="DK64" s="104"/>
      <c r="DL64" s="106"/>
      <c r="DM64" s="104"/>
    </row>
    <row r="65" spans="2:117" ht="13.5" customHeight="1" x14ac:dyDescent="0.15">
      <c r="B65" s="361">
        <v>55</v>
      </c>
      <c r="C65" s="362" t="s">
        <v>72</v>
      </c>
      <c r="D65" s="363">
        <f>③入力!T29</f>
        <v>0</v>
      </c>
      <c r="G65" s="106"/>
      <c r="H65" s="104"/>
      <c r="AN65" s="106"/>
      <c r="AP65" s="104"/>
      <c r="AQ65" s="106"/>
      <c r="AR65" s="104"/>
      <c r="AS65" s="106"/>
      <c r="AT65" s="104"/>
      <c r="BY65" s="106"/>
      <c r="CA65" s="104"/>
      <c r="DG65" s="106"/>
      <c r="DI65" s="104"/>
      <c r="DJ65" s="106"/>
      <c r="DK65" s="104"/>
      <c r="DL65" s="106"/>
      <c r="DM65" s="104"/>
    </row>
    <row r="66" spans="2:117" ht="13.5" customHeight="1" x14ac:dyDescent="0.15">
      <c r="B66" s="131">
        <v>56</v>
      </c>
      <c r="C66" s="139" t="s">
        <v>73</v>
      </c>
      <c r="D66" s="140">
        <f>③入力!T30</f>
        <v>0</v>
      </c>
      <c r="G66" s="106"/>
      <c r="H66" s="104"/>
      <c r="AN66" s="106"/>
      <c r="AP66" s="104"/>
      <c r="AQ66" s="106"/>
      <c r="AR66" s="104"/>
      <c r="AS66" s="106"/>
      <c r="AT66" s="104"/>
      <c r="BY66" s="106"/>
      <c r="CA66" s="104"/>
      <c r="DG66" s="106"/>
      <c r="DI66" s="104"/>
      <c r="DJ66" s="106"/>
      <c r="DK66" s="104"/>
      <c r="DL66" s="106"/>
      <c r="DM66" s="104"/>
    </row>
    <row r="67" spans="2:117" ht="13.5" customHeight="1" x14ac:dyDescent="0.15">
      <c r="B67" s="361">
        <v>57</v>
      </c>
      <c r="C67" s="362" t="s">
        <v>74</v>
      </c>
      <c r="D67" s="363">
        <f>③入力!T31</f>
        <v>0</v>
      </c>
      <c r="G67" s="106"/>
      <c r="H67" s="104"/>
      <c r="AN67" s="106"/>
      <c r="AP67" s="104"/>
      <c r="AQ67" s="106"/>
      <c r="AR67" s="104"/>
      <c r="AS67" s="106"/>
      <c r="AT67" s="104"/>
      <c r="BY67" s="106"/>
      <c r="CA67" s="104"/>
      <c r="DG67" s="106"/>
      <c r="DI67" s="104"/>
      <c r="DJ67" s="106"/>
      <c r="DK67" s="104"/>
      <c r="DL67" s="106"/>
      <c r="DM67" s="104"/>
    </row>
    <row r="68" spans="2:117" ht="13.5" customHeight="1" x14ac:dyDescent="0.15">
      <c r="B68" s="131">
        <v>58</v>
      </c>
      <c r="C68" s="139" t="s">
        <v>119</v>
      </c>
      <c r="D68" s="140">
        <f>③入力!T32</f>
        <v>0</v>
      </c>
      <c r="G68" s="106"/>
      <c r="H68" s="104"/>
      <c r="AN68" s="106"/>
      <c r="AP68" s="104"/>
      <c r="AQ68" s="106"/>
      <c r="AR68" s="104"/>
      <c r="AS68" s="106"/>
      <c r="AT68" s="104"/>
      <c r="BY68" s="106"/>
      <c r="CA68" s="104"/>
      <c r="DG68" s="106"/>
      <c r="DI68" s="104"/>
      <c r="DJ68" s="106"/>
      <c r="DK68" s="104"/>
      <c r="DL68" s="106"/>
      <c r="DM68" s="104"/>
    </row>
    <row r="69" spans="2:117" ht="13.5" customHeight="1" x14ac:dyDescent="0.15">
      <c r="B69" s="364">
        <v>59</v>
      </c>
      <c r="C69" s="367" t="s">
        <v>75</v>
      </c>
      <c r="D69" s="363">
        <f>③入力!T33</f>
        <v>0</v>
      </c>
      <c r="G69" s="106"/>
      <c r="H69" s="104"/>
      <c r="AN69" s="106"/>
      <c r="AP69" s="104"/>
      <c r="AQ69" s="106"/>
      <c r="AR69" s="104"/>
      <c r="AS69" s="106"/>
      <c r="AT69" s="104"/>
      <c r="BY69" s="106"/>
      <c r="CA69" s="104"/>
      <c r="DG69" s="106"/>
      <c r="DI69" s="104"/>
      <c r="DJ69" s="106"/>
      <c r="DK69" s="104"/>
      <c r="DL69" s="106"/>
      <c r="DM69" s="104"/>
    </row>
    <row r="70" spans="2:117" ht="13.5" customHeight="1" x14ac:dyDescent="0.15">
      <c r="B70" s="131">
        <v>60</v>
      </c>
      <c r="C70" s="139" t="s">
        <v>405</v>
      </c>
      <c r="D70" s="147">
        <f>③入力!T34</f>
        <v>0</v>
      </c>
      <c r="G70" s="106"/>
      <c r="H70" s="104"/>
      <c r="O70" s="130"/>
      <c r="P70" s="130"/>
      <c r="V70" s="130"/>
      <c r="AA70" s="130"/>
      <c r="AK70" s="130"/>
      <c r="AN70" s="106"/>
      <c r="AP70" s="104"/>
      <c r="AQ70" s="106"/>
      <c r="AR70" s="104"/>
      <c r="AS70" s="106"/>
      <c r="AT70" s="104"/>
      <c r="AV70" s="130"/>
      <c r="AW70" s="130"/>
      <c r="AX70" s="130"/>
      <c r="AY70" s="130"/>
      <c r="AZ70" s="130"/>
      <c r="BA70" s="130"/>
      <c r="BB70" s="130"/>
      <c r="BQ70" s="130"/>
      <c r="BR70" s="130"/>
      <c r="BS70" s="130"/>
      <c r="BT70" s="130"/>
      <c r="BU70" s="130"/>
      <c r="BV70" s="130"/>
      <c r="BX70" s="130"/>
      <c r="BY70" s="106"/>
      <c r="CA70" s="104"/>
      <c r="DG70" s="106"/>
      <c r="DI70" s="104"/>
      <c r="DJ70" s="106"/>
      <c r="DK70" s="104"/>
      <c r="DL70" s="106"/>
      <c r="DM70" s="104"/>
    </row>
    <row r="71" spans="2:117" ht="13.5" customHeight="1" x14ac:dyDescent="0.15">
      <c r="B71" s="361">
        <v>61</v>
      </c>
      <c r="C71" s="362" t="s">
        <v>76</v>
      </c>
      <c r="D71" s="363">
        <f>③入力!T35</f>
        <v>0</v>
      </c>
      <c r="F71" s="106"/>
      <c r="G71" s="106"/>
      <c r="H71" s="104"/>
      <c r="AN71" s="106"/>
      <c r="AP71" s="104"/>
      <c r="AQ71" s="106"/>
      <c r="AR71" s="104"/>
      <c r="AS71" s="106"/>
      <c r="AT71" s="104"/>
      <c r="BY71" s="106"/>
      <c r="CA71" s="104"/>
      <c r="DG71" s="106"/>
      <c r="DI71" s="104"/>
      <c r="DJ71" s="106"/>
      <c r="DK71" s="104"/>
      <c r="DL71" s="106"/>
      <c r="DM71" s="104"/>
    </row>
    <row r="72" spans="2:117" ht="13.5" customHeight="1" x14ac:dyDescent="0.15">
      <c r="B72" s="131">
        <v>62</v>
      </c>
      <c r="C72" s="139" t="s">
        <v>340</v>
      </c>
      <c r="D72" s="140">
        <f>③入力!T36</f>
        <v>0</v>
      </c>
      <c r="G72" s="106"/>
      <c r="H72" s="104"/>
      <c r="AN72" s="106"/>
      <c r="AP72" s="104"/>
      <c r="AQ72" s="106"/>
      <c r="AR72" s="104"/>
      <c r="AS72" s="106"/>
      <c r="AT72" s="104"/>
      <c r="BY72" s="106"/>
      <c r="CA72" s="104"/>
      <c r="DG72" s="106"/>
      <c r="DI72" s="104"/>
      <c r="DJ72" s="106"/>
      <c r="DK72" s="104"/>
      <c r="DL72" s="106"/>
      <c r="DM72" s="104"/>
    </row>
    <row r="73" spans="2:117" ht="13.5" customHeight="1" x14ac:dyDescent="0.15">
      <c r="B73" s="361">
        <v>63</v>
      </c>
      <c r="C73" s="362" t="s">
        <v>95</v>
      </c>
      <c r="D73" s="363">
        <f>③入力!T37</f>
        <v>0</v>
      </c>
      <c r="G73" s="106"/>
      <c r="H73" s="104"/>
      <c r="AN73" s="106"/>
      <c r="AP73" s="104"/>
      <c r="AQ73" s="106"/>
      <c r="AR73" s="104"/>
      <c r="AS73" s="106"/>
      <c r="AT73" s="104"/>
      <c r="BY73" s="106"/>
      <c r="CA73" s="104"/>
      <c r="DG73" s="106"/>
      <c r="DI73" s="104"/>
      <c r="DJ73" s="106"/>
      <c r="DK73" s="104"/>
      <c r="DL73" s="106"/>
      <c r="DM73" s="104"/>
    </row>
    <row r="74" spans="2:117" ht="13.5" customHeight="1" x14ac:dyDescent="0.15">
      <c r="B74" s="141">
        <v>64</v>
      </c>
      <c r="C74" s="142" t="s">
        <v>422</v>
      </c>
      <c r="D74" s="161">
        <f>③入力!T38</f>
        <v>0</v>
      </c>
      <c r="G74" s="106"/>
      <c r="H74" s="104"/>
      <c r="AN74" s="106"/>
      <c r="AP74" s="104"/>
      <c r="AQ74" s="106"/>
      <c r="AR74" s="104"/>
      <c r="AS74" s="106"/>
      <c r="AT74" s="104"/>
      <c r="BY74" s="106"/>
      <c r="CA74" s="104"/>
      <c r="DG74" s="106"/>
      <c r="DI74" s="104"/>
      <c r="DJ74" s="106"/>
      <c r="DK74" s="104"/>
      <c r="DL74" s="106"/>
      <c r="DM74" s="104"/>
    </row>
    <row r="75" spans="2:117" ht="13.5" customHeight="1" x14ac:dyDescent="0.15">
      <c r="B75" s="361">
        <v>65</v>
      </c>
      <c r="C75" s="362" t="s">
        <v>96</v>
      </c>
      <c r="D75" s="363">
        <f>③入力!T39</f>
        <v>0</v>
      </c>
      <c r="G75" s="106"/>
      <c r="H75" s="104"/>
      <c r="AN75" s="106"/>
      <c r="AP75" s="104"/>
      <c r="AQ75" s="106"/>
      <c r="AR75" s="104"/>
      <c r="AS75" s="106"/>
      <c r="AT75" s="104"/>
      <c r="BY75" s="106"/>
      <c r="CA75" s="104"/>
      <c r="DG75" s="106"/>
      <c r="DI75" s="104"/>
      <c r="DJ75" s="106"/>
      <c r="DK75" s="104"/>
      <c r="DL75" s="106"/>
      <c r="DM75" s="104"/>
    </row>
    <row r="76" spans="2:117" ht="13.5" customHeight="1" x14ac:dyDescent="0.15">
      <c r="B76" s="131">
        <v>66</v>
      </c>
      <c r="C76" s="139" t="s">
        <v>345</v>
      </c>
      <c r="D76" s="140">
        <f>③入力!T40</f>
        <v>0</v>
      </c>
      <c r="G76" s="106"/>
      <c r="H76" s="104"/>
      <c r="AN76" s="106"/>
      <c r="AP76" s="104"/>
      <c r="AQ76" s="106"/>
      <c r="AR76" s="104"/>
      <c r="AS76" s="106"/>
      <c r="AT76" s="104"/>
      <c r="BY76" s="106"/>
      <c r="CA76" s="104"/>
      <c r="DG76" s="106"/>
      <c r="DI76" s="104"/>
      <c r="DJ76" s="106"/>
      <c r="DK76" s="104"/>
      <c r="DL76" s="106"/>
      <c r="DM76" s="104"/>
    </row>
    <row r="77" spans="2:117" ht="13.5" customHeight="1" x14ac:dyDescent="0.15">
      <c r="B77" s="361">
        <v>67</v>
      </c>
      <c r="C77" s="362" t="s">
        <v>97</v>
      </c>
      <c r="D77" s="363">
        <f>③入力!T41</f>
        <v>0</v>
      </c>
      <c r="G77" s="106"/>
      <c r="H77" s="104"/>
      <c r="AN77" s="106"/>
      <c r="AP77" s="104"/>
      <c r="AQ77" s="106"/>
      <c r="AR77" s="104"/>
      <c r="AS77" s="106"/>
      <c r="AT77" s="104"/>
      <c r="BY77" s="106"/>
      <c r="CA77" s="104"/>
      <c r="DG77" s="106"/>
      <c r="DI77" s="104"/>
      <c r="DJ77" s="106"/>
      <c r="DK77" s="104"/>
      <c r="DL77" s="106"/>
      <c r="DM77" s="104"/>
    </row>
    <row r="78" spans="2:117" ht="13.5" customHeight="1" x14ac:dyDescent="0.15">
      <c r="B78" s="131">
        <v>68</v>
      </c>
      <c r="C78" s="139" t="s">
        <v>348</v>
      </c>
      <c r="D78" s="140">
        <f>③入力!T42</f>
        <v>0</v>
      </c>
      <c r="G78" s="106"/>
      <c r="H78" s="104"/>
      <c r="AN78" s="106"/>
      <c r="AP78" s="104"/>
      <c r="AQ78" s="106"/>
      <c r="AR78" s="104"/>
      <c r="AS78" s="106"/>
      <c r="AT78" s="104"/>
      <c r="BY78" s="106"/>
      <c r="CA78" s="104"/>
      <c r="DG78" s="106"/>
      <c r="DI78" s="104"/>
      <c r="DJ78" s="106"/>
      <c r="DK78" s="104"/>
      <c r="DL78" s="106"/>
      <c r="DM78" s="104"/>
    </row>
    <row r="79" spans="2:117" ht="13.5" customHeight="1" x14ac:dyDescent="0.15">
      <c r="B79" s="542">
        <v>69</v>
      </c>
      <c r="C79" s="543" t="s">
        <v>98</v>
      </c>
      <c r="D79" s="544">
        <f>③入力!T43</f>
        <v>0</v>
      </c>
      <c r="F79" s="130"/>
      <c r="G79" s="106"/>
      <c r="H79" s="104"/>
      <c r="AN79" s="106"/>
      <c r="AP79" s="104"/>
      <c r="AQ79" s="106"/>
      <c r="AR79" s="104"/>
      <c r="AS79" s="106"/>
      <c r="AT79" s="104"/>
      <c r="BY79" s="106"/>
      <c r="CA79" s="104"/>
      <c r="DG79" s="106"/>
      <c r="DI79" s="104"/>
      <c r="DJ79" s="106"/>
      <c r="DK79" s="104"/>
      <c r="DL79" s="106"/>
      <c r="DM79" s="104"/>
    </row>
    <row r="80" spans="2:117" ht="13.5" customHeight="1" thickBot="1" x14ac:dyDescent="0.2">
      <c r="B80" s="131">
        <v>70</v>
      </c>
      <c r="C80" s="139" t="s">
        <v>77</v>
      </c>
      <c r="D80" s="140">
        <f>③入力!T44</f>
        <v>0</v>
      </c>
      <c r="F80" s="130"/>
      <c r="G80" s="106"/>
      <c r="H80" s="104"/>
      <c r="AN80" s="106"/>
      <c r="AP80" s="104"/>
      <c r="AQ80" s="106"/>
      <c r="AR80" s="104"/>
      <c r="AS80" s="106"/>
      <c r="AT80" s="104"/>
      <c r="BY80" s="106"/>
      <c r="CA80" s="104"/>
      <c r="DG80" s="106"/>
      <c r="DI80" s="104"/>
      <c r="DJ80" s="106"/>
      <c r="DK80" s="104"/>
      <c r="DL80" s="106"/>
      <c r="DM80" s="104"/>
    </row>
    <row r="81" spans="2:117" ht="13.5" customHeight="1" thickBot="1" x14ac:dyDescent="0.2">
      <c r="B81" s="903" t="s">
        <v>13</v>
      </c>
      <c r="C81" s="904"/>
      <c r="D81" s="163">
        <f>③入力!T45</f>
        <v>0</v>
      </c>
      <c r="G81" s="106"/>
      <c r="H81" s="104"/>
      <c r="AN81" s="106"/>
      <c r="AP81" s="104"/>
      <c r="AQ81" s="106"/>
      <c r="AR81" s="104"/>
      <c r="AS81" s="106"/>
      <c r="AT81" s="104"/>
      <c r="BY81" s="106"/>
      <c r="CA81" s="104"/>
      <c r="DG81" s="106"/>
      <c r="DI81" s="104"/>
      <c r="DJ81" s="106"/>
      <c r="DK81" s="104"/>
      <c r="DL81" s="106"/>
      <c r="DM81" s="104"/>
    </row>
    <row r="82" spans="2:117" ht="13.5" customHeight="1" x14ac:dyDescent="0.15">
      <c r="G82" s="106"/>
      <c r="H82" s="104"/>
      <c r="AN82" s="106"/>
      <c r="AP82" s="104"/>
      <c r="AQ82" s="106"/>
      <c r="AR82" s="104"/>
      <c r="AS82" s="106"/>
      <c r="AT82" s="104"/>
      <c r="BY82" s="106"/>
      <c r="CA82" s="104"/>
      <c r="DG82" s="106"/>
      <c r="DI82" s="104"/>
      <c r="DJ82" s="106"/>
      <c r="DK82" s="104"/>
      <c r="DL82" s="106"/>
      <c r="DM82" s="104"/>
    </row>
    <row r="83" spans="2:117" ht="13.5" customHeight="1" x14ac:dyDescent="0.15">
      <c r="G83" s="106"/>
      <c r="H83" s="104"/>
      <c r="AN83" s="106"/>
      <c r="AP83" s="104"/>
      <c r="AQ83" s="106"/>
      <c r="AR83" s="104"/>
      <c r="AS83" s="106"/>
      <c r="AT83" s="104"/>
      <c r="BY83" s="106"/>
      <c r="CA83" s="104"/>
      <c r="DG83" s="106"/>
      <c r="DI83" s="104"/>
      <c r="DJ83" s="106"/>
      <c r="DK83" s="104"/>
      <c r="DL83" s="106"/>
      <c r="DM83" s="104"/>
    </row>
    <row r="84" spans="2:117" ht="13.5" customHeight="1" x14ac:dyDescent="0.15">
      <c r="G84" s="106"/>
      <c r="H84" s="104"/>
      <c r="AN84" s="106"/>
      <c r="AP84" s="104"/>
      <c r="AQ84" s="106"/>
      <c r="AR84" s="104"/>
      <c r="AS84" s="106"/>
      <c r="AT84" s="104"/>
      <c r="BY84" s="106"/>
      <c r="CA84" s="104"/>
      <c r="DG84" s="106"/>
      <c r="DI84" s="104"/>
      <c r="DJ84" s="106"/>
      <c r="DK84" s="104"/>
      <c r="DL84" s="106"/>
      <c r="DM84" s="104"/>
    </row>
    <row r="85" spans="2:117" ht="13.5" customHeight="1" x14ac:dyDescent="0.15">
      <c r="G85" s="106"/>
      <c r="H85" s="104"/>
      <c r="AN85" s="106"/>
      <c r="AP85" s="104"/>
      <c r="AQ85" s="106"/>
      <c r="AR85" s="104"/>
      <c r="AS85" s="106"/>
      <c r="AT85" s="104"/>
      <c r="BY85" s="106"/>
      <c r="CA85" s="104"/>
      <c r="DG85" s="106"/>
      <c r="DI85" s="104"/>
      <c r="DJ85" s="106"/>
      <c r="DK85" s="104"/>
      <c r="DL85" s="106"/>
      <c r="DM85" s="104"/>
    </row>
    <row r="86" spans="2:117" ht="13.5" customHeight="1" x14ac:dyDescent="0.15">
      <c r="F86" s="130"/>
      <c r="G86" s="106"/>
      <c r="H86" s="104"/>
      <c r="AN86" s="106"/>
      <c r="AP86" s="104"/>
      <c r="AQ86" s="106"/>
      <c r="AR86" s="104"/>
      <c r="AS86" s="106"/>
      <c r="AT86" s="104"/>
      <c r="BY86" s="106"/>
      <c r="CA86" s="104"/>
      <c r="DG86" s="106"/>
      <c r="DI86" s="104"/>
      <c r="DJ86" s="106"/>
      <c r="DK86" s="104"/>
      <c r="DL86" s="106"/>
      <c r="DM86" s="104"/>
    </row>
    <row r="87" spans="2:117" ht="13.5" customHeight="1" x14ac:dyDescent="0.15">
      <c r="G87" s="106"/>
      <c r="H87" s="104"/>
      <c r="AN87" s="106"/>
      <c r="AP87" s="104"/>
      <c r="AQ87" s="106"/>
      <c r="AR87" s="104"/>
      <c r="AS87" s="106"/>
      <c r="AT87" s="104"/>
      <c r="BY87" s="106"/>
      <c r="CA87" s="104"/>
      <c r="DG87" s="106"/>
      <c r="DI87" s="104"/>
      <c r="DJ87" s="106"/>
      <c r="DK87" s="104"/>
      <c r="DL87" s="106"/>
      <c r="DM87" s="104"/>
    </row>
    <row r="88" spans="2:117" ht="13.5" customHeight="1" x14ac:dyDescent="0.15">
      <c r="G88" s="106"/>
      <c r="H88" s="104"/>
      <c r="AN88" s="106"/>
      <c r="AP88" s="104"/>
      <c r="AQ88" s="106"/>
      <c r="AR88" s="104"/>
      <c r="AS88" s="106"/>
      <c r="AT88" s="104"/>
      <c r="BY88" s="106"/>
      <c r="CA88" s="104"/>
      <c r="DG88" s="106"/>
      <c r="DI88" s="104"/>
      <c r="DJ88" s="106"/>
      <c r="DK88" s="104"/>
      <c r="DL88" s="106"/>
      <c r="DM88" s="104"/>
    </row>
    <row r="89" spans="2:117" ht="13.5" customHeight="1" x14ac:dyDescent="0.15">
      <c r="G89" s="106"/>
      <c r="H89" s="104"/>
      <c r="AN89" s="106"/>
      <c r="AP89" s="104"/>
      <c r="AQ89" s="106"/>
      <c r="AR89" s="104"/>
      <c r="AS89" s="106"/>
      <c r="AT89" s="104"/>
      <c r="BY89" s="106"/>
      <c r="CA89" s="104"/>
      <c r="DG89" s="106"/>
      <c r="DI89" s="104"/>
      <c r="DJ89" s="106"/>
      <c r="DK89" s="104"/>
      <c r="DL89" s="106"/>
      <c r="DM89" s="104"/>
    </row>
    <row r="90" spans="2:117" ht="13.5" customHeight="1" x14ac:dyDescent="0.15">
      <c r="G90" s="106"/>
      <c r="H90" s="104"/>
      <c r="AN90" s="106"/>
      <c r="AP90" s="104"/>
      <c r="AQ90" s="106"/>
      <c r="AR90" s="104"/>
      <c r="AS90" s="106"/>
      <c r="AT90" s="104"/>
      <c r="BY90" s="106"/>
      <c r="CA90" s="104"/>
      <c r="DG90" s="106"/>
      <c r="DI90" s="104"/>
      <c r="DJ90" s="106"/>
      <c r="DK90" s="104"/>
      <c r="DL90" s="106"/>
      <c r="DM90" s="104"/>
    </row>
    <row r="91" spans="2:117" ht="13.5" customHeight="1" x14ac:dyDescent="0.15">
      <c r="F91" s="130"/>
      <c r="G91" s="106"/>
      <c r="H91" s="104"/>
      <c r="AN91" s="106"/>
      <c r="AP91" s="104"/>
      <c r="AQ91" s="106"/>
      <c r="AR91" s="104"/>
      <c r="AS91" s="106"/>
      <c r="AT91" s="104"/>
      <c r="BY91" s="106"/>
      <c r="CA91" s="104"/>
      <c r="DG91" s="106"/>
      <c r="DI91" s="104"/>
      <c r="DJ91" s="106"/>
      <c r="DK91" s="104"/>
      <c r="DL91" s="106"/>
      <c r="DM91" s="104"/>
    </row>
    <row r="92" spans="2:117" x14ac:dyDescent="0.15">
      <c r="G92" s="106"/>
      <c r="H92" s="104"/>
      <c r="AN92" s="106"/>
      <c r="AP92" s="104"/>
      <c r="AQ92" s="106"/>
      <c r="AR92" s="104"/>
      <c r="AS92" s="106"/>
      <c r="AT92" s="104"/>
      <c r="BY92" s="106"/>
      <c r="CA92" s="104"/>
      <c r="DG92" s="106"/>
      <c r="DI92" s="104"/>
      <c r="DJ92" s="106"/>
      <c r="DK92" s="104"/>
      <c r="DL92" s="106"/>
      <c r="DM92" s="104"/>
    </row>
    <row r="93" spans="2:117" x14ac:dyDescent="0.15">
      <c r="G93" s="106"/>
      <c r="H93" s="104"/>
      <c r="AN93" s="106"/>
      <c r="AP93" s="104"/>
      <c r="AQ93" s="106"/>
      <c r="AR93" s="104"/>
      <c r="AS93" s="106"/>
      <c r="AT93" s="104"/>
      <c r="BY93" s="106"/>
      <c r="CA93" s="104"/>
      <c r="DG93" s="106"/>
      <c r="DI93" s="104"/>
      <c r="DJ93" s="106"/>
      <c r="DK93" s="104"/>
      <c r="DL93" s="106"/>
      <c r="DM93" s="104"/>
    </row>
    <row r="94" spans="2:117" x14ac:dyDescent="0.15">
      <c r="G94" s="106"/>
      <c r="H94" s="104"/>
      <c r="AN94" s="106"/>
      <c r="AP94" s="104"/>
      <c r="AQ94" s="106"/>
      <c r="AR94" s="104"/>
      <c r="AS94" s="106"/>
      <c r="AT94" s="104"/>
      <c r="BY94" s="106"/>
      <c r="CA94" s="104"/>
      <c r="DG94" s="106"/>
      <c r="DI94" s="104"/>
      <c r="DJ94" s="106"/>
      <c r="DK94" s="104"/>
      <c r="DL94" s="106"/>
      <c r="DM94" s="104"/>
    </row>
    <row r="95" spans="2:117" x14ac:dyDescent="0.15">
      <c r="G95" s="106"/>
      <c r="H95" s="104"/>
      <c r="AN95" s="106"/>
      <c r="AP95" s="104"/>
      <c r="AQ95" s="106"/>
      <c r="AR95" s="104"/>
      <c r="AS95" s="106"/>
      <c r="AT95" s="104"/>
      <c r="BY95" s="106"/>
      <c r="CA95" s="104"/>
      <c r="DG95" s="106"/>
      <c r="DI95" s="104"/>
      <c r="DJ95" s="106"/>
      <c r="DK95" s="104"/>
      <c r="DL95" s="106"/>
      <c r="DM95" s="104"/>
    </row>
    <row r="96" spans="2:117" x14ac:dyDescent="0.15">
      <c r="G96" s="106"/>
      <c r="H96" s="104"/>
      <c r="AN96" s="106"/>
      <c r="AP96" s="104"/>
      <c r="AQ96" s="106"/>
      <c r="AR96" s="104"/>
      <c r="AS96" s="106"/>
      <c r="AT96" s="104"/>
      <c r="BY96" s="106"/>
      <c r="CA96" s="104"/>
      <c r="DG96" s="106"/>
      <c r="DI96" s="104"/>
      <c r="DJ96" s="106"/>
      <c r="DK96" s="104"/>
      <c r="DL96" s="106"/>
      <c r="DM96" s="104"/>
    </row>
    <row r="97" spans="6:117" x14ac:dyDescent="0.15">
      <c r="G97" s="106"/>
      <c r="H97" s="104"/>
      <c r="AN97" s="106"/>
      <c r="AP97" s="104"/>
      <c r="AQ97" s="106"/>
      <c r="AR97" s="104"/>
      <c r="AS97" s="106"/>
      <c r="AT97" s="104"/>
      <c r="BY97" s="106"/>
      <c r="CA97" s="104"/>
      <c r="DG97" s="106"/>
      <c r="DI97" s="104"/>
      <c r="DJ97" s="106"/>
      <c r="DK97" s="104"/>
      <c r="DL97" s="106"/>
      <c r="DM97" s="104"/>
    </row>
    <row r="98" spans="6:117" x14ac:dyDescent="0.15">
      <c r="G98" s="106"/>
      <c r="H98" s="104"/>
      <c r="AN98" s="106"/>
      <c r="AP98" s="104"/>
      <c r="AQ98" s="106"/>
      <c r="AR98" s="104"/>
      <c r="AS98" s="106"/>
      <c r="AT98" s="104"/>
      <c r="BY98" s="106"/>
      <c r="CA98" s="104"/>
      <c r="DG98" s="106"/>
      <c r="DI98" s="104"/>
      <c r="DJ98" s="106"/>
      <c r="DK98" s="104"/>
      <c r="DL98" s="106"/>
      <c r="DM98" s="104"/>
    </row>
    <row r="99" spans="6:117" x14ac:dyDescent="0.15">
      <c r="G99" s="106"/>
      <c r="H99" s="104"/>
      <c r="AN99" s="106"/>
      <c r="AP99" s="104"/>
      <c r="AQ99" s="106"/>
      <c r="AR99" s="104"/>
      <c r="AS99" s="106"/>
      <c r="AT99" s="104"/>
      <c r="BY99" s="106"/>
      <c r="CA99" s="104"/>
      <c r="DG99" s="106"/>
      <c r="DI99" s="104"/>
      <c r="DJ99" s="106"/>
      <c r="DK99" s="104"/>
      <c r="DL99" s="106"/>
      <c r="DM99" s="104"/>
    </row>
    <row r="100" spans="6:117" x14ac:dyDescent="0.15">
      <c r="G100" s="106"/>
      <c r="H100" s="104"/>
      <c r="AN100" s="106"/>
      <c r="AP100" s="104"/>
      <c r="AQ100" s="106"/>
      <c r="AR100" s="104"/>
      <c r="AS100" s="106"/>
      <c r="AT100" s="104"/>
      <c r="BY100" s="106"/>
      <c r="CA100" s="104"/>
      <c r="DG100" s="106"/>
      <c r="DI100" s="104"/>
      <c r="DJ100" s="106"/>
      <c r="DK100" s="104"/>
      <c r="DL100" s="106"/>
      <c r="DM100" s="104"/>
    </row>
    <row r="101" spans="6:117" x14ac:dyDescent="0.15">
      <c r="F101" s="130"/>
      <c r="G101" s="106"/>
      <c r="H101" s="104"/>
      <c r="AN101" s="106"/>
      <c r="AP101" s="104"/>
      <c r="AQ101" s="106"/>
      <c r="AR101" s="104"/>
      <c r="AS101" s="106"/>
      <c r="AT101" s="104"/>
      <c r="BY101" s="106"/>
      <c r="CA101" s="104"/>
      <c r="DG101" s="106"/>
      <c r="DI101" s="104"/>
      <c r="DJ101" s="106"/>
      <c r="DK101" s="104"/>
      <c r="DL101" s="106"/>
      <c r="DM101" s="104"/>
    </row>
    <row r="102" spans="6:117" x14ac:dyDescent="0.15">
      <c r="G102" s="106"/>
      <c r="H102" s="104"/>
      <c r="AN102" s="106"/>
      <c r="AP102" s="104"/>
      <c r="AQ102" s="106"/>
      <c r="AR102" s="104"/>
      <c r="AS102" s="106"/>
      <c r="AT102" s="104"/>
      <c r="BY102" s="106"/>
      <c r="CA102" s="104"/>
      <c r="DG102" s="106"/>
      <c r="DI102" s="104"/>
      <c r="DJ102" s="106"/>
      <c r="DK102" s="104"/>
      <c r="DL102" s="106"/>
      <c r="DM102" s="104"/>
    </row>
    <row r="103" spans="6:117" x14ac:dyDescent="0.15">
      <c r="G103" s="106"/>
      <c r="H103" s="104"/>
      <c r="AN103" s="106"/>
      <c r="AP103" s="104"/>
      <c r="AQ103" s="106"/>
      <c r="AR103" s="104"/>
      <c r="AS103" s="106"/>
      <c r="AT103" s="104"/>
      <c r="BY103" s="106"/>
      <c r="CA103" s="104"/>
      <c r="DG103" s="106"/>
      <c r="DI103" s="104"/>
      <c r="DJ103" s="106"/>
      <c r="DK103" s="104"/>
      <c r="DL103" s="106"/>
      <c r="DM103" s="104"/>
    </row>
    <row r="104" spans="6:117" x14ac:dyDescent="0.15">
      <c r="F104" s="106"/>
      <c r="G104" s="106"/>
      <c r="H104" s="104"/>
      <c r="AN104" s="106"/>
      <c r="AP104" s="104"/>
      <c r="AQ104" s="106"/>
      <c r="AR104" s="104"/>
      <c r="AS104" s="106"/>
      <c r="AT104" s="104"/>
      <c r="BY104" s="106"/>
      <c r="CA104" s="104"/>
      <c r="DG104" s="106"/>
      <c r="DI104" s="104"/>
      <c r="DJ104" s="106"/>
      <c r="DK104" s="104"/>
      <c r="DL104" s="106"/>
      <c r="DM104" s="104"/>
    </row>
    <row r="105" spans="6:117" x14ac:dyDescent="0.15">
      <c r="F105" s="106"/>
      <c r="G105" s="106"/>
      <c r="H105" s="104"/>
      <c r="AN105" s="106"/>
      <c r="AP105" s="104"/>
      <c r="AQ105" s="106"/>
      <c r="AR105" s="104"/>
      <c r="AS105" s="106"/>
      <c r="AT105" s="104"/>
      <c r="BY105" s="106"/>
      <c r="CA105" s="104"/>
      <c r="DG105" s="106"/>
      <c r="DI105" s="104"/>
      <c r="DJ105" s="106"/>
      <c r="DK105" s="104"/>
      <c r="DL105" s="106"/>
      <c r="DM105" s="104"/>
    </row>
    <row r="106" spans="6:117" x14ac:dyDescent="0.15">
      <c r="G106" s="106"/>
      <c r="H106" s="104"/>
      <c r="AN106" s="106"/>
      <c r="AP106" s="104"/>
      <c r="AQ106" s="106"/>
      <c r="AR106" s="104"/>
      <c r="AS106" s="106"/>
      <c r="AT106" s="104"/>
      <c r="BY106" s="106"/>
      <c r="CA106" s="104"/>
      <c r="DG106" s="106"/>
      <c r="DI106" s="104"/>
      <c r="DJ106" s="106"/>
      <c r="DK106" s="104"/>
      <c r="DL106" s="106"/>
      <c r="DM106" s="104"/>
    </row>
    <row r="107" spans="6:117" x14ac:dyDescent="0.15">
      <c r="F107" s="106"/>
      <c r="G107" s="106"/>
      <c r="H107" s="104"/>
      <c r="AN107" s="106"/>
      <c r="AP107" s="104"/>
      <c r="AQ107" s="106"/>
      <c r="AR107" s="104"/>
      <c r="AS107" s="106"/>
      <c r="AT107" s="104"/>
      <c r="BY107" s="106"/>
      <c r="CA107" s="104"/>
      <c r="DG107" s="106"/>
      <c r="DI107" s="104"/>
      <c r="DJ107" s="106"/>
      <c r="DK107" s="104"/>
      <c r="DL107" s="106"/>
      <c r="DM107" s="104"/>
    </row>
    <row r="108" spans="6:117" x14ac:dyDescent="0.15">
      <c r="G108" s="106"/>
      <c r="H108" s="104"/>
      <c r="AN108" s="106"/>
      <c r="AP108" s="104"/>
      <c r="AQ108" s="106"/>
      <c r="AR108" s="104"/>
      <c r="AS108" s="106"/>
      <c r="AT108" s="104"/>
      <c r="BY108" s="106"/>
      <c r="CA108" s="104"/>
      <c r="DG108" s="106"/>
      <c r="DI108" s="104"/>
      <c r="DJ108" s="106"/>
      <c r="DK108" s="104"/>
      <c r="DL108" s="106"/>
      <c r="DM108" s="104"/>
    </row>
    <row r="109" spans="6:117" x14ac:dyDescent="0.15">
      <c r="F109" s="106"/>
      <c r="G109" s="106"/>
      <c r="H109" s="104"/>
      <c r="AN109" s="106"/>
      <c r="AP109" s="104"/>
      <c r="AQ109" s="106"/>
      <c r="AR109" s="104"/>
      <c r="AS109" s="106"/>
      <c r="AT109" s="104"/>
      <c r="BY109" s="106"/>
      <c r="CA109" s="104"/>
      <c r="DG109" s="106"/>
      <c r="DI109" s="104"/>
      <c r="DJ109" s="106"/>
      <c r="DK109" s="104"/>
      <c r="DL109" s="106"/>
      <c r="DM109" s="104"/>
    </row>
    <row r="110" spans="6:117" x14ac:dyDescent="0.15">
      <c r="G110" s="106"/>
      <c r="H110" s="104"/>
      <c r="AN110" s="106"/>
      <c r="AP110" s="104"/>
      <c r="AQ110" s="106"/>
      <c r="AR110" s="104"/>
      <c r="AS110" s="106"/>
      <c r="AT110" s="104"/>
      <c r="BY110" s="106"/>
      <c r="CA110" s="104"/>
      <c r="DG110" s="106"/>
      <c r="DI110" s="104"/>
      <c r="DJ110" s="106"/>
      <c r="DK110" s="104"/>
      <c r="DL110" s="106"/>
      <c r="DM110" s="104"/>
    </row>
    <row r="111" spans="6:117" x14ac:dyDescent="0.15">
      <c r="G111" s="106"/>
      <c r="H111" s="104"/>
      <c r="AN111" s="106"/>
      <c r="AP111" s="104"/>
      <c r="AQ111" s="106"/>
      <c r="AR111" s="104"/>
      <c r="AS111" s="106"/>
      <c r="AT111" s="104"/>
      <c r="BY111" s="106"/>
      <c r="CA111" s="104"/>
      <c r="DG111" s="106"/>
      <c r="DI111" s="104"/>
      <c r="DJ111" s="106"/>
      <c r="DK111" s="104"/>
      <c r="DL111" s="106"/>
      <c r="DM111" s="104"/>
    </row>
    <row r="112" spans="6:117" x14ac:dyDescent="0.15">
      <c r="F112" s="130"/>
      <c r="G112" s="106"/>
      <c r="H112" s="104"/>
      <c r="AN112" s="106"/>
      <c r="AP112" s="104"/>
      <c r="AQ112" s="106"/>
      <c r="AR112" s="104"/>
      <c r="AS112" s="106"/>
      <c r="AT112" s="104"/>
      <c r="BY112" s="106"/>
      <c r="CA112" s="104"/>
      <c r="DG112" s="106"/>
      <c r="DI112" s="104"/>
      <c r="DJ112" s="106"/>
      <c r="DK112" s="104"/>
      <c r="DL112" s="106"/>
      <c r="DM112" s="104"/>
    </row>
    <row r="113" spans="6:117" x14ac:dyDescent="0.15">
      <c r="F113" s="130"/>
      <c r="G113" s="106"/>
      <c r="H113" s="104"/>
      <c r="AN113" s="106"/>
      <c r="AP113" s="104"/>
      <c r="AQ113" s="106"/>
      <c r="AR113" s="104"/>
      <c r="AS113" s="106"/>
      <c r="AT113" s="104"/>
      <c r="BY113" s="106"/>
      <c r="CA113" s="104"/>
      <c r="DG113" s="106"/>
      <c r="DI113" s="104"/>
      <c r="DJ113" s="106"/>
      <c r="DK113" s="104"/>
      <c r="DL113" s="106"/>
      <c r="DM113" s="104"/>
    </row>
    <row r="114" spans="6:117" x14ac:dyDescent="0.15">
      <c r="F114" s="130"/>
      <c r="G114" s="106"/>
      <c r="H114" s="104"/>
      <c r="AN114" s="106"/>
      <c r="AP114" s="104"/>
      <c r="AQ114" s="106"/>
      <c r="AR114" s="104"/>
      <c r="AS114" s="106"/>
      <c r="AT114" s="104"/>
      <c r="BY114" s="106"/>
      <c r="CA114" s="104"/>
      <c r="DG114" s="106"/>
      <c r="DI114" s="104"/>
      <c r="DJ114" s="106"/>
      <c r="DK114" s="104"/>
      <c r="DL114" s="106"/>
      <c r="DM114" s="104"/>
    </row>
    <row r="115" spans="6:117" x14ac:dyDescent="0.15">
      <c r="F115" s="130"/>
      <c r="G115" s="106"/>
      <c r="H115" s="104"/>
      <c r="AN115" s="106"/>
      <c r="AP115" s="104"/>
      <c r="AQ115" s="106"/>
      <c r="AR115" s="104"/>
      <c r="AS115" s="106"/>
      <c r="AT115" s="104"/>
      <c r="BY115" s="106"/>
      <c r="CA115" s="104"/>
      <c r="DG115" s="106"/>
      <c r="DI115" s="104"/>
      <c r="DJ115" s="106"/>
      <c r="DK115" s="104"/>
      <c r="DL115" s="106"/>
      <c r="DM115" s="104"/>
    </row>
    <row r="116" spans="6:117" x14ac:dyDescent="0.15">
      <c r="F116" s="130"/>
      <c r="G116" s="106"/>
      <c r="H116" s="104"/>
      <c r="AN116" s="106"/>
      <c r="AP116" s="104"/>
      <c r="AQ116" s="106"/>
      <c r="AR116" s="104"/>
      <c r="AS116" s="106"/>
      <c r="AT116" s="104"/>
      <c r="BY116" s="106"/>
      <c r="CA116" s="104"/>
      <c r="DG116" s="106"/>
      <c r="DI116" s="104"/>
      <c r="DJ116" s="106"/>
      <c r="DK116" s="104"/>
      <c r="DL116" s="106"/>
      <c r="DM116" s="104"/>
    </row>
    <row r="117" spans="6:117" x14ac:dyDescent="0.15">
      <c r="F117" s="130"/>
      <c r="G117" s="106"/>
      <c r="H117" s="104"/>
      <c r="AN117" s="106"/>
      <c r="AP117" s="104"/>
      <c r="AQ117" s="106"/>
      <c r="AR117" s="104"/>
      <c r="AS117" s="106"/>
      <c r="AT117" s="104"/>
      <c r="BY117" s="106"/>
      <c r="CA117" s="104"/>
      <c r="DG117" s="106"/>
      <c r="DI117" s="104"/>
      <c r="DJ117" s="106"/>
      <c r="DK117" s="104"/>
      <c r="DL117" s="106"/>
      <c r="DM117" s="104"/>
    </row>
    <row r="118" spans="6:117" x14ac:dyDescent="0.15">
      <c r="F118" s="130"/>
      <c r="G118" s="106"/>
      <c r="H118" s="104"/>
      <c r="AN118" s="106"/>
      <c r="AP118" s="104"/>
      <c r="AQ118" s="106"/>
      <c r="AR118" s="104"/>
      <c r="AS118" s="106"/>
      <c r="AT118" s="104"/>
      <c r="BY118" s="106"/>
      <c r="CA118" s="104"/>
      <c r="DG118" s="106"/>
      <c r="DI118" s="104"/>
      <c r="DJ118" s="106"/>
      <c r="DK118" s="104"/>
      <c r="DL118" s="106"/>
      <c r="DM118" s="104"/>
    </row>
    <row r="119" spans="6:117" x14ac:dyDescent="0.15">
      <c r="G119" s="106"/>
      <c r="H119" s="104"/>
      <c r="AN119" s="106"/>
      <c r="AP119" s="104"/>
      <c r="AQ119" s="106"/>
      <c r="AR119" s="104"/>
      <c r="AS119" s="106"/>
      <c r="AT119" s="104"/>
      <c r="BY119" s="106"/>
      <c r="CA119" s="104"/>
      <c r="DG119" s="106"/>
      <c r="DI119" s="104"/>
      <c r="DJ119" s="106"/>
      <c r="DK119" s="104"/>
      <c r="DL119" s="106"/>
      <c r="DM119" s="104"/>
    </row>
    <row r="120" spans="6:117" x14ac:dyDescent="0.15">
      <c r="G120" s="106"/>
      <c r="H120" s="104"/>
      <c r="AN120" s="106"/>
      <c r="AP120" s="104"/>
      <c r="AQ120" s="106"/>
      <c r="AR120" s="104"/>
      <c r="AS120" s="106"/>
      <c r="AT120" s="104"/>
      <c r="BY120" s="106"/>
      <c r="CA120" s="104"/>
      <c r="DG120" s="106"/>
      <c r="DI120" s="104"/>
      <c r="DJ120" s="106"/>
      <c r="DK120" s="104"/>
      <c r="DL120" s="106"/>
      <c r="DM120" s="104"/>
    </row>
    <row r="121" spans="6:117" x14ac:dyDescent="0.15">
      <c r="G121" s="106"/>
      <c r="H121" s="104"/>
      <c r="AN121" s="106"/>
      <c r="AP121" s="104"/>
      <c r="AQ121" s="106"/>
      <c r="AR121" s="104"/>
      <c r="AS121" s="106"/>
      <c r="AT121" s="104"/>
      <c r="BY121" s="106"/>
      <c r="CA121" s="104"/>
      <c r="DG121" s="106"/>
      <c r="DI121" s="104"/>
      <c r="DJ121" s="106"/>
      <c r="DK121" s="104"/>
      <c r="DL121" s="106"/>
      <c r="DM121" s="104"/>
    </row>
    <row r="122" spans="6:117" x14ac:dyDescent="0.15">
      <c r="G122" s="106"/>
      <c r="H122" s="104"/>
      <c r="AN122" s="106"/>
      <c r="AP122" s="104"/>
      <c r="AQ122" s="106"/>
      <c r="AR122" s="104"/>
      <c r="AS122" s="106"/>
      <c r="AT122" s="104"/>
      <c r="BY122" s="106"/>
      <c r="CA122" s="104"/>
      <c r="DG122" s="106"/>
      <c r="DI122" s="104"/>
      <c r="DJ122" s="106"/>
      <c r="DK122" s="104"/>
      <c r="DL122" s="106"/>
      <c r="DM122" s="104"/>
    </row>
    <row r="123" spans="6:117" x14ac:dyDescent="0.15">
      <c r="G123" s="106"/>
      <c r="H123" s="104"/>
      <c r="AN123" s="106"/>
      <c r="AP123" s="104"/>
      <c r="AQ123" s="106"/>
      <c r="AR123" s="104"/>
      <c r="AS123" s="106"/>
      <c r="AT123" s="104"/>
      <c r="BY123" s="106"/>
      <c r="CA123" s="104"/>
      <c r="DG123" s="106"/>
      <c r="DI123" s="104"/>
      <c r="DJ123" s="106"/>
      <c r="DK123" s="104"/>
      <c r="DL123" s="106"/>
      <c r="DM123" s="104"/>
    </row>
    <row r="124" spans="6:117" x14ac:dyDescent="0.15">
      <c r="G124" s="106"/>
      <c r="H124" s="104"/>
      <c r="AN124" s="106"/>
      <c r="AP124" s="104"/>
      <c r="AQ124" s="106"/>
      <c r="AR124" s="104"/>
      <c r="AS124" s="106"/>
      <c r="AT124" s="104"/>
      <c r="BY124" s="106"/>
      <c r="CA124" s="104"/>
      <c r="DG124" s="106"/>
      <c r="DI124" s="104"/>
      <c r="DJ124" s="106"/>
      <c r="DK124" s="104"/>
      <c r="DL124" s="106"/>
      <c r="DM124" s="104"/>
    </row>
    <row r="125" spans="6:117" x14ac:dyDescent="0.15">
      <c r="G125" s="106"/>
      <c r="H125" s="104"/>
      <c r="AN125" s="106"/>
      <c r="AP125" s="104"/>
      <c r="AQ125" s="106"/>
      <c r="AR125" s="104"/>
      <c r="AS125" s="106"/>
      <c r="AT125" s="104"/>
      <c r="BY125" s="106"/>
      <c r="CA125" s="104"/>
      <c r="DG125" s="106"/>
      <c r="DI125" s="104"/>
      <c r="DJ125" s="106"/>
      <c r="DK125" s="104"/>
      <c r="DL125" s="106"/>
      <c r="DM125" s="104"/>
    </row>
    <row r="126" spans="6:117" x14ac:dyDescent="0.15">
      <c r="G126" s="106"/>
      <c r="H126" s="104"/>
      <c r="AN126" s="106"/>
      <c r="AP126" s="104"/>
      <c r="AQ126" s="106"/>
      <c r="AR126" s="104"/>
      <c r="AS126" s="106"/>
      <c r="AT126" s="104"/>
      <c r="BY126" s="106"/>
      <c r="CA126" s="104"/>
      <c r="DG126" s="106"/>
      <c r="DI126" s="104"/>
      <c r="DJ126" s="106"/>
      <c r="DK126" s="104"/>
      <c r="DL126" s="106"/>
      <c r="DM126" s="104"/>
    </row>
    <row r="127" spans="6:117" x14ac:dyDescent="0.15">
      <c r="G127" s="106"/>
      <c r="H127" s="104"/>
      <c r="AN127" s="106"/>
      <c r="AP127" s="104"/>
      <c r="AQ127" s="106"/>
      <c r="AR127" s="104"/>
      <c r="AS127" s="106"/>
      <c r="AT127" s="104"/>
      <c r="BY127" s="106"/>
      <c r="CA127" s="104"/>
      <c r="DG127" s="106"/>
      <c r="DI127" s="104"/>
      <c r="DJ127" s="106"/>
      <c r="DK127" s="104"/>
      <c r="DL127" s="106"/>
      <c r="DM127" s="104"/>
    </row>
    <row r="128" spans="6:117" x14ac:dyDescent="0.15">
      <c r="G128" s="106"/>
      <c r="H128" s="104"/>
      <c r="AN128" s="106"/>
      <c r="AP128" s="104"/>
      <c r="AQ128" s="106"/>
      <c r="AR128" s="104"/>
      <c r="AS128" s="106"/>
      <c r="AT128" s="104"/>
      <c r="BY128" s="106"/>
      <c r="CA128" s="104"/>
      <c r="DG128" s="106"/>
      <c r="DI128" s="104"/>
      <c r="DJ128" s="106"/>
      <c r="DK128" s="104"/>
      <c r="DL128" s="106"/>
      <c r="DM128" s="104"/>
    </row>
    <row r="129" spans="6:117" x14ac:dyDescent="0.15">
      <c r="G129" s="106"/>
      <c r="H129" s="104"/>
      <c r="AN129" s="106"/>
      <c r="AP129" s="104"/>
      <c r="AQ129" s="106"/>
      <c r="AR129" s="104"/>
      <c r="AS129" s="106"/>
      <c r="AT129" s="104"/>
      <c r="BY129" s="106"/>
      <c r="CA129" s="104"/>
      <c r="DG129" s="106"/>
      <c r="DI129" s="104"/>
      <c r="DJ129" s="106"/>
      <c r="DK129" s="104"/>
      <c r="DL129" s="106"/>
      <c r="DM129" s="104"/>
    </row>
    <row r="130" spans="6:117" x14ac:dyDescent="0.15">
      <c r="G130" s="106"/>
      <c r="H130" s="104"/>
      <c r="AN130" s="106"/>
      <c r="AP130" s="104"/>
      <c r="AQ130" s="106"/>
      <c r="AR130" s="104"/>
      <c r="AS130" s="106"/>
      <c r="AT130" s="104"/>
      <c r="BY130" s="106"/>
      <c r="CA130" s="104"/>
      <c r="DG130" s="106"/>
      <c r="DI130" s="104"/>
      <c r="DJ130" s="106"/>
      <c r="DK130" s="104"/>
      <c r="DL130" s="106"/>
      <c r="DM130" s="104"/>
    </row>
    <row r="131" spans="6:117" x14ac:dyDescent="0.15">
      <c r="G131" s="106"/>
      <c r="H131" s="104"/>
      <c r="AN131" s="106"/>
      <c r="AP131" s="104"/>
      <c r="AQ131" s="106"/>
      <c r="AR131" s="104"/>
      <c r="AS131" s="106"/>
      <c r="AT131" s="104"/>
      <c r="BY131" s="106"/>
      <c r="CA131" s="104"/>
      <c r="DG131" s="106"/>
      <c r="DI131" s="104"/>
      <c r="DJ131" s="106"/>
      <c r="DK131" s="104"/>
      <c r="DL131" s="106"/>
      <c r="DM131" s="104"/>
    </row>
    <row r="132" spans="6:117" x14ac:dyDescent="0.15">
      <c r="G132" s="106"/>
      <c r="H132" s="104"/>
      <c r="AN132" s="106"/>
      <c r="AP132" s="104"/>
      <c r="AQ132" s="106"/>
      <c r="AR132" s="104"/>
      <c r="AS132" s="106"/>
      <c r="AT132" s="104"/>
      <c r="BY132" s="106"/>
      <c r="CA132" s="104"/>
      <c r="DG132" s="106"/>
      <c r="DI132" s="104"/>
      <c r="DJ132" s="106"/>
      <c r="DK132" s="104"/>
      <c r="DL132" s="106"/>
      <c r="DM132" s="104"/>
    </row>
    <row r="133" spans="6:117" x14ac:dyDescent="0.15">
      <c r="F133" s="130"/>
      <c r="G133" s="164"/>
      <c r="H133" s="164"/>
      <c r="I133" s="164"/>
      <c r="J133" s="164"/>
      <c r="K133" s="164"/>
      <c r="L133" s="164"/>
      <c r="M133" s="164"/>
      <c r="N133" s="164"/>
      <c r="O133" s="164"/>
      <c r="P133" s="164"/>
      <c r="Q133" s="164"/>
      <c r="R133" s="164"/>
      <c r="S133" s="164"/>
      <c r="T133" s="164"/>
      <c r="U133" s="164"/>
      <c r="V133" s="164"/>
      <c r="W133" s="164"/>
      <c r="X133" s="164"/>
      <c r="Y133" s="164"/>
      <c r="Z133" s="164"/>
      <c r="AA133" s="164"/>
      <c r="AB133" s="164"/>
      <c r="AC133" s="164"/>
      <c r="AD133" s="164"/>
      <c r="AE133" s="164"/>
      <c r="AF133" s="164"/>
      <c r="AG133" s="164"/>
      <c r="AH133" s="164"/>
      <c r="AI133" s="164"/>
      <c r="AJ133" s="164"/>
      <c r="AK133" s="164"/>
      <c r="AL133" s="164"/>
      <c r="AM133" s="164"/>
      <c r="AN133" s="164"/>
      <c r="AO133" s="164"/>
      <c r="AP133" s="164"/>
      <c r="AQ133" s="164"/>
      <c r="AR133" s="164"/>
      <c r="AS133" s="164"/>
      <c r="AT133" s="164"/>
      <c r="AU133" s="164"/>
      <c r="AV133" s="164"/>
      <c r="AW133" s="164"/>
      <c r="AX133" s="164"/>
      <c r="AY133" s="164"/>
      <c r="AZ133" s="164"/>
      <c r="BA133" s="164"/>
      <c r="BB133" s="164"/>
      <c r="BC133" s="164"/>
      <c r="BD133" s="164"/>
      <c r="BE133" s="164"/>
      <c r="BF133" s="164"/>
      <c r="BG133" s="164"/>
      <c r="BH133" s="164"/>
      <c r="BI133" s="164"/>
      <c r="BJ133" s="164"/>
      <c r="BK133" s="164"/>
      <c r="BL133" s="164"/>
      <c r="BM133" s="164"/>
      <c r="BN133" s="164"/>
      <c r="BO133" s="164"/>
      <c r="BP133" s="164"/>
      <c r="BQ133" s="164"/>
      <c r="BR133" s="164"/>
      <c r="BS133" s="164"/>
      <c r="BT133" s="164"/>
      <c r="BU133" s="164"/>
      <c r="BV133" s="164"/>
      <c r="BW133" s="164"/>
      <c r="BX133" s="164"/>
      <c r="BY133" s="164"/>
      <c r="BZ133" s="164"/>
      <c r="CA133" s="164"/>
      <c r="CB133" s="164"/>
      <c r="CC133" s="164"/>
      <c r="CD133" s="164"/>
      <c r="CE133" s="164"/>
      <c r="DG133" s="106"/>
      <c r="DI133" s="104"/>
      <c r="DJ133" s="106"/>
      <c r="DK133" s="104"/>
      <c r="DL133" s="106"/>
      <c r="DM133" s="104"/>
    </row>
    <row r="134" spans="6:117" x14ac:dyDescent="0.15">
      <c r="F134" s="130"/>
      <c r="G134" s="164"/>
      <c r="H134" s="164"/>
      <c r="I134" s="164"/>
      <c r="J134" s="164"/>
      <c r="K134" s="164"/>
      <c r="L134" s="164"/>
      <c r="M134" s="164"/>
      <c r="N134" s="164"/>
      <c r="O134" s="164"/>
      <c r="P134" s="164"/>
      <c r="Q134" s="164"/>
      <c r="R134" s="164"/>
      <c r="S134" s="164"/>
      <c r="T134" s="164"/>
      <c r="U134" s="164"/>
      <c r="V134" s="164"/>
      <c r="W134" s="164"/>
      <c r="X134" s="164"/>
      <c r="Y134" s="164"/>
      <c r="Z134" s="164"/>
      <c r="AA134" s="164"/>
      <c r="AB134" s="164"/>
      <c r="AC134" s="164"/>
      <c r="AD134" s="164"/>
      <c r="AE134" s="164"/>
      <c r="AF134" s="164"/>
      <c r="AG134" s="164"/>
      <c r="AH134" s="164"/>
      <c r="AI134" s="164"/>
      <c r="AJ134" s="164"/>
      <c r="AK134" s="164"/>
      <c r="AL134" s="164"/>
      <c r="AM134" s="164"/>
      <c r="AN134" s="164"/>
      <c r="AO134" s="164"/>
      <c r="AP134" s="164"/>
      <c r="AQ134" s="164"/>
      <c r="AR134" s="164"/>
      <c r="AS134" s="164"/>
      <c r="AT134" s="164"/>
      <c r="AU134" s="164"/>
      <c r="AV134" s="164"/>
      <c r="AW134" s="164"/>
      <c r="AX134" s="164"/>
      <c r="AY134" s="164"/>
      <c r="AZ134" s="164"/>
      <c r="BA134" s="164"/>
      <c r="BB134" s="164"/>
      <c r="BC134" s="164"/>
      <c r="BD134" s="164"/>
      <c r="BE134" s="164"/>
      <c r="BF134" s="164"/>
      <c r="BG134" s="164"/>
      <c r="BH134" s="164"/>
      <c r="BI134" s="164"/>
      <c r="BJ134" s="164"/>
      <c r="BK134" s="164"/>
      <c r="BL134" s="164"/>
      <c r="BM134" s="164"/>
      <c r="BN134" s="164"/>
      <c r="BO134" s="164"/>
      <c r="BP134" s="164"/>
      <c r="BQ134" s="164"/>
      <c r="BR134" s="164"/>
      <c r="BS134" s="164"/>
      <c r="BT134" s="164"/>
      <c r="BU134" s="164"/>
      <c r="BV134" s="164"/>
      <c r="BW134" s="164"/>
      <c r="BX134" s="164"/>
      <c r="BY134" s="164"/>
      <c r="BZ134" s="164"/>
      <c r="CA134" s="164"/>
      <c r="CB134" s="164"/>
      <c r="CC134" s="164"/>
      <c r="CD134" s="164"/>
      <c r="CE134" s="164"/>
      <c r="CF134" s="164"/>
    </row>
    <row r="135" spans="6:117" x14ac:dyDescent="0.15">
      <c r="F135" s="130"/>
      <c r="G135" s="164"/>
      <c r="H135" s="164"/>
      <c r="I135" s="164"/>
      <c r="J135" s="164"/>
      <c r="K135" s="164"/>
      <c r="L135" s="164"/>
      <c r="M135" s="164"/>
      <c r="N135" s="164"/>
      <c r="O135" s="164"/>
      <c r="P135" s="164"/>
      <c r="Q135" s="164"/>
      <c r="R135" s="164"/>
      <c r="S135" s="164"/>
      <c r="T135" s="164"/>
      <c r="U135" s="164"/>
      <c r="V135" s="164"/>
      <c r="W135" s="164"/>
      <c r="X135" s="164"/>
      <c r="Y135" s="164"/>
      <c r="Z135" s="164"/>
      <c r="AA135" s="164"/>
      <c r="AB135" s="164"/>
      <c r="AC135" s="164"/>
      <c r="AD135" s="164"/>
      <c r="AE135" s="164"/>
      <c r="AF135" s="164"/>
      <c r="AG135" s="164"/>
      <c r="AH135" s="164"/>
      <c r="AI135" s="164"/>
      <c r="AJ135" s="164"/>
      <c r="AK135" s="164"/>
      <c r="AL135" s="164"/>
      <c r="AM135" s="164"/>
      <c r="AN135" s="164"/>
      <c r="AO135" s="164"/>
      <c r="AP135" s="164"/>
      <c r="AQ135" s="164"/>
      <c r="AR135" s="164"/>
      <c r="AS135" s="164"/>
      <c r="AT135" s="164"/>
      <c r="AU135" s="164"/>
      <c r="AV135" s="164"/>
      <c r="AW135" s="164"/>
      <c r="AX135" s="164"/>
      <c r="AY135" s="164"/>
      <c r="AZ135" s="164"/>
      <c r="BA135" s="164"/>
      <c r="BB135" s="164"/>
      <c r="BC135" s="164"/>
      <c r="BD135" s="164"/>
      <c r="BE135" s="164"/>
      <c r="BF135" s="164"/>
      <c r="BG135" s="164"/>
      <c r="BH135" s="164"/>
      <c r="BI135" s="164"/>
      <c r="BJ135" s="164"/>
      <c r="BK135" s="164"/>
      <c r="BL135" s="164"/>
      <c r="BM135" s="164"/>
      <c r="BN135" s="164"/>
      <c r="BO135" s="164"/>
      <c r="BP135" s="164"/>
      <c r="BQ135" s="164"/>
      <c r="BR135" s="164"/>
      <c r="BS135" s="164"/>
      <c r="BT135" s="164"/>
      <c r="BU135" s="164"/>
      <c r="BV135" s="164"/>
      <c r="BW135" s="164"/>
      <c r="BX135" s="164"/>
      <c r="BY135" s="164"/>
      <c r="BZ135" s="164"/>
      <c r="CA135" s="164"/>
      <c r="CB135" s="164"/>
      <c r="CC135" s="164"/>
      <c r="CD135" s="164"/>
      <c r="CE135" s="164"/>
      <c r="CF135" s="164"/>
    </row>
    <row r="136" spans="6:117" x14ac:dyDescent="0.15">
      <c r="F136" s="130"/>
      <c r="G136" s="164"/>
      <c r="H136" s="164"/>
      <c r="I136" s="164"/>
      <c r="J136" s="164"/>
      <c r="K136" s="164"/>
      <c r="L136" s="164"/>
      <c r="M136" s="164"/>
      <c r="N136" s="164"/>
      <c r="O136" s="164"/>
      <c r="P136" s="164"/>
      <c r="Q136" s="164"/>
      <c r="R136" s="164"/>
      <c r="S136" s="164"/>
      <c r="T136" s="164"/>
      <c r="U136" s="164"/>
      <c r="V136" s="164"/>
      <c r="W136" s="164"/>
      <c r="X136" s="164"/>
      <c r="Y136" s="164"/>
      <c r="Z136" s="164"/>
      <c r="AA136" s="164"/>
      <c r="AB136" s="164"/>
      <c r="AC136" s="164"/>
      <c r="AD136" s="164"/>
      <c r="AE136" s="164"/>
      <c r="AF136" s="164"/>
      <c r="AG136" s="164"/>
      <c r="AH136" s="164"/>
      <c r="AI136" s="164"/>
      <c r="AJ136" s="164"/>
      <c r="AK136" s="164"/>
      <c r="AL136" s="164"/>
      <c r="AM136" s="164"/>
      <c r="AN136" s="164"/>
      <c r="AO136" s="164"/>
      <c r="AP136" s="164"/>
      <c r="AQ136" s="164"/>
      <c r="AR136" s="164"/>
      <c r="AS136" s="164"/>
      <c r="AT136" s="164"/>
      <c r="AU136" s="164"/>
      <c r="AV136" s="164"/>
      <c r="AW136" s="164"/>
      <c r="AX136" s="164"/>
      <c r="AY136" s="164"/>
      <c r="AZ136" s="164"/>
      <c r="BA136" s="164"/>
      <c r="BB136" s="164"/>
      <c r="BC136" s="164"/>
      <c r="BD136" s="164"/>
      <c r="BE136" s="164"/>
      <c r="BF136" s="164"/>
      <c r="BG136" s="164"/>
      <c r="BH136" s="164"/>
      <c r="BI136" s="164"/>
      <c r="BJ136" s="164"/>
      <c r="BK136" s="164"/>
      <c r="BL136" s="164"/>
      <c r="BM136" s="164"/>
      <c r="BN136" s="164"/>
      <c r="BO136" s="164"/>
      <c r="BP136" s="164"/>
      <c r="BQ136" s="164"/>
      <c r="BR136" s="164"/>
      <c r="BS136" s="164"/>
      <c r="BT136" s="164"/>
      <c r="BU136" s="164"/>
      <c r="BV136" s="164"/>
      <c r="BW136" s="164"/>
      <c r="BX136" s="164"/>
      <c r="BY136" s="164"/>
      <c r="BZ136" s="164"/>
      <c r="CA136" s="164"/>
      <c r="CB136" s="164"/>
      <c r="CC136" s="164"/>
      <c r="CD136" s="164"/>
      <c r="CE136" s="164"/>
      <c r="CF136" s="164"/>
    </row>
    <row r="137" spans="6:117" x14ac:dyDescent="0.15">
      <c r="F137" s="130"/>
      <c r="G137" s="164"/>
      <c r="H137" s="164"/>
      <c r="I137" s="164"/>
      <c r="J137" s="164"/>
      <c r="K137" s="164"/>
      <c r="L137" s="164"/>
      <c r="M137" s="164"/>
      <c r="N137" s="164"/>
      <c r="O137" s="164"/>
      <c r="P137" s="164"/>
      <c r="Q137" s="164"/>
      <c r="R137" s="164"/>
      <c r="S137" s="164"/>
      <c r="T137" s="164"/>
      <c r="U137" s="164"/>
      <c r="V137" s="164"/>
      <c r="W137" s="164"/>
      <c r="X137" s="164"/>
      <c r="Y137" s="164"/>
      <c r="Z137" s="164"/>
      <c r="AA137" s="164"/>
      <c r="AB137" s="164"/>
      <c r="AC137" s="164"/>
      <c r="AD137" s="164"/>
      <c r="AE137" s="164"/>
      <c r="AF137" s="164"/>
      <c r="AG137" s="164"/>
      <c r="AH137" s="164"/>
      <c r="AI137" s="164"/>
      <c r="AJ137" s="164"/>
      <c r="AK137" s="164"/>
      <c r="AL137" s="164"/>
      <c r="AM137" s="164"/>
      <c r="AN137" s="164"/>
      <c r="AO137" s="164"/>
      <c r="AP137" s="164"/>
      <c r="AQ137" s="164"/>
      <c r="AR137" s="164"/>
      <c r="AS137" s="164"/>
      <c r="AT137" s="164"/>
      <c r="AU137" s="164"/>
      <c r="AV137" s="164"/>
      <c r="AW137" s="164"/>
      <c r="AX137" s="164"/>
      <c r="AY137" s="164"/>
      <c r="AZ137" s="164"/>
      <c r="BA137" s="164"/>
      <c r="BB137" s="164"/>
      <c r="BC137" s="164"/>
      <c r="BD137" s="164"/>
      <c r="BE137" s="164"/>
      <c r="BF137" s="164"/>
      <c r="BG137" s="164"/>
      <c r="BH137" s="164"/>
      <c r="BI137" s="164"/>
      <c r="BJ137" s="164"/>
      <c r="BK137" s="164"/>
      <c r="BL137" s="164"/>
      <c r="BM137" s="164"/>
      <c r="BN137" s="164"/>
      <c r="BO137" s="164"/>
      <c r="BP137" s="164"/>
      <c r="BQ137" s="164"/>
      <c r="BR137" s="164"/>
      <c r="BS137" s="164"/>
      <c r="BT137" s="164"/>
      <c r="BU137" s="164"/>
      <c r="BV137" s="164"/>
      <c r="BW137" s="164"/>
      <c r="BX137" s="164"/>
      <c r="BY137" s="164"/>
      <c r="BZ137" s="164"/>
      <c r="CA137" s="164"/>
      <c r="CB137" s="164"/>
      <c r="CC137" s="164"/>
      <c r="CD137" s="164"/>
      <c r="CE137" s="164"/>
      <c r="CF137" s="164"/>
    </row>
    <row r="138" spans="6:117" x14ac:dyDescent="0.15">
      <c r="F138" s="130"/>
      <c r="G138" s="164"/>
      <c r="H138" s="164"/>
      <c r="I138" s="164"/>
      <c r="J138" s="164"/>
      <c r="K138" s="164"/>
      <c r="L138" s="164"/>
      <c r="M138" s="164"/>
      <c r="N138" s="164"/>
      <c r="O138" s="164"/>
      <c r="P138" s="164"/>
      <c r="Q138" s="164"/>
      <c r="R138" s="164"/>
      <c r="S138" s="164"/>
      <c r="T138" s="164"/>
      <c r="U138" s="164"/>
      <c r="V138" s="164"/>
      <c r="W138" s="164"/>
      <c r="X138" s="164"/>
      <c r="Y138" s="164"/>
      <c r="Z138" s="164"/>
      <c r="AA138" s="164"/>
      <c r="AB138" s="164"/>
      <c r="AC138" s="164"/>
      <c r="AD138" s="164"/>
      <c r="AE138" s="164"/>
      <c r="AF138" s="164"/>
      <c r="AG138" s="164"/>
      <c r="AH138" s="164"/>
      <c r="AI138" s="164"/>
      <c r="AJ138" s="164"/>
      <c r="AK138" s="164"/>
      <c r="AL138" s="164"/>
      <c r="AM138" s="164"/>
      <c r="AN138" s="164"/>
      <c r="AO138" s="164"/>
      <c r="AP138" s="164"/>
      <c r="AQ138" s="164"/>
      <c r="AR138" s="164"/>
      <c r="AS138" s="164"/>
      <c r="AT138" s="164"/>
      <c r="AU138" s="164"/>
      <c r="AV138" s="164"/>
      <c r="AW138" s="164"/>
      <c r="AX138" s="164"/>
      <c r="AY138" s="164"/>
      <c r="AZ138" s="164"/>
      <c r="BA138" s="164"/>
      <c r="BB138" s="164"/>
      <c r="BC138" s="164"/>
      <c r="BD138" s="164"/>
      <c r="BE138" s="164"/>
      <c r="BF138" s="164"/>
      <c r="BG138" s="164"/>
      <c r="BH138" s="164"/>
      <c r="BI138" s="164"/>
      <c r="BJ138" s="164"/>
      <c r="BK138" s="164"/>
      <c r="BL138" s="164"/>
      <c r="BM138" s="164"/>
      <c r="BN138" s="164"/>
      <c r="BO138" s="164"/>
      <c r="BP138" s="164"/>
      <c r="BQ138" s="164"/>
      <c r="BR138" s="164"/>
      <c r="BS138" s="164"/>
      <c r="BT138" s="164"/>
      <c r="BU138" s="164"/>
      <c r="BV138" s="164"/>
      <c r="BW138" s="164"/>
      <c r="BX138" s="164"/>
      <c r="BY138" s="164"/>
      <c r="BZ138" s="164"/>
      <c r="CA138" s="164"/>
      <c r="CB138" s="164"/>
      <c r="CC138" s="164"/>
      <c r="CD138" s="164"/>
      <c r="CE138" s="164"/>
      <c r="CF138" s="164"/>
    </row>
    <row r="139" spans="6:117" x14ac:dyDescent="0.15">
      <c r="G139" s="164"/>
      <c r="H139" s="164"/>
      <c r="I139" s="164"/>
      <c r="J139" s="164"/>
      <c r="K139" s="164"/>
      <c r="L139" s="164"/>
      <c r="M139" s="164"/>
      <c r="N139" s="164"/>
      <c r="O139" s="164"/>
      <c r="P139" s="164"/>
      <c r="Q139" s="164"/>
      <c r="R139" s="164"/>
      <c r="S139" s="164"/>
      <c r="T139" s="164"/>
      <c r="U139" s="164"/>
      <c r="V139" s="164"/>
      <c r="W139" s="164"/>
      <c r="X139" s="164"/>
      <c r="Y139" s="164"/>
      <c r="Z139" s="164"/>
      <c r="AA139" s="164"/>
      <c r="AB139" s="164"/>
      <c r="AC139" s="164"/>
      <c r="AD139" s="164"/>
      <c r="AE139" s="164"/>
      <c r="AF139" s="164"/>
      <c r="AG139" s="164"/>
      <c r="AH139" s="164"/>
      <c r="AI139" s="164"/>
      <c r="AJ139" s="164"/>
      <c r="AK139" s="164"/>
      <c r="AL139" s="164"/>
      <c r="AM139" s="164"/>
      <c r="AN139" s="164"/>
      <c r="AO139" s="164"/>
      <c r="AP139" s="164"/>
      <c r="AQ139" s="164"/>
      <c r="AR139" s="164"/>
      <c r="AS139" s="164"/>
      <c r="AT139" s="164"/>
      <c r="AU139" s="164"/>
      <c r="AV139" s="164"/>
      <c r="AW139" s="164"/>
      <c r="AX139" s="164"/>
      <c r="AY139" s="164"/>
      <c r="AZ139" s="164"/>
      <c r="BA139" s="164"/>
      <c r="BB139" s="164"/>
      <c r="BC139" s="164"/>
      <c r="BD139" s="164"/>
      <c r="BE139" s="164"/>
      <c r="BF139" s="164"/>
      <c r="BG139" s="164"/>
      <c r="BH139" s="164"/>
      <c r="BI139" s="164"/>
      <c r="BJ139" s="164"/>
      <c r="BK139" s="164"/>
      <c r="BL139" s="164"/>
      <c r="BM139" s="164"/>
      <c r="BN139" s="164"/>
      <c r="BO139" s="164"/>
      <c r="BP139" s="164"/>
      <c r="BQ139" s="164"/>
      <c r="BR139" s="164"/>
      <c r="BS139" s="164"/>
      <c r="BT139" s="164"/>
      <c r="BU139" s="164"/>
      <c r="BV139" s="164"/>
      <c r="BW139" s="164"/>
      <c r="BX139" s="164"/>
      <c r="BY139" s="164"/>
      <c r="BZ139" s="164"/>
      <c r="CA139" s="164"/>
      <c r="CB139" s="164"/>
      <c r="CC139" s="164"/>
      <c r="CD139" s="164"/>
      <c r="CE139" s="164"/>
      <c r="CF139" s="164"/>
    </row>
    <row r="140" spans="6:117" x14ac:dyDescent="0.15">
      <c r="F140" s="130"/>
      <c r="G140" s="164"/>
      <c r="H140" s="164"/>
      <c r="I140" s="164"/>
      <c r="J140" s="164"/>
      <c r="K140" s="164"/>
      <c r="L140" s="164"/>
      <c r="M140" s="164"/>
      <c r="N140" s="164"/>
      <c r="O140" s="164"/>
      <c r="P140" s="164"/>
      <c r="Q140" s="164"/>
      <c r="R140" s="164"/>
      <c r="S140" s="164"/>
      <c r="T140" s="164"/>
      <c r="U140" s="164"/>
      <c r="V140" s="164"/>
      <c r="W140" s="164"/>
      <c r="X140" s="164"/>
      <c r="Y140" s="164"/>
      <c r="Z140" s="164"/>
      <c r="AA140" s="164"/>
      <c r="AB140" s="164"/>
      <c r="AC140" s="164"/>
      <c r="AD140" s="164"/>
      <c r="AE140" s="164"/>
      <c r="AF140" s="164"/>
      <c r="AG140" s="164"/>
      <c r="AH140" s="164"/>
      <c r="AI140" s="164"/>
      <c r="AJ140" s="164"/>
      <c r="AK140" s="164"/>
      <c r="AL140" s="164"/>
      <c r="AM140" s="164"/>
      <c r="AN140" s="164"/>
      <c r="AO140" s="164"/>
      <c r="AP140" s="164"/>
      <c r="AQ140" s="164"/>
      <c r="AR140" s="164"/>
      <c r="AS140" s="164"/>
      <c r="AT140" s="164"/>
      <c r="AU140" s="164"/>
      <c r="AV140" s="164"/>
      <c r="AW140" s="164"/>
      <c r="AX140" s="164"/>
      <c r="AY140" s="164"/>
      <c r="AZ140" s="164"/>
      <c r="BA140" s="164"/>
      <c r="BB140" s="164"/>
      <c r="BC140" s="164"/>
      <c r="BD140" s="164"/>
      <c r="BE140" s="164"/>
      <c r="BF140" s="164"/>
      <c r="BG140" s="164"/>
      <c r="BH140" s="164"/>
      <c r="BI140" s="164"/>
      <c r="BJ140" s="164"/>
      <c r="BK140" s="164"/>
      <c r="BL140" s="164"/>
      <c r="BM140" s="164"/>
      <c r="BN140" s="164"/>
      <c r="BO140" s="164"/>
      <c r="BP140" s="164"/>
      <c r="BQ140" s="164"/>
      <c r="BR140" s="164"/>
      <c r="BS140" s="164"/>
      <c r="BT140" s="164"/>
      <c r="BU140" s="164"/>
      <c r="BV140" s="164"/>
      <c r="BW140" s="164"/>
      <c r="BX140" s="164"/>
      <c r="BY140" s="164"/>
      <c r="BZ140" s="164"/>
      <c r="CA140" s="164"/>
      <c r="CB140" s="164"/>
      <c r="CC140" s="164"/>
      <c r="CD140" s="164"/>
      <c r="CE140" s="164"/>
      <c r="CF140" s="164"/>
    </row>
    <row r="141" spans="6:117" x14ac:dyDescent="0.15">
      <c r="G141" s="164"/>
      <c r="H141" s="164"/>
      <c r="I141" s="164"/>
      <c r="J141" s="164"/>
      <c r="K141" s="164"/>
      <c r="L141" s="164"/>
      <c r="M141" s="164"/>
      <c r="N141" s="164"/>
      <c r="O141" s="164"/>
      <c r="P141" s="164"/>
      <c r="Q141" s="164"/>
      <c r="R141" s="164"/>
      <c r="S141" s="164"/>
      <c r="T141" s="164"/>
      <c r="U141" s="164"/>
      <c r="V141" s="164"/>
      <c r="W141" s="164"/>
      <c r="X141" s="164"/>
      <c r="Y141" s="164"/>
      <c r="Z141" s="164"/>
      <c r="AA141" s="164"/>
      <c r="AB141" s="164"/>
      <c r="AC141" s="164"/>
      <c r="AD141" s="164"/>
      <c r="AE141" s="164"/>
      <c r="AF141" s="164"/>
      <c r="AG141" s="164"/>
      <c r="AH141" s="164"/>
      <c r="AI141" s="164"/>
      <c r="AJ141" s="164"/>
      <c r="AK141" s="164"/>
      <c r="AL141" s="164"/>
      <c r="AM141" s="164"/>
      <c r="AN141" s="164"/>
      <c r="AO141" s="164"/>
      <c r="AP141" s="164"/>
      <c r="AQ141" s="164"/>
      <c r="AR141" s="164"/>
      <c r="AS141" s="164"/>
      <c r="AT141" s="164"/>
      <c r="AU141" s="164"/>
      <c r="AV141" s="164"/>
      <c r="AW141" s="164"/>
      <c r="AX141" s="164"/>
      <c r="AY141" s="164"/>
      <c r="AZ141" s="164"/>
      <c r="BA141" s="164"/>
      <c r="BB141" s="164"/>
      <c r="BC141" s="164"/>
      <c r="BD141" s="164"/>
      <c r="BE141" s="164"/>
      <c r="BF141" s="164"/>
      <c r="BG141" s="164"/>
      <c r="BH141" s="164"/>
      <c r="BI141" s="164"/>
      <c r="BJ141" s="164"/>
      <c r="BK141" s="164"/>
      <c r="BL141" s="164"/>
      <c r="BM141" s="164"/>
      <c r="BN141" s="164"/>
      <c r="BO141" s="164"/>
      <c r="BP141" s="164"/>
      <c r="BQ141" s="164"/>
      <c r="BR141" s="164"/>
      <c r="BS141" s="164"/>
      <c r="BT141" s="164"/>
      <c r="BU141" s="164"/>
      <c r="BV141" s="164"/>
      <c r="BW141" s="164"/>
      <c r="BX141" s="164"/>
      <c r="BY141" s="164"/>
      <c r="BZ141" s="164"/>
      <c r="CA141" s="164"/>
      <c r="CB141" s="164"/>
      <c r="CC141" s="164"/>
      <c r="CD141" s="164"/>
      <c r="CE141" s="164"/>
      <c r="CF141" s="164"/>
    </row>
    <row r="142" spans="6:117" x14ac:dyDescent="0.15">
      <c r="G142" s="164"/>
      <c r="H142" s="164"/>
      <c r="I142" s="164"/>
      <c r="J142" s="164"/>
      <c r="K142" s="164"/>
      <c r="L142" s="164"/>
      <c r="M142" s="164"/>
      <c r="N142" s="164"/>
      <c r="O142" s="164"/>
      <c r="P142" s="164"/>
      <c r="Q142" s="164"/>
      <c r="R142" s="164"/>
      <c r="S142" s="164"/>
      <c r="T142" s="164"/>
      <c r="U142" s="164"/>
      <c r="V142" s="164"/>
      <c r="W142" s="164"/>
      <c r="X142" s="164"/>
      <c r="Y142" s="164"/>
      <c r="Z142" s="164"/>
      <c r="AA142" s="164"/>
      <c r="AB142" s="164"/>
      <c r="AC142" s="164"/>
      <c r="AD142" s="164"/>
      <c r="AE142" s="164"/>
      <c r="AF142" s="164"/>
      <c r="AG142" s="164"/>
      <c r="AH142" s="164"/>
      <c r="AI142" s="164"/>
      <c r="AJ142" s="164"/>
      <c r="AK142" s="164"/>
      <c r="AL142" s="164"/>
      <c r="AM142" s="164"/>
      <c r="AN142" s="164"/>
      <c r="AO142" s="164"/>
      <c r="AP142" s="164"/>
      <c r="AQ142" s="164"/>
      <c r="AR142" s="164"/>
      <c r="AS142" s="164"/>
      <c r="AT142" s="164"/>
      <c r="AU142" s="164"/>
      <c r="AV142" s="164"/>
      <c r="AW142" s="164"/>
      <c r="AX142" s="164"/>
      <c r="AY142" s="164"/>
      <c r="AZ142" s="164"/>
      <c r="BA142" s="164"/>
      <c r="BB142" s="164"/>
      <c r="BC142" s="164"/>
      <c r="BD142" s="164"/>
      <c r="BE142" s="164"/>
      <c r="BF142" s="164"/>
      <c r="BG142" s="164"/>
      <c r="BH142" s="164"/>
      <c r="BI142" s="164"/>
      <c r="BJ142" s="164"/>
      <c r="BK142" s="164"/>
      <c r="BL142" s="164"/>
      <c r="BM142" s="164"/>
      <c r="BN142" s="164"/>
      <c r="BO142" s="164"/>
      <c r="BP142" s="164"/>
      <c r="BQ142" s="164"/>
      <c r="BR142" s="164"/>
      <c r="BS142" s="164"/>
      <c r="BT142" s="164"/>
      <c r="BU142" s="164"/>
      <c r="BV142" s="164"/>
      <c r="BW142" s="164"/>
      <c r="BX142" s="164"/>
      <c r="BY142" s="164"/>
      <c r="BZ142" s="164"/>
      <c r="CA142" s="164"/>
      <c r="CB142" s="164"/>
      <c r="CC142" s="164"/>
      <c r="CD142" s="164"/>
      <c r="CE142" s="164"/>
      <c r="CF142" s="164"/>
    </row>
    <row r="143" spans="6:117" x14ac:dyDescent="0.15">
      <c r="G143" s="164"/>
      <c r="H143" s="164"/>
      <c r="I143" s="164"/>
      <c r="J143" s="164"/>
      <c r="K143" s="164"/>
      <c r="L143" s="164"/>
      <c r="M143" s="164"/>
      <c r="N143" s="164"/>
      <c r="O143" s="164"/>
      <c r="P143" s="164"/>
      <c r="Q143" s="164"/>
      <c r="R143" s="164"/>
      <c r="S143" s="164"/>
      <c r="T143" s="164"/>
      <c r="U143" s="164"/>
      <c r="V143" s="164"/>
      <c r="W143" s="164"/>
      <c r="X143" s="164"/>
      <c r="Y143" s="164"/>
      <c r="Z143" s="164"/>
      <c r="AA143" s="164"/>
      <c r="AB143" s="164"/>
      <c r="AC143" s="164"/>
      <c r="AD143" s="164"/>
      <c r="AE143" s="164"/>
      <c r="AF143" s="164"/>
      <c r="AG143" s="164"/>
      <c r="AH143" s="164"/>
      <c r="AI143" s="164"/>
      <c r="AJ143" s="164"/>
      <c r="AK143" s="164"/>
      <c r="AL143" s="164"/>
      <c r="AM143" s="164"/>
      <c r="AN143" s="164"/>
      <c r="AO143" s="164"/>
      <c r="AP143" s="164"/>
      <c r="AQ143" s="164"/>
      <c r="AR143" s="164"/>
      <c r="AS143" s="164"/>
      <c r="AT143" s="164"/>
      <c r="AU143" s="164"/>
      <c r="AV143" s="164"/>
      <c r="AW143" s="164"/>
      <c r="AX143" s="164"/>
      <c r="AY143" s="164"/>
      <c r="AZ143" s="164"/>
      <c r="BA143" s="164"/>
      <c r="BB143" s="164"/>
      <c r="BC143" s="164"/>
      <c r="BD143" s="164"/>
      <c r="BE143" s="164"/>
      <c r="BF143" s="164"/>
      <c r="BG143" s="164"/>
      <c r="BH143" s="164"/>
      <c r="BI143" s="164"/>
      <c r="BJ143" s="164"/>
      <c r="BK143" s="164"/>
      <c r="BL143" s="164"/>
      <c r="BM143" s="164"/>
      <c r="BN143" s="164"/>
      <c r="BO143" s="164"/>
      <c r="BP143" s="164"/>
      <c r="BQ143" s="164"/>
      <c r="BR143" s="164"/>
      <c r="BS143" s="164"/>
      <c r="BT143" s="164"/>
      <c r="BU143" s="164"/>
      <c r="BV143" s="164"/>
      <c r="BW143" s="164"/>
      <c r="BX143" s="164"/>
      <c r="BY143" s="164"/>
      <c r="BZ143" s="164"/>
      <c r="CA143" s="164"/>
      <c r="CB143" s="164"/>
      <c r="CC143" s="164"/>
      <c r="CD143" s="164"/>
      <c r="CE143" s="164"/>
      <c r="CF143" s="164"/>
    </row>
    <row r="144" spans="6:117" x14ac:dyDescent="0.15">
      <c r="G144" s="164"/>
      <c r="H144" s="164"/>
      <c r="I144" s="164"/>
      <c r="J144" s="164"/>
      <c r="K144" s="164"/>
      <c r="L144" s="164"/>
      <c r="M144" s="164"/>
      <c r="N144" s="164"/>
      <c r="O144" s="164"/>
      <c r="P144" s="164"/>
      <c r="Q144" s="164"/>
      <c r="R144" s="164"/>
      <c r="S144" s="164"/>
      <c r="T144" s="164"/>
      <c r="U144" s="164"/>
      <c r="V144" s="164"/>
      <c r="W144" s="164"/>
      <c r="X144" s="164"/>
      <c r="Y144" s="164"/>
      <c r="Z144" s="164"/>
      <c r="AA144" s="164"/>
      <c r="AB144" s="164"/>
      <c r="AC144" s="164"/>
      <c r="AD144" s="164"/>
      <c r="AE144" s="164"/>
      <c r="AF144" s="164"/>
      <c r="AG144" s="164"/>
      <c r="AH144" s="164"/>
      <c r="AI144" s="164"/>
      <c r="AJ144" s="164"/>
      <c r="AK144" s="164"/>
      <c r="AL144" s="164"/>
      <c r="AM144" s="164"/>
      <c r="AN144" s="164"/>
      <c r="AO144" s="164"/>
      <c r="AP144" s="164"/>
      <c r="AQ144" s="164"/>
      <c r="AR144" s="164"/>
      <c r="AS144" s="164"/>
      <c r="AT144" s="164"/>
      <c r="AU144" s="164"/>
      <c r="AV144" s="164"/>
      <c r="AW144" s="164"/>
      <c r="AX144" s="164"/>
      <c r="AY144" s="164"/>
      <c r="AZ144" s="164"/>
      <c r="BA144" s="164"/>
      <c r="BB144" s="164"/>
      <c r="BC144" s="164"/>
      <c r="BD144" s="164"/>
      <c r="BE144" s="164"/>
      <c r="BF144" s="164"/>
      <c r="BG144" s="164"/>
      <c r="BH144" s="164"/>
      <c r="BI144" s="164"/>
      <c r="BJ144" s="164"/>
      <c r="BK144" s="164"/>
      <c r="BL144" s="164"/>
      <c r="BM144" s="164"/>
      <c r="BN144" s="164"/>
      <c r="BO144" s="164"/>
      <c r="BP144" s="164"/>
      <c r="BQ144" s="164"/>
      <c r="BR144" s="164"/>
      <c r="BS144" s="164"/>
      <c r="BT144" s="164"/>
      <c r="BU144" s="164"/>
      <c r="BV144" s="164"/>
      <c r="BW144" s="164"/>
      <c r="BX144" s="164"/>
      <c r="BY144" s="164"/>
      <c r="BZ144" s="164"/>
      <c r="CA144" s="164"/>
      <c r="CB144" s="164"/>
      <c r="CC144" s="164"/>
      <c r="CD144" s="164"/>
      <c r="CE144" s="164"/>
      <c r="CF144" s="164"/>
    </row>
    <row r="145" spans="7:84" x14ac:dyDescent="0.15">
      <c r="G145" s="164"/>
      <c r="H145" s="164"/>
      <c r="I145" s="164"/>
      <c r="J145" s="164"/>
      <c r="K145" s="164"/>
      <c r="L145" s="164"/>
      <c r="M145" s="164"/>
      <c r="N145" s="164"/>
      <c r="O145" s="164"/>
      <c r="P145" s="164"/>
      <c r="Q145" s="164"/>
      <c r="R145" s="164"/>
      <c r="S145" s="164"/>
      <c r="T145" s="164"/>
      <c r="U145" s="164"/>
      <c r="V145" s="164"/>
      <c r="W145" s="164"/>
      <c r="X145" s="164"/>
      <c r="Y145" s="164"/>
      <c r="Z145" s="164"/>
      <c r="AA145" s="164"/>
      <c r="AB145" s="164"/>
      <c r="AC145" s="164"/>
      <c r="AD145" s="164"/>
      <c r="AE145" s="164"/>
      <c r="AF145" s="164"/>
      <c r="AG145" s="164"/>
      <c r="AH145" s="164"/>
      <c r="AI145" s="164"/>
      <c r="AJ145" s="164"/>
      <c r="AK145" s="164"/>
      <c r="AL145" s="164"/>
      <c r="AM145" s="164"/>
      <c r="AN145" s="164"/>
      <c r="AO145" s="164"/>
      <c r="AP145" s="164"/>
      <c r="AQ145" s="164"/>
      <c r="AR145" s="164"/>
      <c r="AS145" s="164"/>
      <c r="AT145" s="164"/>
      <c r="AU145" s="164"/>
      <c r="AV145" s="164"/>
      <c r="AW145" s="164"/>
      <c r="AX145" s="164"/>
      <c r="AY145" s="164"/>
      <c r="AZ145" s="164"/>
      <c r="BA145" s="164"/>
      <c r="BB145" s="164"/>
      <c r="BC145" s="164"/>
      <c r="BD145" s="164"/>
      <c r="BE145" s="164"/>
      <c r="BF145" s="164"/>
      <c r="BG145" s="164"/>
      <c r="BH145" s="164"/>
      <c r="BI145" s="164"/>
      <c r="BJ145" s="164"/>
      <c r="BK145" s="164"/>
      <c r="BL145" s="164"/>
      <c r="BM145" s="164"/>
      <c r="BN145" s="164"/>
      <c r="BO145" s="164"/>
      <c r="BP145" s="164"/>
      <c r="BQ145" s="164"/>
      <c r="BR145" s="164"/>
      <c r="BS145" s="164"/>
      <c r="BT145" s="164"/>
      <c r="BU145" s="164"/>
      <c r="BV145" s="164"/>
      <c r="BW145" s="164"/>
      <c r="BX145" s="164"/>
      <c r="BY145" s="164"/>
      <c r="BZ145" s="164"/>
      <c r="CA145" s="164"/>
      <c r="CB145" s="164"/>
      <c r="CC145" s="164"/>
      <c r="CD145" s="164"/>
      <c r="CE145" s="164"/>
      <c r="CF145" s="164"/>
    </row>
    <row r="146" spans="7:84" x14ac:dyDescent="0.15">
      <c r="G146" s="164"/>
      <c r="H146" s="164"/>
      <c r="I146" s="164"/>
      <c r="J146" s="164"/>
      <c r="K146" s="164"/>
      <c r="L146" s="164"/>
      <c r="M146" s="164"/>
      <c r="N146" s="164"/>
      <c r="O146" s="164"/>
      <c r="P146" s="164"/>
      <c r="Q146" s="164"/>
      <c r="R146" s="164"/>
      <c r="S146" s="164"/>
      <c r="T146" s="164"/>
      <c r="U146" s="164"/>
      <c r="V146" s="164"/>
      <c r="W146" s="164"/>
      <c r="X146" s="164"/>
      <c r="Y146" s="164"/>
      <c r="Z146" s="164"/>
      <c r="AA146" s="164"/>
      <c r="AB146" s="164"/>
      <c r="AC146" s="164"/>
      <c r="AD146" s="164"/>
      <c r="AE146" s="164"/>
      <c r="AF146" s="164"/>
      <c r="AG146" s="164"/>
      <c r="AH146" s="164"/>
      <c r="AI146" s="164"/>
      <c r="AJ146" s="164"/>
      <c r="AK146" s="164"/>
      <c r="AL146" s="164"/>
      <c r="AM146" s="164"/>
      <c r="AN146" s="164"/>
      <c r="AO146" s="164"/>
      <c r="AP146" s="164"/>
      <c r="AQ146" s="164"/>
      <c r="AR146" s="164"/>
      <c r="AS146" s="164"/>
      <c r="AT146" s="164"/>
      <c r="AU146" s="164"/>
      <c r="AV146" s="164"/>
      <c r="AW146" s="164"/>
      <c r="AX146" s="164"/>
      <c r="AY146" s="164"/>
      <c r="AZ146" s="164"/>
      <c r="BA146" s="164"/>
      <c r="BB146" s="164"/>
      <c r="BC146" s="164"/>
      <c r="BD146" s="164"/>
      <c r="BE146" s="164"/>
      <c r="BF146" s="164"/>
      <c r="BG146" s="164"/>
      <c r="BH146" s="164"/>
      <c r="BI146" s="164"/>
      <c r="BJ146" s="164"/>
      <c r="BK146" s="164"/>
      <c r="BL146" s="164"/>
      <c r="BM146" s="164"/>
      <c r="BN146" s="164"/>
      <c r="BO146" s="164"/>
      <c r="BP146" s="164"/>
      <c r="BQ146" s="164"/>
      <c r="BR146" s="164"/>
      <c r="BS146" s="164"/>
      <c r="BT146" s="164"/>
      <c r="BU146" s="164"/>
      <c r="BV146" s="164"/>
      <c r="BW146" s="164"/>
      <c r="BX146" s="164"/>
      <c r="BY146" s="164"/>
      <c r="BZ146" s="164"/>
      <c r="CA146" s="164"/>
      <c r="CB146" s="164"/>
      <c r="CC146" s="164"/>
      <c r="CD146" s="164"/>
      <c r="CE146" s="164"/>
      <c r="CF146" s="164"/>
    </row>
    <row r="147" spans="7:84" x14ac:dyDescent="0.15">
      <c r="G147" s="164"/>
      <c r="H147" s="164"/>
      <c r="I147" s="164"/>
      <c r="J147" s="164"/>
      <c r="K147" s="164"/>
      <c r="L147" s="164"/>
      <c r="M147" s="164"/>
      <c r="N147" s="164"/>
      <c r="O147" s="164"/>
      <c r="P147" s="164"/>
      <c r="Q147" s="164"/>
      <c r="R147" s="164"/>
      <c r="S147" s="164"/>
      <c r="T147" s="164"/>
      <c r="U147" s="164"/>
      <c r="V147" s="164"/>
      <c r="W147" s="164"/>
      <c r="X147" s="164"/>
      <c r="Y147" s="164"/>
      <c r="Z147" s="164"/>
      <c r="AA147" s="164"/>
      <c r="AB147" s="164"/>
      <c r="AC147" s="164"/>
      <c r="AD147" s="164"/>
      <c r="AE147" s="164"/>
      <c r="AF147" s="164"/>
      <c r="AG147" s="164"/>
      <c r="AH147" s="164"/>
      <c r="AI147" s="164"/>
      <c r="AJ147" s="164"/>
      <c r="AK147" s="164"/>
      <c r="AL147" s="164"/>
      <c r="AM147" s="164"/>
      <c r="AN147" s="164"/>
      <c r="AO147" s="164"/>
      <c r="AP147" s="164"/>
      <c r="AQ147" s="164"/>
      <c r="AR147" s="164"/>
      <c r="AS147" s="164"/>
      <c r="AT147" s="164"/>
      <c r="AU147" s="164"/>
      <c r="AV147" s="164"/>
      <c r="AW147" s="164"/>
      <c r="AX147" s="164"/>
      <c r="AY147" s="164"/>
      <c r="AZ147" s="164"/>
      <c r="BA147" s="164"/>
      <c r="BB147" s="164"/>
      <c r="BC147" s="164"/>
      <c r="BD147" s="164"/>
      <c r="BE147" s="164"/>
      <c r="BF147" s="164"/>
      <c r="BG147" s="164"/>
      <c r="BH147" s="164"/>
      <c r="BI147" s="164"/>
      <c r="BJ147" s="164"/>
      <c r="BK147" s="164"/>
      <c r="BL147" s="164"/>
      <c r="BM147" s="164"/>
      <c r="BN147" s="164"/>
      <c r="BO147" s="164"/>
      <c r="BP147" s="164"/>
      <c r="BQ147" s="164"/>
      <c r="BR147" s="164"/>
      <c r="BS147" s="164"/>
      <c r="BT147" s="164"/>
      <c r="BU147" s="164"/>
      <c r="BV147" s="164"/>
      <c r="BW147" s="164"/>
      <c r="BX147" s="164"/>
      <c r="BY147" s="164"/>
      <c r="BZ147" s="164"/>
      <c r="CA147" s="164"/>
      <c r="CB147" s="164"/>
      <c r="CC147" s="164"/>
      <c r="CD147" s="164"/>
      <c r="CE147" s="164"/>
      <c r="CF147" s="164"/>
    </row>
    <row r="148" spans="7:84" x14ac:dyDescent="0.15">
      <c r="G148" s="164"/>
      <c r="H148" s="164"/>
      <c r="I148" s="164"/>
      <c r="J148" s="164"/>
      <c r="K148" s="164"/>
      <c r="L148" s="164"/>
      <c r="M148" s="164"/>
      <c r="N148" s="164"/>
      <c r="O148" s="164"/>
      <c r="P148" s="164"/>
      <c r="Q148" s="164"/>
      <c r="R148" s="164"/>
      <c r="S148" s="164"/>
      <c r="T148" s="164"/>
      <c r="U148" s="164"/>
      <c r="V148" s="164"/>
      <c r="W148" s="164"/>
      <c r="X148" s="164"/>
      <c r="Y148" s="164"/>
      <c r="Z148" s="164"/>
      <c r="AA148" s="164"/>
      <c r="AB148" s="164"/>
      <c r="AC148" s="164"/>
      <c r="AD148" s="164"/>
      <c r="AE148" s="164"/>
      <c r="AF148" s="164"/>
      <c r="AG148" s="164"/>
      <c r="AH148" s="164"/>
      <c r="AI148" s="164"/>
      <c r="AJ148" s="164"/>
      <c r="AK148" s="164"/>
      <c r="AL148" s="164"/>
      <c r="AM148" s="164"/>
      <c r="AN148" s="164"/>
      <c r="AO148" s="164"/>
      <c r="AP148" s="164"/>
      <c r="AQ148" s="164"/>
      <c r="AR148" s="164"/>
      <c r="AS148" s="164"/>
      <c r="AT148" s="164"/>
      <c r="AU148" s="164"/>
      <c r="AV148" s="164"/>
      <c r="AW148" s="164"/>
      <c r="AX148" s="164"/>
      <c r="AY148" s="164"/>
      <c r="AZ148" s="164"/>
      <c r="BA148" s="164"/>
      <c r="BB148" s="164"/>
      <c r="BC148" s="164"/>
      <c r="BD148" s="164"/>
      <c r="BE148" s="164"/>
      <c r="BF148" s="164"/>
      <c r="BG148" s="164"/>
      <c r="BH148" s="164"/>
      <c r="BI148" s="164"/>
      <c r="BJ148" s="164"/>
      <c r="BK148" s="164"/>
      <c r="BL148" s="164"/>
      <c r="BM148" s="164"/>
      <c r="BN148" s="164"/>
      <c r="BO148" s="164"/>
      <c r="BP148" s="164"/>
      <c r="BQ148" s="164"/>
      <c r="BR148" s="164"/>
      <c r="BS148" s="164"/>
      <c r="BT148" s="164"/>
      <c r="BU148" s="164"/>
      <c r="BV148" s="164"/>
      <c r="BW148" s="164"/>
      <c r="BX148" s="164"/>
      <c r="BY148" s="164"/>
      <c r="BZ148" s="164"/>
      <c r="CA148" s="164"/>
      <c r="CB148" s="164"/>
      <c r="CC148" s="164"/>
      <c r="CD148" s="164"/>
      <c r="CE148" s="164"/>
      <c r="CF148" s="164"/>
    </row>
    <row r="149" spans="7:84" x14ac:dyDescent="0.15">
      <c r="G149" s="164"/>
      <c r="H149" s="164"/>
      <c r="I149" s="164"/>
      <c r="J149" s="164"/>
      <c r="K149" s="164"/>
      <c r="L149" s="164"/>
      <c r="M149" s="164"/>
      <c r="N149" s="164"/>
      <c r="O149" s="164"/>
      <c r="P149" s="164"/>
      <c r="Q149" s="164"/>
      <c r="R149" s="164"/>
      <c r="S149" s="164"/>
      <c r="T149" s="164"/>
      <c r="U149" s="164"/>
      <c r="V149" s="164"/>
      <c r="W149" s="164"/>
      <c r="X149" s="164"/>
      <c r="Y149" s="164"/>
      <c r="Z149" s="164"/>
      <c r="AA149" s="164"/>
      <c r="AB149" s="164"/>
      <c r="AC149" s="164"/>
      <c r="AD149" s="164"/>
      <c r="AE149" s="164"/>
      <c r="AF149" s="164"/>
      <c r="AG149" s="164"/>
      <c r="AH149" s="164"/>
      <c r="AI149" s="164"/>
      <c r="AJ149" s="164"/>
      <c r="AK149" s="164"/>
      <c r="AL149" s="164"/>
      <c r="AM149" s="164"/>
      <c r="AN149" s="164"/>
      <c r="AO149" s="164"/>
      <c r="AP149" s="164"/>
      <c r="AQ149" s="164"/>
      <c r="AR149" s="164"/>
      <c r="AS149" s="164"/>
      <c r="AT149" s="164"/>
      <c r="AU149" s="164"/>
      <c r="AV149" s="164"/>
      <c r="AW149" s="164"/>
      <c r="AX149" s="164"/>
      <c r="AY149" s="164"/>
      <c r="AZ149" s="164"/>
      <c r="BA149" s="164"/>
      <c r="BB149" s="164"/>
      <c r="BC149" s="164"/>
      <c r="BD149" s="164"/>
      <c r="BE149" s="164"/>
      <c r="BF149" s="164"/>
      <c r="BG149" s="164"/>
      <c r="BH149" s="164"/>
      <c r="BI149" s="164"/>
      <c r="BJ149" s="164"/>
      <c r="BK149" s="164"/>
      <c r="BL149" s="164"/>
      <c r="BM149" s="164"/>
      <c r="BN149" s="164"/>
      <c r="BO149" s="164"/>
      <c r="BP149" s="164"/>
      <c r="BQ149" s="164"/>
      <c r="BR149" s="164"/>
      <c r="BS149" s="164"/>
      <c r="BT149" s="164"/>
      <c r="BU149" s="164"/>
      <c r="BV149" s="164"/>
      <c r="BW149" s="164"/>
      <c r="BX149" s="164"/>
      <c r="BY149" s="164"/>
      <c r="BZ149" s="164"/>
      <c r="CA149" s="164"/>
      <c r="CB149" s="164"/>
      <c r="CC149" s="164"/>
      <c r="CD149" s="164"/>
      <c r="CE149" s="164"/>
      <c r="CF149" s="164"/>
    </row>
    <row r="150" spans="7:84" x14ac:dyDescent="0.15">
      <c r="G150" s="164"/>
      <c r="H150" s="164"/>
      <c r="I150" s="164"/>
      <c r="J150" s="164"/>
      <c r="K150" s="164"/>
      <c r="L150" s="164"/>
      <c r="M150" s="164"/>
      <c r="N150" s="164"/>
      <c r="O150" s="164"/>
      <c r="P150" s="164"/>
      <c r="Q150" s="164"/>
      <c r="R150" s="164"/>
      <c r="S150" s="164"/>
      <c r="T150" s="164"/>
      <c r="U150" s="164"/>
      <c r="V150" s="164"/>
      <c r="W150" s="164"/>
      <c r="X150" s="164"/>
      <c r="Y150" s="164"/>
      <c r="Z150" s="164"/>
      <c r="AA150" s="164"/>
      <c r="AB150" s="164"/>
      <c r="AC150" s="164"/>
      <c r="AD150" s="164"/>
      <c r="AE150" s="164"/>
      <c r="AF150" s="164"/>
      <c r="AG150" s="164"/>
      <c r="AH150" s="164"/>
      <c r="AI150" s="164"/>
      <c r="AJ150" s="164"/>
      <c r="AK150" s="164"/>
      <c r="AL150" s="164"/>
      <c r="AM150" s="164"/>
      <c r="AN150" s="164"/>
      <c r="AO150" s="164"/>
      <c r="AP150" s="164"/>
      <c r="AQ150" s="164"/>
      <c r="AR150" s="164"/>
      <c r="AS150" s="164"/>
      <c r="AT150" s="164"/>
      <c r="AU150" s="164"/>
      <c r="AV150" s="164"/>
      <c r="AW150" s="164"/>
      <c r="AX150" s="164"/>
      <c r="AY150" s="164"/>
      <c r="AZ150" s="164"/>
      <c r="BA150" s="164"/>
      <c r="BB150" s="164"/>
      <c r="BC150" s="164"/>
      <c r="BD150" s="164"/>
      <c r="BE150" s="164"/>
      <c r="BF150" s="164"/>
      <c r="BG150" s="164"/>
      <c r="BH150" s="164"/>
      <c r="BI150" s="164"/>
      <c r="BJ150" s="164"/>
      <c r="BK150" s="164"/>
      <c r="BL150" s="164"/>
      <c r="BM150" s="164"/>
      <c r="BN150" s="164"/>
      <c r="BO150" s="164"/>
      <c r="BP150" s="164"/>
      <c r="BQ150" s="164"/>
      <c r="BR150" s="164"/>
      <c r="BS150" s="164"/>
      <c r="BT150" s="164"/>
      <c r="BU150" s="164"/>
      <c r="BV150" s="164"/>
      <c r="BW150" s="164"/>
      <c r="BX150" s="164"/>
      <c r="BY150" s="164"/>
      <c r="BZ150" s="164"/>
      <c r="CA150" s="164"/>
      <c r="CB150" s="164"/>
      <c r="CC150" s="164"/>
      <c r="CD150" s="164"/>
      <c r="CE150" s="164"/>
      <c r="CF150" s="164"/>
    </row>
    <row r="151" spans="7:84" x14ac:dyDescent="0.15">
      <c r="G151" s="164"/>
      <c r="H151" s="164"/>
      <c r="I151" s="164"/>
      <c r="J151" s="164"/>
      <c r="K151" s="164"/>
      <c r="L151" s="164"/>
      <c r="M151" s="164"/>
      <c r="N151" s="164"/>
      <c r="O151" s="164"/>
      <c r="P151" s="164"/>
      <c r="Q151" s="164"/>
      <c r="R151" s="164"/>
      <c r="S151" s="164"/>
      <c r="T151" s="164"/>
      <c r="U151" s="164"/>
      <c r="V151" s="164"/>
      <c r="W151" s="164"/>
      <c r="X151" s="164"/>
      <c r="Y151" s="164"/>
      <c r="Z151" s="164"/>
      <c r="AA151" s="164"/>
      <c r="AB151" s="164"/>
      <c r="AC151" s="164"/>
      <c r="AD151" s="164"/>
      <c r="AE151" s="164"/>
      <c r="AF151" s="164"/>
      <c r="AG151" s="164"/>
      <c r="AH151" s="164"/>
      <c r="AI151" s="164"/>
      <c r="AJ151" s="164"/>
      <c r="AK151" s="164"/>
      <c r="AL151" s="164"/>
      <c r="AM151" s="164"/>
      <c r="AN151" s="164"/>
      <c r="AO151" s="164"/>
      <c r="AP151" s="164"/>
      <c r="AQ151" s="164"/>
      <c r="AR151" s="164"/>
      <c r="AS151" s="164"/>
      <c r="AT151" s="164"/>
      <c r="AU151" s="164"/>
      <c r="AV151" s="164"/>
      <c r="AW151" s="164"/>
      <c r="AX151" s="164"/>
      <c r="AY151" s="164"/>
      <c r="AZ151" s="164"/>
      <c r="BA151" s="164"/>
      <c r="BB151" s="164"/>
      <c r="BC151" s="164"/>
      <c r="BD151" s="164"/>
      <c r="BE151" s="164"/>
      <c r="BF151" s="164"/>
      <c r="BG151" s="164"/>
      <c r="BH151" s="164"/>
      <c r="BI151" s="164"/>
      <c r="BJ151" s="164"/>
      <c r="BK151" s="164"/>
      <c r="BL151" s="164"/>
      <c r="BM151" s="164"/>
      <c r="BN151" s="164"/>
      <c r="BO151" s="164"/>
      <c r="BP151" s="164"/>
      <c r="BQ151" s="164"/>
      <c r="BR151" s="164"/>
      <c r="BS151" s="164"/>
      <c r="BT151" s="164"/>
      <c r="BU151" s="164"/>
      <c r="BV151" s="164"/>
      <c r="BW151" s="164"/>
      <c r="BX151" s="164"/>
      <c r="BY151" s="164"/>
      <c r="BZ151" s="164"/>
      <c r="CA151" s="164"/>
      <c r="CB151" s="164"/>
      <c r="CC151" s="164"/>
      <c r="CD151" s="164"/>
      <c r="CE151" s="164"/>
      <c r="CF151" s="164"/>
    </row>
    <row r="152" spans="7:84" x14ac:dyDescent="0.15">
      <c r="G152" s="164"/>
      <c r="H152" s="164"/>
      <c r="I152" s="164"/>
      <c r="J152" s="164"/>
      <c r="K152" s="164"/>
      <c r="L152" s="164"/>
      <c r="M152" s="164"/>
      <c r="N152" s="164"/>
      <c r="O152" s="164"/>
      <c r="P152" s="164"/>
      <c r="Q152" s="164"/>
      <c r="R152" s="164"/>
      <c r="S152" s="164"/>
      <c r="T152" s="164"/>
      <c r="U152" s="164"/>
      <c r="V152" s="164"/>
      <c r="W152" s="164"/>
      <c r="X152" s="164"/>
      <c r="Y152" s="164"/>
      <c r="Z152" s="164"/>
      <c r="AA152" s="164"/>
      <c r="AB152" s="164"/>
      <c r="AC152" s="164"/>
      <c r="AD152" s="164"/>
      <c r="AE152" s="164"/>
      <c r="AF152" s="164"/>
      <c r="AG152" s="164"/>
      <c r="AH152" s="164"/>
      <c r="AI152" s="164"/>
      <c r="AJ152" s="164"/>
      <c r="AK152" s="164"/>
      <c r="AL152" s="164"/>
      <c r="AM152" s="164"/>
      <c r="AN152" s="164"/>
      <c r="AO152" s="164"/>
      <c r="AP152" s="164"/>
      <c r="AQ152" s="164"/>
      <c r="AR152" s="164"/>
      <c r="AS152" s="164"/>
      <c r="AT152" s="164"/>
      <c r="AU152" s="164"/>
      <c r="AV152" s="164"/>
      <c r="AW152" s="164"/>
      <c r="AX152" s="164"/>
      <c r="AY152" s="164"/>
      <c r="AZ152" s="164"/>
      <c r="BA152" s="164"/>
      <c r="BB152" s="164"/>
      <c r="BC152" s="164"/>
      <c r="BD152" s="164"/>
      <c r="BE152" s="164"/>
      <c r="BF152" s="164"/>
      <c r="BG152" s="164"/>
      <c r="BH152" s="164"/>
      <c r="BI152" s="164"/>
      <c r="BJ152" s="164"/>
      <c r="BK152" s="164"/>
      <c r="BL152" s="164"/>
      <c r="BM152" s="164"/>
      <c r="BN152" s="164"/>
      <c r="BO152" s="164"/>
      <c r="BP152" s="164"/>
      <c r="BQ152" s="164"/>
      <c r="BR152" s="164"/>
      <c r="BS152" s="164"/>
      <c r="BT152" s="164"/>
      <c r="BU152" s="164"/>
      <c r="BV152" s="164"/>
      <c r="BW152" s="164"/>
      <c r="BX152" s="164"/>
      <c r="BY152" s="164"/>
      <c r="BZ152" s="164"/>
      <c r="CA152" s="164"/>
      <c r="CB152" s="164"/>
      <c r="CC152" s="164"/>
      <c r="CD152" s="164"/>
      <c r="CE152" s="164"/>
      <c r="CF152" s="164"/>
    </row>
    <row r="153" spans="7:84" x14ac:dyDescent="0.15">
      <c r="G153" s="164"/>
      <c r="H153" s="164"/>
      <c r="I153" s="164"/>
      <c r="J153" s="164"/>
      <c r="K153" s="164"/>
      <c r="L153" s="164"/>
      <c r="M153" s="164"/>
      <c r="N153" s="164"/>
      <c r="O153" s="164"/>
      <c r="P153" s="164"/>
      <c r="Q153" s="164"/>
      <c r="R153" s="164"/>
      <c r="S153" s="164"/>
      <c r="T153" s="164"/>
      <c r="U153" s="164"/>
      <c r="V153" s="164"/>
      <c r="W153" s="164"/>
      <c r="X153" s="164"/>
      <c r="Y153" s="164"/>
      <c r="Z153" s="164"/>
      <c r="AA153" s="164"/>
      <c r="AB153" s="164"/>
      <c r="AC153" s="164"/>
      <c r="AD153" s="164"/>
      <c r="AE153" s="164"/>
      <c r="AF153" s="164"/>
      <c r="AG153" s="164"/>
      <c r="AH153" s="164"/>
      <c r="AI153" s="164"/>
      <c r="AJ153" s="164"/>
      <c r="AK153" s="164"/>
      <c r="AL153" s="164"/>
      <c r="AM153" s="164"/>
      <c r="AN153" s="164"/>
      <c r="AO153" s="164"/>
      <c r="AP153" s="164"/>
      <c r="AQ153" s="164"/>
      <c r="AR153" s="164"/>
      <c r="AS153" s="164"/>
      <c r="AT153" s="164"/>
      <c r="AU153" s="164"/>
      <c r="AV153" s="164"/>
      <c r="AW153" s="164"/>
      <c r="AX153" s="164"/>
      <c r="AY153" s="164"/>
      <c r="AZ153" s="164"/>
      <c r="BA153" s="164"/>
      <c r="BB153" s="164"/>
      <c r="BC153" s="164"/>
      <c r="BD153" s="164"/>
      <c r="BE153" s="164"/>
      <c r="BF153" s="164"/>
      <c r="BG153" s="164"/>
      <c r="BH153" s="164"/>
      <c r="BI153" s="164"/>
      <c r="BJ153" s="164"/>
      <c r="BK153" s="164"/>
      <c r="BL153" s="164"/>
      <c r="BM153" s="164"/>
      <c r="BN153" s="164"/>
      <c r="BO153" s="164"/>
      <c r="BP153" s="164"/>
      <c r="BQ153" s="164"/>
      <c r="BR153" s="164"/>
      <c r="BS153" s="164"/>
      <c r="BT153" s="164"/>
      <c r="BU153" s="164"/>
      <c r="BV153" s="164"/>
      <c r="BW153" s="164"/>
      <c r="BX153" s="164"/>
      <c r="BY153" s="164"/>
      <c r="BZ153" s="164"/>
      <c r="CA153" s="164"/>
      <c r="CB153" s="164"/>
      <c r="CC153" s="164"/>
      <c r="CD153" s="164"/>
      <c r="CE153" s="164"/>
      <c r="CF153" s="164"/>
    </row>
    <row r="154" spans="7:84" x14ac:dyDescent="0.15">
      <c r="G154" s="164"/>
      <c r="H154" s="164"/>
      <c r="I154" s="164"/>
      <c r="J154" s="164"/>
      <c r="K154" s="164"/>
      <c r="L154" s="164"/>
      <c r="M154" s="164"/>
      <c r="N154" s="164"/>
      <c r="O154" s="164"/>
      <c r="P154" s="164"/>
      <c r="Q154" s="164"/>
      <c r="R154" s="164"/>
      <c r="S154" s="164"/>
      <c r="T154" s="164"/>
      <c r="U154" s="164"/>
      <c r="V154" s="164"/>
      <c r="W154" s="164"/>
      <c r="X154" s="164"/>
      <c r="Y154" s="164"/>
      <c r="Z154" s="164"/>
      <c r="AA154" s="164"/>
      <c r="AB154" s="164"/>
      <c r="AC154" s="164"/>
      <c r="AD154" s="164"/>
      <c r="AE154" s="164"/>
      <c r="AF154" s="164"/>
      <c r="AG154" s="164"/>
      <c r="AH154" s="164"/>
      <c r="AI154" s="164"/>
      <c r="AJ154" s="164"/>
      <c r="AK154" s="164"/>
      <c r="AL154" s="164"/>
      <c r="AM154" s="164"/>
      <c r="AN154" s="164"/>
      <c r="AO154" s="164"/>
      <c r="AP154" s="164"/>
      <c r="AQ154" s="164"/>
      <c r="AR154" s="164"/>
      <c r="AS154" s="164"/>
      <c r="AT154" s="164"/>
      <c r="AU154" s="164"/>
      <c r="AV154" s="164"/>
      <c r="AW154" s="164"/>
      <c r="AX154" s="164"/>
      <c r="AY154" s="164"/>
      <c r="AZ154" s="164"/>
      <c r="BA154" s="164"/>
      <c r="BB154" s="164"/>
      <c r="BC154" s="164"/>
      <c r="BD154" s="164"/>
      <c r="BE154" s="164"/>
      <c r="BF154" s="164"/>
      <c r="BG154" s="164"/>
      <c r="BH154" s="164"/>
      <c r="BI154" s="164"/>
      <c r="BJ154" s="164"/>
      <c r="BK154" s="164"/>
      <c r="BL154" s="164"/>
      <c r="BM154" s="164"/>
      <c r="BN154" s="164"/>
      <c r="BO154" s="164"/>
      <c r="BP154" s="164"/>
      <c r="BQ154" s="164"/>
      <c r="BR154" s="164"/>
      <c r="BS154" s="164"/>
      <c r="BT154" s="164"/>
      <c r="BU154" s="164"/>
      <c r="BV154" s="164"/>
      <c r="BW154" s="164"/>
      <c r="BX154" s="164"/>
      <c r="BY154" s="164"/>
      <c r="BZ154" s="164"/>
      <c r="CA154" s="164"/>
      <c r="CB154" s="164"/>
      <c r="CC154" s="164"/>
      <c r="CD154" s="164"/>
      <c r="CE154" s="164"/>
      <c r="CF154" s="164"/>
    </row>
    <row r="155" spans="7:84" x14ac:dyDescent="0.15">
      <c r="G155" s="164"/>
      <c r="H155" s="164"/>
      <c r="I155" s="164"/>
      <c r="J155" s="164"/>
      <c r="K155" s="164"/>
      <c r="L155" s="164"/>
      <c r="M155" s="164"/>
      <c r="N155" s="164"/>
      <c r="O155" s="164"/>
      <c r="P155" s="164"/>
      <c r="Q155" s="164"/>
      <c r="R155" s="164"/>
      <c r="S155" s="164"/>
      <c r="T155" s="164"/>
      <c r="U155" s="164"/>
      <c r="V155" s="164"/>
      <c r="W155" s="164"/>
      <c r="X155" s="164"/>
      <c r="Y155" s="164"/>
      <c r="Z155" s="164"/>
      <c r="AA155" s="164"/>
      <c r="AB155" s="164"/>
      <c r="AC155" s="164"/>
      <c r="AD155" s="164"/>
      <c r="AE155" s="164"/>
      <c r="AF155" s="164"/>
      <c r="AG155" s="164"/>
      <c r="AH155" s="164"/>
      <c r="AI155" s="164"/>
      <c r="AJ155" s="164"/>
      <c r="AK155" s="164"/>
      <c r="AL155" s="164"/>
      <c r="AM155" s="164"/>
      <c r="AN155" s="164"/>
      <c r="AO155" s="164"/>
      <c r="AP155" s="164"/>
      <c r="AQ155" s="164"/>
      <c r="AR155" s="164"/>
      <c r="AS155" s="164"/>
      <c r="AT155" s="164"/>
      <c r="AU155" s="164"/>
      <c r="AV155" s="164"/>
      <c r="AW155" s="164"/>
      <c r="AX155" s="164"/>
      <c r="AY155" s="164"/>
      <c r="AZ155" s="164"/>
      <c r="BA155" s="164"/>
      <c r="BB155" s="164"/>
      <c r="BC155" s="164"/>
      <c r="BD155" s="164"/>
      <c r="BE155" s="164"/>
      <c r="BF155" s="164"/>
      <c r="BG155" s="164"/>
      <c r="BH155" s="164"/>
      <c r="BI155" s="164"/>
      <c r="BJ155" s="164"/>
      <c r="BK155" s="164"/>
      <c r="BL155" s="164"/>
      <c r="BM155" s="164"/>
      <c r="BN155" s="164"/>
      <c r="BO155" s="164"/>
      <c r="BP155" s="164"/>
      <c r="BQ155" s="164"/>
      <c r="BR155" s="164"/>
      <c r="BS155" s="164"/>
      <c r="BT155" s="164"/>
      <c r="BU155" s="164"/>
      <c r="BV155" s="164"/>
      <c r="BW155" s="164"/>
      <c r="BX155" s="164"/>
      <c r="BY155" s="164"/>
      <c r="BZ155" s="164"/>
      <c r="CA155" s="164"/>
      <c r="CB155" s="164"/>
      <c r="CC155" s="164"/>
      <c r="CD155" s="164"/>
      <c r="CE155" s="164"/>
      <c r="CF155" s="164"/>
    </row>
    <row r="156" spans="7:84" x14ac:dyDescent="0.15">
      <c r="G156" s="164"/>
      <c r="H156" s="164"/>
      <c r="I156" s="164"/>
      <c r="J156" s="164"/>
      <c r="K156" s="164"/>
      <c r="L156" s="164"/>
      <c r="M156" s="164"/>
      <c r="N156" s="164"/>
      <c r="O156" s="164"/>
      <c r="P156" s="164"/>
      <c r="Q156" s="164"/>
      <c r="R156" s="164"/>
      <c r="S156" s="164"/>
      <c r="T156" s="164"/>
      <c r="U156" s="164"/>
      <c r="V156" s="164"/>
      <c r="W156" s="164"/>
      <c r="X156" s="164"/>
      <c r="Y156" s="164"/>
      <c r="Z156" s="164"/>
      <c r="AA156" s="164"/>
      <c r="AB156" s="164"/>
      <c r="AC156" s="164"/>
      <c r="AD156" s="164"/>
      <c r="AE156" s="164"/>
      <c r="AF156" s="164"/>
      <c r="AG156" s="164"/>
      <c r="AH156" s="164"/>
      <c r="AI156" s="164"/>
      <c r="AJ156" s="164"/>
      <c r="AK156" s="164"/>
      <c r="AL156" s="164"/>
      <c r="AM156" s="164"/>
      <c r="AN156" s="164"/>
      <c r="AO156" s="164"/>
      <c r="AP156" s="164"/>
      <c r="AQ156" s="164"/>
      <c r="AR156" s="164"/>
      <c r="AS156" s="164"/>
      <c r="AT156" s="164"/>
      <c r="AU156" s="164"/>
      <c r="AV156" s="164"/>
      <c r="AW156" s="164"/>
      <c r="AX156" s="164"/>
      <c r="AY156" s="164"/>
      <c r="AZ156" s="164"/>
      <c r="BA156" s="164"/>
      <c r="BB156" s="164"/>
      <c r="BC156" s="164"/>
      <c r="BD156" s="164"/>
      <c r="BE156" s="164"/>
      <c r="BF156" s="164"/>
      <c r="BG156" s="164"/>
      <c r="BH156" s="164"/>
      <c r="BI156" s="164"/>
      <c r="BJ156" s="164"/>
      <c r="BK156" s="164"/>
      <c r="BL156" s="164"/>
      <c r="BM156" s="164"/>
      <c r="BN156" s="164"/>
      <c r="BO156" s="164"/>
      <c r="BP156" s="164"/>
      <c r="BQ156" s="164"/>
      <c r="BR156" s="164"/>
      <c r="BS156" s="164"/>
      <c r="BT156" s="164"/>
      <c r="BU156" s="164"/>
      <c r="BV156" s="164"/>
      <c r="BW156" s="164"/>
      <c r="BX156" s="164"/>
      <c r="BY156" s="164"/>
      <c r="BZ156" s="164"/>
      <c r="CA156" s="164"/>
      <c r="CB156" s="164"/>
      <c r="CC156" s="164"/>
      <c r="CD156" s="164"/>
      <c r="CE156" s="164"/>
      <c r="CF156" s="164"/>
    </row>
    <row r="157" spans="7:84" x14ac:dyDescent="0.15">
      <c r="G157" s="164"/>
      <c r="H157" s="164"/>
      <c r="I157" s="164"/>
      <c r="J157" s="164"/>
      <c r="K157" s="164"/>
      <c r="L157" s="164"/>
      <c r="M157" s="164"/>
      <c r="N157" s="164"/>
      <c r="O157" s="164"/>
      <c r="P157" s="164"/>
      <c r="Q157" s="164"/>
      <c r="R157" s="164"/>
      <c r="S157" s="164"/>
      <c r="T157" s="164"/>
      <c r="U157" s="164"/>
      <c r="V157" s="164"/>
      <c r="W157" s="164"/>
      <c r="X157" s="164"/>
      <c r="Y157" s="164"/>
      <c r="Z157" s="164"/>
      <c r="AA157" s="164"/>
      <c r="AB157" s="164"/>
      <c r="AC157" s="164"/>
      <c r="AD157" s="164"/>
      <c r="AE157" s="164"/>
      <c r="AF157" s="164"/>
      <c r="AG157" s="164"/>
      <c r="AH157" s="164"/>
      <c r="AI157" s="164"/>
      <c r="AJ157" s="164"/>
      <c r="AK157" s="164"/>
      <c r="AL157" s="164"/>
      <c r="AM157" s="164"/>
      <c r="AN157" s="164"/>
      <c r="AO157" s="164"/>
      <c r="AP157" s="164"/>
      <c r="AQ157" s="164"/>
      <c r="AR157" s="164"/>
      <c r="AS157" s="164"/>
      <c r="AT157" s="164"/>
      <c r="AU157" s="164"/>
      <c r="AV157" s="164"/>
      <c r="AW157" s="164"/>
      <c r="AX157" s="164"/>
      <c r="AY157" s="164"/>
      <c r="AZ157" s="164"/>
      <c r="BA157" s="164"/>
      <c r="BB157" s="164"/>
      <c r="BC157" s="164"/>
      <c r="BD157" s="164"/>
      <c r="BE157" s="164"/>
      <c r="BF157" s="164"/>
      <c r="BG157" s="164"/>
      <c r="BH157" s="164"/>
      <c r="BI157" s="164"/>
      <c r="BJ157" s="164"/>
      <c r="BK157" s="164"/>
      <c r="BL157" s="164"/>
      <c r="BM157" s="164"/>
      <c r="BN157" s="164"/>
      <c r="BO157" s="164"/>
      <c r="BP157" s="164"/>
      <c r="BQ157" s="164"/>
      <c r="BR157" s="164"/>
      <c r="BS157" s="164"/>
      <c r="BT157" s="164"/>
      <c r="BU157" s="164"/>
      <c r="BV157" s="164"/>
      <c r="BW157" s="164"/>
      <c r="BX157" s="164"/>
      <c r="BY157" s="164"/>
      <c r="BZ157" s="164"/>
      <c r="CA157" s="164"/>
      <c r="CB157" s="164"/>
      <c r="CC157" s="164"/>
      <c r="CD157" s="164"/>
      <c r="CE157" s="164"/>
      <c r="CF157" s="164"/>
    </row>
    <row r="158" spans="7:84" x14ac:dyDescent="0.15">
      <c r="G158" s="164"/>
      <c r="H158" s="164"/>
      <c r="I158" s="164"/>
      <c r="J158" s="164"/>
      <c r="K158" s="164"/>
      <c r="L158" s="164"/>
      <c r="M158" s="164"/>
      <c r="N158" s="164"/>
      <c r="O158" s="164"/>
      <c r="P158" s="164"/>
      <c r="Q158" s="164"/>
      <c r="R158" s="164"/>
      <c r="S158" s="164"/>
      <c r="T158" s="164"/>
      <c r="U158" s="164"/>
      <c r="V158" s="164"/>
      <c r="W158" s="164"/>
      <c r="X158" s="164"/>
      <c r="Y158" s="164"/>
      <c r="Z158" s="164"/>
      <c r="AA158" s="164"/>
      <c r="AB158" s="164"/>
      <c r="AC158" s="164"/>
      <c r="AD158" s="164"/>
      <c r="AE158" s="164"/>
      <c r="AF158" s="164"/>
      <c r="AG158" s="164"/>
      <c r="AH158" s="164"/>
      <c r="AI158" s="164"/>
      <c r="AJ158" s="164"/>
      <c r="AK158" s="164"/>
      <c r="AL158" s="164"/>
      <c r="AM158" s="164"/>
      <c r="AN158" s="164"/>
      <c r="AO158" s="164"/>
      <c r="AP158" s="164"/>
      <c r="AQ158" s="164"/>
      <c r="AR158" s="164"/>
      <c r="AS158" s="164"/>
      <c r="AT158" s="164"/>
      <c r="AU158" s="164"/>
      <c r="AV158" s="164"/>
      <c r="AW158" s="164"/>
      <c r="AX158" s="164"/>
      <c r="AY158" s="164"/>
      <c r="AZ158" s="164"/>
      <c r="BA158" s="164"/>
      <c r="BB158" s="164"/>
      <c r="BC158" s="164"/>
      <c r="BD158" s="164"/>
      <c r="BE158" s="164"/>
      <c r="BF158" s="164"/>
      <c r="BG158" s="164"/>
      <c r="BH158" s="164"/>
      <c r="BI158" s="164"/>
      <c r="BJ158" s="164"/>
      <c r="BK158" s="164"/>
      <c r="BL158" s="164"/>
      <c r="BM158" s="164"/>
      <c r="BN158" s="164"/>
      <c r="BO158" s="164"/>
      <c r="BP158" s="164"/>
      <c r="BQ158" s="164"/>
      <c r="BR158" s="164"/>
      <c r="BS158" s="164"/>
      <c r="BT158" s="164"/>
      <c r="BU158" s="164"/>
      <c r="BV158" s="164"/>
      <c r="BW158" s="164"/>
      <c r="BX158" s="164"/>
      <c r="BY158" s="164"/>
      <c r="BZ158" s="164"/>
      <c r="CA158" s="164"/>
      <c r="CB158" s="164"/>
      <c r="CC158" s="164"/>
      <c r="CD158" s="164"/>
      <c r="CE158" s="164"/>
      <c r="CF158" s="164"/>
    </row>
    <row r="159" spans="7:84" x14ac:dyDescent="0.15">
      <c r="G159" s="164"/>
      <c r="H159" s="164"/>
      <c r="I159" s="164"/>
      <c r="J159" s="164"/>
      <c r="K159" s="164"/>
      <c r="L159" s="164"/>
      <c r="M159" s="164"/>
      <c r="N159" s="164"/>
      <c r="O159" s="164"/>
      <c r="P159" s="164"/>
      <c r="Q159" s="164"/>
      <c r="R159" s="164"/>
      <c r="S159" s="164"/>
      <c r="T159" s="164"/>
      <c r="U159" s="164"/>
      <c r="V159" s="164"/>
      <c r="W159" s="164"/>
      <c r="X159" s="164"/>
      <c r="Y159" s="164"/>
      <c r="Z159" s="164"/>
      <c r="AA159" s="164"/>
      <c r="AB159" s="164"/>
      <c r="AC159" s="164"/>
      <c r="AD159" s="164"/>
      <c r="AE159" s="164"/>
      <c r="AF159" s="164"/>
      <c r="AG159" s="164"/>
      <c r="AH159" s="164"/>
      <c r="AI159" s="164"/>
      <c r="AJ159" s="164"/>
      <c r="AK159" s="164"/>
      <c r="AL159" s="164"/>
      <c r="AM159" s="164"/>
      <c r="AN159" s="164"/>
      <c r="AO159" s="164"/>
      <c r="AP159" s="164"/>
      <c r="AQ159" s="164"/>
      <c r="AR159" s="164"/>
      <c r="AS159" s="164"/>
      <c r="AT159" s="164"/>
      <c r="AU159" s="164"/>
      <c r="AV159" s="164"/>
      <c r="AW159" s="164"/>
      <c r="AX159" s="164"/>
      <c r="AY159" s="164"/>
      <c r="AZ159" s="164"/>
      <c r="BA159" s="164"/>
      <c r="BB159" s="164"/>
      <c r="BC159" s="164"/>
      <c r="BD159" s="164"/>
      <c r="BE159" s="164"/>
      <c r="BF159" s="164"/>
      <c r="BG159" s="164"/>
      <c r="BH159" s="164"/>
      <c r="BI159" s="164"/>
      <c r="BJ159" s="164"/>
      <c r="BK159" s="164"/>
      <c r="BL159" s="164"/>
      <c r="BM159" s="164"/>
      <c r="BN159" s="164"/>
      <c r="BO159" s="164"/>
      <c r="BP159" s="164"/>
      <c r="BQ159" s="164"/>
      <c r="BR159" s="164"/>
      <c r="BS159" s="164"/>
      <c r="BT159" s="164"/>
      <c r="BU159" s="164"/>
      <c r="BV159" s="164"/>
      <c r="BW159" s="164"/>
      <c r="BX159" s="164"/>
      <c r="BY159" s="164"/>
      <c r="BZ159" s="164"/>
      <c r="CA159" s="164"/>
      <c r="CB159" s="164"/>
      <c r="CC159" s="164"/>
      <c r="CD159" s="164"/>
      <c r="CE159" s="164"/>
      <c r="CF159" s="164"/>
    </row>
    <row r="160" spans="7:84" x14ac:dyDescent="0.15">
      <c r="G160" s="164"/>
      <c r="H160" s="164"/>
      <c r="I160" s="164"/>
      <c r="J160" s="164"/>
      <c r="K160" s="164"/>
      <c r="L160" s="164"/>
      <c r="M160" s="164"/>
      <c r="N160" s="164"/>
      <c r="O160" s="164"/>
      <c r="P160" s="164"/>
      <c r="Q160" s="164"/>
      <c r="R160" s="164"/>
      <c r="S160" s="164"/>
      <c r="T160" s="164"/>
      <c r="U160" s="164"/>
      <c r="V160" s="164"/>
      <c r="W160" s="164"/>
      <c r="X160" s="164"/>
      <c r="Y160" s="164"/>
      <c r="Z160" s="164"/>
      <c r="AA160" s="164"/>
      <c r="AB160" s="164"/>
      <c r="AC160" s="164"/>
      <c r="AD160" s="164"/>
      <c r="AE160" s="164"/>
      <c r="AF160" s="164"/>
      <c r="AG160" s="164"/>
      <c r="AH160" s="164"/>
      <c r="AI160" s="164"/>
      <c r="AJ160" s="164"/>
      <c r="AK160" s="164"/>
      <c r="AL160" s="164"/>
      <c r="AM160" s="164"/>
      <c r="AN160" s="164"/>
      <c r="AO160" s="164"/>
      <c r="AP160" s="164"/>
      <c r="AQ160" s="164"/>
      <c r="AR160" s="164"/>
      <c r="AS160" s="164"/>
      <c r="AT160" s="164"/>
      <c r="AU160" s="164"/>
      <c r="AV160" s="164"/>
      <c r="AW160" s="164"/>
      <c r="AX160" s="164"/>
      <c r="AY160" s="164"/>
      <c r="AZ160" s="164"/>
      <c r="BA160" s="164"/>
      <c r="BB160" s="164"/>
      <c r="BC160" s="164"/>
      <c r="BD160" s="164"/>
      <c r="BE160" s="164"/>
      <c r="BF160" s="164"/>
      <c r="BG160" s="164"/>
      <c r="BH160" s="164"/>
      <c r="BI160" s="164"/>
      <c r="BJ160" s="164"/>
      <c r="BK160" s="164"/>
      <c r="BL160" s="164"/>
      <c r="BM160" s="164"/>
      <c r="BN160" s="164"/>
      <c r="BO160" s="164"/>
      <c r="BP160" s="164"/>
      <c r="BQ160" s="164"/>
      <c r="BR160" s="164"/>
      <c r="BS160" s="164"/>
      <c r="BT160" s="164"/>
      <c r="BU160" s="164"/>
      <c r="BV160" s="164"/>
      <c r="BW160" s="164"/>
      <c r="BX160" s="164"/>
      <c r="BY160" s="164"/>
      <c r="BZ160" s="164"/>
      <c r="CA160" s="164"/>
      <c r="CB160" s="164"/>
      <c r="CC160" s="164"/>
      <c r="CD160" s="164"/>
      <c r="CE160" s="164"/>
      <c r="CF160" s="164"/>
    </row>
    <row r="161" spans="7:84" x14ac:dyDescent="0.15">
      <c r="G161" s="164"/>
      <c r="H161" s="164"/>
      <c r="I161" s="164"/>
      <c r="J161" s="164"/>
      <c r="K161" s="164"/>
      <c r="L161" s="164"/>
      <c r="M161" s="164"/>
      <c r="N161" s="164"/>
      <c r="O161" s="164"/>
      <c r="P161" s="164"/>
      <c r="Q161" s="164"/>
      <c r="R161" s="164"/>
      <c r="S161" s="164"/>
      <c r="T161" s="164"/>
      <c r="U161" s="164"/>
      <c r="V161" s="164"/>
      <c r="W161" s="164"/>
      <c r="X161" s="164"/>
      <c r="Y161" s="164"/>
      <c r="Z161" s="164"/>
      <c r="AA161" s="164"/>
      <c r="AB161" s="164"/>
      <c r="AC161" s="164"/>
      <c r="AD161" s="164"/>
      <c r="AE161" s="164"/>
      <c r="AF161" s="164"/>
      <c r="AG161" s="164"/>
      <c r="AH161" s="164"/>
      <c r="AI161" s="164"/>
      <c r="AJ161" s="164"/>
      <c r="AK161" s="164"/>
      <c r="AL161" s="164"/>
      <c r="AM161" s="164"/>
      <c r="AN161" s="164"/>
      <c r="AO161" s="164"/>
      <c r="AP161" s="164"/>
      <c r="AQ161" s="164"/>
      <c r="AR161" s="164"/>
      <c r="AS161" s="164"/>
      <c r="AT161" s="164"/>
      <c r="AU161" s="164"/>
      <c r="AV161" s="164"/>
      <c r="AW161" s="164"/>
      <c r="AX161" s="164"/>
      <c r="AY161" s="164"/>
      <c r="AZ161" s="164"/>
      <c r="BA161" s="164"/>
      <c r="BB161" s="164"/>
      <c r="BC161" s="164"/>
      <c r="BD161" s="164"/>
      <c r="BE161" s="164"/>
      <c r="BF161" s="164"/>
      <c r="BG161" s="164"/>
      <c r="BH161" s="164"/>
      <c r="BI161" s="164"/>
      <c r="BJ161" s="164"/>
      <c r="BK161" s="164"/>
      <c r="BL161" s="164"/>
      <c r="BM161" s="164"/>
      <c r="BN161" s="164"/>
      <c r="BO161" s="164"/>
      <c r="BP161" s="164"/>
      <c r="BQ161" s="164"/>
      <c r="BR161" s="164"/>
      <c r="BS161" s="164"/>
      <c r="BT161" s="164"/>
      <c r="BU161" s="164"/>
      <c r="BV161" s="164"/>
      <c r="BW161" s="164"/>
      <c r="BX161" s="164"/>
      <c r="BY161" s="164"/>
      <c r="BZ161" s="164"/>
      <c r="CA161" s="164"/>
      <c r="CB161" s="164"/>
      <c r="CC161" s="164"/>
      <c r="CD161" s="164"/>
      <c r="CE161" s="164"/>
      <c r="CF161" s="164"/>
    </row>
    <row r="162" spans="7:84" x14ac:dyDescent="0.15">
      <c r="G162" s="164"/>
      <c r="H162" s="164"/>
      <c r="I162" s="164"/>
      <c r="J162" s="164"/>
      <c r="K162" s="164"/>
      <c r="L162" s="164"/>
      <c r="M162" s="164"/>
      <c r="N162" s="164"/>
      <c r="O162" s="164"/>
      <c r="P162" s="164"/>
      <c r="Q162" s="164"/>
      <c r="R162" s="164"/>
      <c r="S162" s="164"/>
      <c r="T162" s="164"/>
      <c r="U162" s="164"/>
      <c r="V162" s="164"/>
      <c r="W162" s="164"/>
      <c r="X162" s="164"/>
      <c r="Y162" s="164"/>
      <c r="Z162" s="164"/>
      <c r="AA162" s="164"/>
      <c r="AB162" s="164"/>
      <c r="AC162" s="164"/>
      <c r="AD162" s="164"/>
      <c r="AE162" s="164"/>
      <c r="AF162" s="164"/>
      <c r="AG162" s="164"/>
      <c r="AH162" s="164"/>
      <c r="AI162" s="164"/>
      <c r="AJ162" s="164"/>
      <c r="AK162" s="164"/>
      <c r="AL162" s="164"/>
      <c r="AM162" s="164"/>
      <c r="AN162" s="164"/>
      <c r="AO162" s="164"/>
      <c r="AP162" s="164"/>
      <c r="AQ162" s="164"/>
      <c r="AR162" s="164"/>
      <c r="AS162" s="164"/>
      <c r="AT162" s="164"/>
      <c r="AU162" s="164"/>
      <c r="AV162" s="164"/>
      <c r="AW162" s="164"/>
      <c r="AX162" s="164"/>
      <c r="AY162" s="164"/>
      <c r="AZ162" s="164"/>
      <c r="BA162" s="164"/>
      <c r="BB162" s="164"/>
      <c r="BC162" s="164"/>
      <c r="BD162" s="164"/>
      <c r="BE162" s="164"/>
      <c r="BF162" s="164"/>
      <c r="BG162" s="164"/>
      <c r="BH162" s="164"/>
      <c r="BI162" s="164"/>
      <c r="BJ162" s="164"/>
      <c r="BK162" s="164"/>
      <c r="BL162" s="164"/>
      <c r="BM162" s="164"/>
      <c r="BN162" s="164"/>
      <c r="BO162" s="164"/>
      <c r="BP162" s="164"/>
      <c r="BQ162" s="164"/>
      <c r="BR162" s="164"/>
      <c r="BS162" s="164"/>
      <c r="BT162" s="164"/>
      <c r="BU162" s="164"/>
      <c r="BV162" s="164"/>
      <c r="BW162" s="164"/>
      <c r="BX162" s="164"/>
      <c r="BY162" s="164"/>
      <c r="BZ162" s="164"/>
      <c r="CA162" s="164"/>
      <c r="CB162" s="164"/>
      <c r="CC162" s="164"/>
      <c r="CD162" s="164"/>
      <c r="CE162" s="164"/>
      <c r="CF162" s="164"/>
    </row>
    <row r="163" spans="7:84" x14ac:dyDescent="0.15">
      <c r="G163" s="164"/>
      <c r="H163" s="164"/>
      <c r="I163" s="164"/>
      <c r="J163" s="164"/>
      <c r="K163" s="164"/>
      <c r="L163" s="164"/>
      <c r="M163" s="164"/>
      <c r="N163" s="164"/>
      <c r="O163" s="164"/>
      <c r="P163" s="164"/>
      <c r="Q163" s="164"/>
      <c r="R163" s="164"/>
      <c r="S163" s="164"/>
      <c r="T163" s="164"/>
      <c r="U163" s="164"/>
      <c r="V163" s="164"/>
      <c r="W163" s="164"/>
      <c r="X163" s="164"/>
      <c r="Y163" s="164"/>
      <c r="Z163" s="164"/>
      <c r="AA163" s="164"/>
      <c r="AB163" s="164"/>
      <c r="AC163" s="164"/>
      <c r="AD163" s="164"/>
      <c r="AE163" s="164"/>
      <c r="AF163" s="164"/>
      <c r="AG163" s="164"/>
      <c r="AH163" s="164"/>
      <c r="AI163" s="164"/>
      <c r="AJ163" s="164"/>
      <c r="AK163" s="164"/>
      <c r="AL163" s="164"/>
      <c r="AM163" s="164"/>
      <c r="AN163" s="164"/>
      <c r="AO163" s="164"/>
      <c r="AP163" s="164"/>
      <c r="AQ163" s="164"/>
      <c r="AR163" s="164"/>
      <c r="AS163" s="164"/>
      <c r="AT163" s="164"/>
      <c r="AU163" s="164"/>
      <c r="AV163" s="164"/>
      <c r="AW163" s="164"/>
      <c r="AX163" s="164"/>
      <c r="AY163" s="164"/>
      <c r="AZ163" s="164"/>
      <c r="BA163" s="164"/>
      <c r="BB163" s="164"/>
      <c r="BC163" s="164"/>
      <c r="BD163" s="164"/>
      <c r="BE163" s="164"/>
      <c r="BF163" s="164"/>
      <c r="BG163" s="164"/>
      <c r="BH163" s="164"/>
      <c r="BI163" s="164"/>
      <c r="BJ163" s="164"/>
      <c r="BK163" s="164"/>
      <c r="BL163" s="164"/>
      <c r="BM163" s="164"/>
      <c r="BN163" s="164"/>
      <c r="BO163" s="164"/>
      <c r="BP163" s="164"/>
      <c r="BQ163" s="164"/>
      <c r="BR163" s="164"/>
      <c r="BS163" s="164"/>
      <c r="BT163" s="164"/>
      <c r="BU163" s="164"/>
      <c r="BV163" s="164"/>
      <c r="BW163" s="164"/>
      <c r="BX163" s="164"/>
      <c r="BY163" s="164"/>
      <c r="BZ163" s="164"/>
      <c r="CA163" s="164"/>
      <c r="CB163" s="164"/>
      <c r="CC163" s="164"/>
      <c r="CD163" s="164"/>
      <c r="CE163" s="164"/>
      <c r="CF163" s="164"/>
    </row>
    <row r="164" spans="7:84" x14ac:dyDescent="0.15">
      <c r="G164" s="164"/>
      <c r="H164" s="164"/>
      <c r="I164" s="164"/>
      <c r="J164" s="164"/>
      <c r="K164" s="164"/>
      <c r="L164" s="164"/>
      <c r="M164" s="164"/>
      <c r="N164" s="164"/>
      <c r="O164" s="164"/>
      <c r="P164" s="164"/>
      <c r="Q164" s="164"/>
      <c r="R164" s="164"/>
      <c r="S164" s="164"/>
      <c r="T164" s="164"/>
      <c r="U164" s="164"/>
      <c r="V164" s="164"/>
      <c r="W164" s="164"/>
      <c r="X164" s="164"/>
      <c r="Y164" s="164"/>
      <c r="Z164" s="164"/>
      <c r="AA164" s="164"/>
      <c r="AB164" s="164"/>
      <c r="AC164" s="164"/>
      <c r="AD164" s="164"/>
      <c r="AE164" s="164"/>
      <c r="AF164" s="164"/>
      <c r="AG164" s="164"/>
      <c r="AH164" s="164"/>
      <c r="AI164" s="164"/>
      <c r="AJ164" s="164"/>
      <c r="AK164" s="164"/>
      <c r="AL164" s="164"/>
      <c r="AM164" s="164"/>
      <c r="AN164" s="164"/>
      <c r="AO164" s="164"/>
      <c r="AP164" s="164"/>
      <c r="AQ164" s="164"/>
      <c r="AR164" s="164"/>
      <c r="AS164" s="164"/>
      <c r="AT164" s="164"/>
      <c r="AU164" s="164"/>
      <c r="AV164" s="164"/>
      <c r="AW164" s="164"/>
      <c r="AX164" s="164"/>
      <c r="AY164" s="164"/>
      <c r="AZ164" s="164"/>
      <c r="BA164" s="164"/>
      <c r="BB164" s="164"/>
      <c r="BC164" s="164"/>
      <c r="BD164" s="164"/>
      <c r="BE164" s="164"/>
      <c r="BF164" s="164"/>
      <c r="BG164" s="164"/>
      <c r="BH164" s="164"/>
      <c r="BI164" s="164"/>
      <c r="BJ164" s="164"/>
      <c r="BK164" s="164"/>
      <c r="BL164" s="164"/>
      <c r="BM164" s="164"/>
      <c r="BN164" s="164"/>
      <c r="BO164" s="164"/>
      <c r="BP164" s="164"/>
      <c r="BQ164" s="164"/>
      <c r="BR164" s="164"/>
      <c r="BS164" s="164"/>
      <c r="BT164" s="164"/>
      <c r="BU164" s="164"/>
      <c r="BV164" s="164"/>
      <c r="BW164" s="164"/>
      <c r="BX164" s="164"/>
      <c r="BY164" s="164"/>
      <c r="BZ164" s="164"/>
      <c r="CA164" s="164"/>
      <c r="CB164" s="164"/>
      <c r="CC164" s="164"/>
      <c r="CD164" s="164"/>
      <c r="CE164" s="164"/>
      <c r="CF164" s="164"/>
    </row>
    <row r="165" spans="7:84" x14ac:dyDescent="0.15">
      <c r="G165" s="164"/>
      <c r="H165" s="164"/>
      <c r="I165" s="164"/>
      <c r="J165" s="164"/>
      <c r="K165" s="164"/>
      <c r="L165" s="164"/>
      <c r="M165" s="164"/>
      <c r="N165" s="164"/>
      <c r="O165" s="164"/>
      <c r="P165" s="164"/>
      <c r="Q165" s="164"/>
      <c r="R165" s="164"/>
      <c r="S165" s="164"/>
      <c r="T165" s="164"/>
      <c r="U165" s="164"/>
      <c r="V165" s="164"/>
      <c r="W165" s="164"/>
      <c r="X165" s="164"/>
      <c r="Y165" s="164"/>
      <c r="Z165" s="164"/>
      <c r="AA165" s="164"/>
      <c r="AB165" s="164"/>
      <c r="AC165" s="164"/>
      <c r="AD165" s="164"/>
      <c r="AE165" s="164"/>
      <c r="AF165" s="164"/>
      <c r="AG165" s="164"/>
      <c r="AH165" s="164"/>
      <c r="AI165" s="164"/>
      <c r="AJ165" s="164"/>
      <c r="AK165" s="164"/>
      <c r="AL165" s="164"/>
      <c r="AM165" s="164"/>
      <c r="AN165" s="164"/>
      <c r="AO165" s="164"/>
      <c r="AP165" s="164"/>
      <c r="AQ165" s="164"/>
      <c r="AR165" s="164"/>
      <c r="AS165" s="164"/>
      <c r="AT165" s="164"/>
      <c r="AU165" s="164"/>
      <c r="AV165" s="164"/>
      <c r="AW165" s="164"/>
      <c r="AX165" s="164"/>
      <c r="AY165" s="164"/>
      <c r="AZ165" s="164"/>
      <c r="BA165" s="164"/>
      <c r="BB165" s="164"/>
      <c r="BC165" s="164"/>
      <c r="BD165" s="164"/>
      <c r="BE165" s="164"/>
      <c r="BF165" s="164"/>
      <c r="BG165" s="164"/>
      <c r="BH165" s="164"/>
      <c r="BI165" s="164"/>
      <c r="BJ165" s="164"/>
      <c r="BK165" s="164"/>
      <c r="BL165" s="164"/>
      <c r="BM165" s="164"/>
      <c r="BN165" s="164"/>
      <c r="BO165" s="164"/>
      <c r="BP165" s="164"/>
      <c r="BQ165" s="164"/>
      <c r="BR165" s="164"/>
      <c r="BS165" s="164"/>
      <c r="BT165" s="164"/>
      <c r="BU165" s="164"/>
      <c r="BV165" s="164"/>
      <c r="BW165" s="164"/>
      <c r="BX165" s="164"/>
      <c r="BY165" s="164"/>
      <c r="BZ165" s="164"/>
      <c r="CA165" s="164"/>
      <c r="CB165" s="164"/>
      <c r="CC165" s="164"/>
      <c r="CD165" s="164"/>
      <c r="CE165" s="164"/>
      <c r="CF165" s="164"/>
    </row>
    <row r="166" spans="7:84" x14ac:dyDescent="0.15">
      <c r="G166" s="164"/>
      <c r="H166" s="164"/>
      <c r="I166" s="164"/>
      <c r="J166" s="164"/>
      <c r="K166" s="164"/>
      <c r="L166" s="164"/>
      <c r="M166" s="164"/>
      <c r="N166" s="164"/>
      <c r="O166" s="164"/>
      <c r="P166" s="164"/>
      <c r="Q166" s="164"/>
      <c r="R166" s="164"/>
      <c r="S166" s="164"/>
      <c r="T166" s="164"/>
      <c r="U166" s="164"/>
      <c r="V166" s="164"/>
      <c r="W166" s="164"/>
      <c r="X166" s="164"/>
      <c r="Y166" s="164"/>
      <c r="Z166" s="164"/>
      <c r="AA166" s="164"/>
      <c r="AB166" s="164"/>
      <c r="AC166" s="164"/>
      <c r="AD166" s="164"/>
      <c r="AE166" s="164"/>
      <c r="AF166" s="164"/>
      <c r="AG166" s="164"/>
      <c r="AH166" s="164"/>
      <c r="AI166" s="164"/>
      <c r="AJ166" s="164"/>
      <c r="AK166" s="164"/>
      <c r="AL166" s="164"/>
      <c r="AM166" s="164"/>
      <c r="AN166" s="164"/>
      <c r="AO166" s="164"/>
      <c r="AP166" s="164"/>
      <c r="AQ166" s="164"/>
      <c r="AR166" s="164"/>
      <c r="AS166" s="164"/>
      <c r="AT166" s="164"/>
      <c r="AU166" s="164"/>
      <c r="AV166" s="164"/>
      <c r="AW166" s="164"/>
      <c r="AX166" s="164"/>
      <c r="AY166" s="164"/>
      <c r="AZ166" s="164"/>
      <c r="BA166" s="164"/>
      <c r="BB166" s="164"/>
      <c r="BC166" s="164"/>
      <c r="BD166" s="164"/>
      <c r="BE166" s="164"/>
      <c r="BF166" s="164"/>
      <c r="BG166" s="164"/>
      <c r="BH166" s="164"/>
      <c r="BI166" s="164"/>
      <c r="BJ166" s="164"/>
      <c r="BK166" s="164"/>
      <c r="BL166" s="164"/>
      <c r="BM166" s="164"/>
      <c r="BN166" s="164"/>
      <c r="BO166" s="164"/>
      <c r="BP166" s="164"/>
      <c r="BQ166" s="164"/>
      <c r="BR166" s="164"/>
      <c r="BS166" s="164"/>
      <c r="BT166" s="164"/>
      <c r="BU166" s="164"/>
      <c r="BV166" s="164"/>
      <c r="BW166" s="164"/>
      <c r="BX166" s="164"/>
      <c r="BY166" s="164"/>
      <c r="BZ166" s="164"/>
      <c r="CA166" s="164"/>
      <c r="CB166" s="164"/>
      <c r="CC166" s="164"/>
      <c r="CD166" s="164"/>
      <c r="CE166" s="164"/>
      <c r="CF166" s="164"/>
    </row>
    <row r="167" spans="7:84" x14ac:dyDescent="0.15">
      <c r="G167" s="164"/>
    </row>
    <row r="168" spans="7:84" x14ac:dyDescent="0.15">
      <c r="G168" s="164"/>
    </row>
    <row r="169" spans="7:84" x14ac:dyDescent="0.15">
      <c r="G169" s="164"/>
    </row>
    <row r="170" spans="7:84" x14ac:dyDescent="0.15">
      <c r="G170" s="164"/>
    </row>
    <row r="171" spans="7:84" x14ac:dyDescent="0.15">
      <c r="G171" s="164"/>
    </row>
    <row r="172" spans="7:84" x14ac:dyDescent="0.15">
      <c r="G172" s="164"/>
    </row>
    <row r="173" spans="7:84" x14ac:dyDescent="0.15">
      <c r="G173" s="164"/>
    </row>
    <row r="174" spans="7:84" x14ac:dyDescent="0.15">
      <c r="G174" s="164"/>
    </row>
    <row r="175" spans="7:84" x14ac:dyDescent="0.15">
      <c r="G175" s="164"/>
    </row>
  </sheetData>
  <sheetProtection sheet="1" objects="1" scenarios="1"/>
  <mergeCells count="7">
    <mergeCell ref="B81:C81"/>
    <mergeCell ref="F4:F8"/>
    <mergeCell ref="BZ4:CB7"/>
    <mergeCell ref="CC4:CC7"/>
    <mergeCell ref="B4:C9"/>
    <mergeCell ref="D4:D8"/>
    <mergeCell ref="E50:F50"/>
  </mergeCells>
  <phoneticPr fontId="23"/>
  <pageMargins left="0.59055118110236227" right="0.47244094488188981" top="0.59055118110236227" bottom="0.23622047244094491" header="0.19685039370078741" footer="0.19685039370078741"/>
  <pageSetup paperSize="9" scale="51" fitToWidth="4" orientation="landscape" r:id="rId1"/>
  <headerFooter alignWithMargins="0"/>
  <ignoredErrors>
    <ignoredError sqref="CA50:EK50 EM50:EQ50" formula="1"/>
    <ignoredError sqref="E10:E49 B38"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18</vt:i4>
      </vt:variant>
    </vt:vector>
  </HeadingPairs>
  <TitlesOfParts>
    <vt:vector size="30" baseType="lpstr">
      <vt:lpstr>①はじめに</vt:lpstr>
      <vt:lpstr>②利用方法</vt:lpstr>
      <vt:lpstr>③入力</vt:lpstr>
      <vt:lpstr>④出力Ⅰ</vt:lpstr>
      <vt:lpstr>⑤出力Ⅱ</vt:lpstr>
      <vt:lpstr>⑥出力Ⅲ（グラフ）</vt:lpstr>
      <vt:lpstr>⑦フロー</vt:lpstr>
      <vt:lpstr>⑧計算域Ⅱ</vt:lpstr>
      <vt:lpstr>⑨計算域Ⅳ</vt:lpstr>
      <vt:lpstr>⑩各種係数</vt:lpstr>
      <vt:lpstr>⑪建設部門投入係数表</vt:lpstr>
      <vt:lpstr>⑫逆行列係数表</vt:lpstr>
      <vt:lpstr>③入力!Criteria</vt:lpstr>
      <vt:lpstr>③入力!Extract</vt:lpstr>
      <vt:lpstr>①はじめに!Print_Area</vt:lpstr>
      <vt:lpstr>②利用方法!Print_Area</vt:lpstr>
      <vt:lpstr>③入力!Print_Area</vt:lpstr>
      <vt:lpstr>④出力Ⅰ!Print_Area</vt:lpstr>
      <vt:lpstr>⑤出力Ⅱ!Print_Area</vt:lpstr>
      <vt:lpstr>'⑥出力Ⅲ（グラフ）'!Print_Area</vt:lpstr>
      <vt:lpstr>⑦フロー!Print_Area</vt:lpstr>
      <vt:lpstr>⑧計算域Ⅱ!Print_Area</vt:lpstr>
      <vt:lpstr>⑨計算域Ⅳ!Print_Area</vt:lpstr>
      <vt:lpstr>⑩各種係数!Print_Area</vt:lpstr>
      <vt:lpstr>⑪建設部門投入係数表!Print_Area</vt:lpstr>
      <vt:lpstr>⑫逆行列係数表!Print_Area</vt:lpstr>
      <vt:lpstr>⑧計算域Ⅱ!Print_Titles</vt:lpstr>
      <vt:lpstr>⑨計算域Ⅳ!Print_Titles</vt:lpstr>
      <vt:lpstr>⑪建設部門投入係数表!Print_Titles</vt:lpstr>
      <vt:lpstr>⑫逆行列係数表!Print_Titles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009810</dc:creator>
  <cp:lastModifiedBy>山口雄介</cp:lastModifiedBy>
  <cp:lastPrinted>2025-02-28T07:00:05Z</cp:lastPrinted>
  <dcterms:created xsi:type="dcterms:W3CDTF">2011-02-15T09:32:26Z</dcterms:created>
  <dcterms:modified xsi:type="dcterms:W3CDTF">2025-03-27T23:58:45Z</dcterms:modified>
</cp:coreProperties>
</file>