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charts/chart5.xml" ContentType="application/vnd.openxmlformats-officedocument.drawingml.chart+xml"/>
  <Override PartName="/xl/charts/style5.xml" ContentType="application/vnd.ms-office.chartstyle+xml"/>
  <Override PartName="/xl/charts/colors5.xml" ContentType="application/vnd.ms-office.chartcolorstyle+xml"/>
  <Override PartName="/xl/drawings/drawing4.xml" ContentType="application/vnd.openxmlformats-officedocument.drawing+xml"/>
  <Override PartName="/xl/drawings/drawing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328"/>
  <workbookPr defaultThemeVersion="124226"/>
  <mc:AlternateContent xmlns:mc="http://schemas.openxmlformats.org/markup-compatibility/2006">
    <mc:Choice Requires="x15">
      <x15ac:absPath xmlns:x15ac="http://schemas.microsoft.com/office/spreadsheetml/2010/11/ac" url="\\divfs\所属用ファイルサーバ\16050\20_利活用支援班\04 産業連関表\01_各年度業務\R06年度\03_分析ツール更新\01_更新ファイル（HP掲載用）\"/>
    </mc:Choice>
  </mc:AlternateContent>
  <xr:revisionPtr revIDLastSave="0" documentId="13_ncr:1_{421C6143-4BA5-4507-AB91-B135413A9AFA}" xr6:coauthVersionLast="47" xr6:coauthVersionMax="47" xr10:uidLastSave="{00000000-0000-0000-0000-000000000000}"/>
  <bookViews>
    <workbookView xWindow="-120" yWindow="-120" windowWidth="29040" windowHeight="15840" tabRatio="692" xr2:uid="{00000000-000D-0000-FFFF-FFFF00000000}"/>
  </bookViews>
  <sheets>
    <sheet name="①はじめに" sheetId="11" r:id="rId1"/>
    <sheet name="②利用方法" sheetId="13" r:id="rId2"/>
    <sheet name="③入力" sheetId="1" r:id="rId3"/>
    <sheet name="④出力Ⅰ" sheetId="2" r:id="rId4"/>
    <sheet name="⑤出力Ⅱ" sheetId="3" r:id="rId5"/>
    <sheet name="⑥出力Ⅲ（グラフ）" sheetId="12" r:id="rId6"/>
    <sheet name="⑦フロー" sheetId="10" r:id="rId7"/>
    <sheet name="⑧計算域Ⅱ" sheetId="5" r:id="rId8"/>
    <sheet name="⑨各種係数" sheetId="6" r:id="rId9"/>
    <sheet name="⑩逆行列係数表" sheetId="8" r:id="rId10"/>
    <sheet name="⑪外生化逆行列係数表" sheetId="9" r:id="rId11"/>
  </sheets>
  <externalReferences>
    <externalReference r:id="rId12"/>
  </externalReferences>
  <definedNames>
    <definedName name="_xlnm._FilterDatabase" localSheetId="2" hidden="1">③入力!$D$65:$D$67</definedName>
    <definedName name="_xlnm.Criteria" localSheetId="2">③入力!$D$65:$D$67</definedName>
    <definedName name="_xlnm.Extract" localSheetId="2">③入力!$D$63</definedName>
    <definedName name="_xlnm.Print_Area" localSheetId="0">①はじめに!$B$2:$B$136</definedName>
    <definedName name="_xlnm.Print_Area" localSheetId="1">②利用方法!$A$1:$M$111</definedName>
    <definedName name="_xlnm.Print_Area" localSheetId="2">③入力!$B$2:$G$67</definedName>
    <definedName name="_xlnm.Print_Area" localSheetId="3">④出力Ⅰ!$B$2:$K$48</definedName>
    <definedName name="_xlnm.Print_Area" localSheetId="4">⑤出力Ⅱ!$B$2:$M$96</definedName>
    <definedName name="_xlnm.Print_Area" localSheetId="5">'⑥出力Ⅲ（グラフ）'!$A$4:$V$111</definedName>
    <definedName name="_xlnm.Print_Area" localSheetId="7">⑧計算域Ⅱ!$B$2:$T$97</definedName>
    <definedName name="_xlnm.Print_Area" localSheetId="8">⑨各種係数!$B$2:$J$47</definedName>
    <definedName name="_xlnm.Print_Area" localSheetId="9">⑩逆行列係数表!$B$2:$AS$47</definedName>
    <definedName name="_xlnm.Print_Area" localSheetId="10">⑪外生化逆行列係数表!$B$2:$AS$47</definedName>
    <definedName name="_xlnm.Print_Titles" localSheetId="7">⑧計算域Ⅱ!$1:$2</definedName>
    <definedName name="_xlnm.Print_Titles" localSheetId="9">⑩逆行列係数表!$B:$C</definedName>
    <definedName name="_xlnm.Print_Titles" localSheetId="10">⑪外生化逆行列係数表!$B:$C</definedName>
    <definedName name="登録リスト" localSheetId="5">[1]分析履歴!$A$7:$A$9</definedName>
    <definedName name="登録リスト">[1]分析履歴!$A$7:$A$9</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D44" i="5" l="1"/>
  <c r="F44" i="5" s="1"/>
  <c r="F44" i="3" s="1"/>
  <c r="D45" i="5"/>
  <c r="E45" i="5" s="1"/>
  <c r="E45" i="3" s="1"/>
  <c r="D46" i="5"/>
  <c r="D46" i="3" s="1"/>
  <c r="D47" i="5"/>
  <c r="F47" i="5" s="1"/>
  <c r="D48" i="5"/>
  <c r="F48" i="5" s="1"/>
  <c r="F48" i="3" s="1"/>
  <c r="D5" i="1"/>
  <c r="J5" i="2"/>
  <c r="G4" i="2"/>
  <c r="M3" i="10"/>
  <c r="D12" i="5"/>
  <c r="D12" i="3" s="1"/>
  <c r="D9" i="5"/>
  <c r="D10" i="5"/>
  <c r="D10" i="3" s="1"/>
  <c r="D11" i="5"/>
  <c r="F11" i="5" s="1"/>
  <c r="F11" i="3" s="1"/>
  <c r="D13" i="5"/>
  <c r="E13" i="5" s="1"/>
  <c r="E13" i="3" s="1"/>
  <c r="D14" i="5"/>
  <c r="E14" i="5" s="1"/>
  <c r="E14" i="3" s="1"/>
  <c r="D15" i="5"/>
  <c r="F15" i="5" s="1"/>
  <c r="D16" i="5"/>
  <c r="F16" i="5" s="1"/>
  <c r="F16" i="3" s="1"/>
  <c r="D17" i="5"/>
  <c r="D17" i="3" s="1"/>
  <c r="D18" i="5"/>
  <c r="D18" i="3" s="1"/>
  <c r="D19" i="5"/>
  <c r="F19" i="5" s="1"/>
  <c r="F19" i="3" s="1"/>
  <c r="D20" i="5"/>
  <c r="D20" i="3" s="1"/>
  <c r="D21" i="5"/>
  <c r="D21" i="3" s="1"/>
  <c r="D22" i="5"/>
  <c r="F22" i="5" s="1"/>
  <c r="D23" i="5"/>
  <c r="D23" i="3" s="1"/>
  <c r="D24" i="5"/>
  <c r="D24" i="3" s="1"/>
  <c r="D25" i="5"/>
  <c r="D26" i="5"/>
  <c r="D26" i="3" s="1"/>
  <c r="D27" i="5"/>
  <c r="F27" i="5" s="1"/>
  <c r="D28" i="5"/>
  <c r="D29" i="5"/>
  <c r="D30" i="5"/>
  <c r="D30" i="3" s="1"/>
  <c r="D31" i="5"/>
  <c r="E31" i="5" s="1"/>
  <c r="E31" i="3" s="1"/>
  <c r="D32" i="5"/>
  <c r="E32" i="5" s="1"/>
  <c r="E32" i="3" s="1"/>
  <c r="D33" i="5"/>
  <c r="D34" i="5"/>
  <c r="D34" i="3" s="1"/>
  <c r="D35" i="5"/>
  <c r="F35" i="5" s="1"/>
  <c r="F35" i="3" s="1"/>
  <c r="D36" i="5"/>
  <c r="D36" i="3" s="1"/>
  <c r="D37" i="5"/>
  <c r="D38" i="5"/>
  <c r="F38" i="5" s="1"/>
  <c r="F38" i="3" s="1"/>
  <c r="D39" i="5"/>
  <c r="D39" i="3" s="1"/>
  <c r="D40" i="5"/>
  <c r="D40" i="3" s="1"/>
  <c r="D41" i="5"/>
  <c r="F41" i="5" s="1"/>
  <c r="F41" i="3" s="1"/>
  <c r="D42" i="5"/>
  <c r="D42" i="3" s="1"/>
  <c r="D43" i="5"/>
  <c r="E43" i="5" s="1"/>
  <c r="C67" i="1"/>
  <c r="D49" i="1"/>
  <c r="G10" i="10" s="1"/>
  <c r="T3" i="5"/>
  <c r="M3" i="3"/>
  <c r="D29" i="3"/>
  <c r="D41" i="3"/>
  <c r="E25" i="5"/>
  <c r="E25" i="3" s="1"/>
  <c r="E11" i="5"/>
  <c r="E11" i="3" s="1"/>
  <c r="E36" i="5"/>
  <c r="E36" i="3" s="1"/>
  <c r="E22" i="5"/>
  <c r="E22" i="3" s="1"/>
  <c r="E40" i="5"/>
  <c r="E40" i="3" s="1"/>
  <c r="F40" i="5"/>
  <c r="F40" i="3" s="1"/>
  <c r="D57" i="5" l="1"/>
  <c r="E23" i="5"/>
  <c r="E23" i="3" s="1"/>
  <c r="D27" i="3"/>
  <c r="D16" i="3"/>
  <c r="E44" i="5"/>
  <c r="E44" i="3" s="1"/>
  <c r="E34" i="5"/>
  <c r="E34" i="3" s="1"/>
  <c r="D44" i="3"/>
  <c r="E27" i="5"/>
  <c r="E27" i="3" s="1"/>
  <c r="F42" i="5"/>
  <c r="F42" i="3" s="1"/>
  <c r="E67" i="5"/>
  <c r="H19" i="3" s="1"/>
  <c r="F9" i="5"/>
  <c r="E26" i="5"/>
  <c r="E26" i="3" s="1"/>
  <c r="E42" i="5"/>
  <c r="E42" i="3" s="1"/>
  <c r="E41" i="5"/>
  <c r="E41" i="3" s="1"/>
  <c r="F12" i="5"/>
  <c r="F12" i="3" s="1"/>
  <c r="D22" i="3"/>
  <c r="D31" i="3"/>
  <c r="F24" i="5"/>
  <c r="F24" i="3" s="1"/>
  <c r="D35" i="3"/>
  <c r="F13" i="5"/>
  <c r="F13" i="3" s="1"/>
  <c r="E16" i="5"/>
  <c r="E16" i="3" s="1"/>
  <c r="D38" i="3"/>
  <c r="D13" i="3"/>
  <c r="F30" i="5"/>
  <c r="F30" i="3" s="1"/>
  <c r="E12" i="5"/>
  <c r="E12" i="3" s="1"/>
  <c r="F45" i="5"/>
  <c r="F45" i="3" s="1"/>
  <c r="D43" i="3"/>
  <c r="F43" i="5"/>
  <c r="F43" i="3" s="1"/>
  <c r="E35" i="5"/>
  <c r="E35" i="3" s="1"/>
  <c r="D45" i="3"/>
  <c r="F36" i="5"/>
  <c r="F36" i="3" s="1"/>
  <c r="D11" i="3"/>
  <c r="D14" i="3"/>
  <c r="F32" i="5"/>
  <c r="F32" i="3" s="1"/>
  <c r="E17" i="5"/>
  <c r="E17" i="3" s="1"/>
  <c r="F31" i="5"/>
  <c r="F31" i="3" s="1"/>
  <c r="F17" i="5"/>
  <c r="F17" i="3" s="1"/>
  <c r="F14" i="5"/>
  <c r="F14" i="3" s="1"/>
  <c r="D32" i="3"/>
  <c r="E38" i="5"/>
  <c r="E38" i="3" s="1"/>
  <c r="F23" i="5"/>
  <c r="F23" i="3" s="1"/>
  <c r="F26" i="5"/>
  <c r="F26" i="3" s="1"/>
  <c r="G9" i="5" a="1"/>
  <c r="G38" i="5" s="1"/>
  <c r="H38" i="5" s="1"/>
  <c r="G86" i="5" s="1"/>
  <c r="M38" i="3" s="1"/>
  <c r="D9" i="3"/>
  <c r="D93" i="5"/>
  <c r="G45" i="3" s="1"/>
  <c r="E69" i="5"/>
  <c r="H21" i="3" s="1"/>
  <c r="E66" i="5"/>
  <c r="H18" i="3" s="1"/>
  <c r="E72" i="5"/>
  <c r="H24" i="3" s="1"/>
  <c r="D64" i="5"/>
  <c r="G16" i="3" s="1"/>
  <c r="D78" i="5"/>
  <c r="G30" i="3" s="1"/>
  <c r="E57" i="5"/>
  <c r="E63" i="5"/>
  <c r="H15" i="3" s="1"/>
  <c r="D71" i="5"/>
  <c r="G23" i="3" s="1"/>
  <c r="E96" i="5"/>
  <c r="H48" i="3" s="1"/>
  <c r="D81" i="5"/>
  <c r="G33" i="3" s="1"/>
  <c r="D85" i="5"/>
  <c r="G37" i="3" s="1"/>
  <c r="E58" i="5"/>
  <c r="H10" i="3" s="1"/>
  <c r="D75" i="5"/>
  <c r="G27" i="3" s="1"/>
  <c r="D94" i="5"/>
  <c r="G46" i="3" s="1"/>
  <c r="D63" i="5"/>
  <c r="G15" i="3" s="1"/>
  <c r="T7" i="12"/>
  <c r="H30" i="12"/>
  <c r="H7" i="12"/>
  <c r="F22" i="3"/>
  <c r="F27" i="3"/>
  <c r="F15" i="3"/>
  <c r="E43" i="3"/>
  <c r="F37" i="5"/>
  <c r="E37" i="5"/>
  <c r="D37" i="3"/>
  <c r="E85" i="5"/>
  <c r="D33" i="3"/>
  <c r="F33" i="5"/>
  <c r="E33" i="5"/>
  <c r="E81" i="5"/>
  <c r="F29" i="5"/>
  <c r="D77" i="5"/>
  <c r="E77" i="5"/>
  <c r="E29" i="5"/>
  <c r="F18" i="5"/>
  <c r="D66" i="5"/>
  <c r="E18" i="5"/>
  <c r="F47" i="3"/>
  <c r="F9" i="3"/>
  <c r="E79" i="5"/>
  <c r="D59" i="5"/>
  <c r="D83" i="5"/>
  <c r="D90" i="5"/>
  <c r="E84" i="5"/>
  <c r="D80" i="5"/>
  <c r="E70" i="5"/>
  <c r="D74" i="5"/>
  <c r="D88" i="5"/>
  <c r="D91" i="5"/>
  <c r="E59" i="5"/>
  <c r="E64" i="5"/>
  <c r="E91" i="5"/>
  <c r="E61" i="5"/>
  <c r="E65" i="5"/>
  <c r="E92" i="5"/>
  <c r="E83" i="5"/>
  <c r="D60" i="5"/>
  <c r="E90" i="5"/>
  <c r="E89" i="5"/>
  <c r="D65" i="5"/>
  <c r="D84" i="5"/>
  <c r="D70" i="5"/>
  <c r="E75" i="5"/>
  <c r="E86" i="5"/>
  <c r="D92" i="5"/>
  <c r="E60" i="5"/>
  <c r="D95" i="5"/>
  <c r="D67" i="5"/>
  <c r="E93" i="5"/>
  <c r="E80" i="5"/>
  <c r="E74" i="5"/>
  <c r="E88" i="5"/>
  <c r="D61" i="5"/>
  <c r="D86" i="5"/>
  <c r="D96" i="5"/>
  <c r="D89" i="5"/>
  <c r="E71" i="5"/>
  <c r="E62" i="5"/>
  <c r="F39" i="5"/>
  <c r="E87" i="5"/>
  <c r="D87" i="5"/>
  <c r="E39" i="5"/>
  <c r="F46" i="5"/>
  <c r="E46" i="5"/>
  <c r="E94" i="5"/>
  <c r="D62" i="5"/>
  <c r="E76" i="5"/>
  <c r="D79" i="5"/>
  <c r="D82" i="5"/>
  <c r="D68" i="5"/>
  <c r="F28" i="5"/>
  <c r="D28" i="3"/>
  <c r="E28" i="5"/>
  <c r="D76" i="5"/>
  <c r="D25" i="3"/>
  <c r="F25" i="5"/>
  <c r="E73" i="5"/>
  <c r="D73" i="5"/>
  <c r="D69" i="5"/>
  <c r="F21" i="5"/>
  <c r="E21" i="5"/>
  <c r="D72" i="5"/>
  <c r="E24" i="5"/>
  <c r="E20" i="5"/>
  <c r="E68" i="5"/>
  <c r="E10" i="5"/>
  <c r="F10" i="5"/>
  <c r="D58" i="5"/>
  <c r="E95" i="5"/>
  <c r="E47" i="5"/>
  <c r="D47" i="3"/>
  <c r="F20" i="5"/>
  <c r="E82" i="5"/>
  <c r="F34" i="5"/>
  <c r="E30" i="5"/>
  <c r="E78" i="5"/>
  <c r="E19" i="5"/>
  <c r="D19" i="3"/>
  <c r="E15" i="5"/>
  <c r="D15" i="3"/>
  <c r="E9" i="5"/>
  <c r="D49" i="5"/>
  <c r="D48" i="3"/>
  <c r="E48" i="5"/>
  <c r="H9" i="3" l="1"/>
  <c r="G11" i="5"/>
  <c r="H11" i="5" s="1"/>
  <c r="I11" i="5" s="1"/>
  <c r="G39" i="5"/>
  <c r="H39" i="5" s="1"/>
  <c r="F87" i="5" s="1"/>
  <c r="L39" i="3" s="1"/>
  <c r="G30" i="5"/>
  <c r="H30" i="5" s="1"/>
  <c r="F78" i="5" s="1"/>
  <c r="G36" i="5"/>
  <c r="H36" i="5" s="1"/>
  <c r="G84" i="5" s="1"/>
  <c r="M36" i="3" s="1"/>
  <c r="G35" i="5"/>
  <c r="H35" i="5" s="1"/>
  <c r="G83" i="5" s="1"/>
  <c r="M35" i="3" s="1"/>
  <c r="G20" i="5"/>
  <c r="H20" i="5" s="1"/>
  <c r="J20" i="5" s="1"/>
  <c r="K20" i="3" s="1"/>
  <c r="G31" i="5"/>
  <c r="H31" i="5" s="1"/>
  <c r="J31" i="5" s="1"/>
  <c r="G18" i="5"/>
  <c r="H18" i="5" s="1"/>
  <c r="J18" i="5" s="1"/>
  <c r="K18" i="3" s="1"/>
  <c r="G45" i="5"/>
  <c r="H45" i="5" s="1"/>
  <c r="I45" i="5" s="1"/>
  <c r="J45" i="3" s="1"/>
  <c r="I38" i="5"/>
  <c r="J38" i="3" s="1"/>
  <c r="G23" i="5"/>
  <c r="H23" i="5" s="1"/>
  <c r="F71" i="5" s="1"/>
  <c r="G48" i="5"/>
  <c r="H48" i="5" s="1"/>
  <c r="G96" i="5" s="1"/>
  <c r="G28" i="5"/>
  <c r="H28" i="5" s="1"/>
  <c r="I28" i="3" s="1"/>
  <c r="G9" i="5"/>
  <c r="H9" i="5" s="1"/>
  <c r="G40" i="5"/>
  <c r="H40" i="5" s="1"/>
  <c r="I40" i="3" s="1"/>
  <c r="G32" i="5"/>
  <c r="H32" i="5" s="1"/>
  <c r="J32" i="5" s="1"/>
  <c r="G41" i="5"/>
  <c r="H41" i="5" s="1"/>
  <c r="I41" i="5" s="1"/>
  <c r="F86" i="5"/>
  <c r="L38" i="3" s="1"/>
  <c r="G46" i="5"/>
  <c r="H46" i="5" s="1"/>
  <c r="J46" i="5" s="1"/>
  <c r="K46" i="3" s="1"/>
  <c r="G25" i="5"/>
  <c r="H25" i="5" s="1"/>
  <c r="G73" i="5" s="1"/>
  <c r="M25" i="3" s="1"/>
  <c r="G37" i="5"/>
  <c r="H37" i="5" s="1"/>
  <c r="I37" i="5" s="1"/>
  <c r="J37" i="3" s="1"/>
  <c r="G14" i="5"/>
  <c r="H14" i="5" s="1"/>
  <c r="I14" i="5" s="1"/>
  <c r="G43" i="5"/>
  <c r="H43" i="5" s="1"/>
  <c r="J43" i="5" s="1"/>
  <c r="G12" i="5"/>
  <c r="H12" i="5" s="1"/>
  <c r="G60" i="5" s="1"/>
  <c r="M12" i="3" s="1"/>
  <c r="G15" i="5"/>
  <c r="H15" i="5" s="1"/>
  <c r="F63" i="5" s="1"/>
  <c r="G44" i="5"/>
  <c r="H44" i="5" s="1"/>
  <c r="F92" i="5" s="1"/>
  <c r="L44" i="3" s="1"/>
  <c r="G16" i="5"/>
  <c r="H16" i="5" s="1"/>
  <c r="I16" i="5" s="1"/>
  <c r="G27" i="5"/>
  <c r="H27" i="5" s="1"/>
  <c r="G75" i="5" s="1"/>
  <c r="M27" i="3" s="1"/>
  <c r="G17" i="5"/>
  <c r="H17" i="5" s="1"/>
  <c r="I17" i="3" s="1"/>
  <c r="G10" i="5"/>
  <c r="I38" i="3"/>
  <c r="G13" i="5"/>
  <c r="H13" i="5" s="1"/>
  <c r="G61" i="5" s="1"/>
  <c r="M13" i="3" s="1"/>
  <c r="G21" i="5"/>
  <c r="H21" i="5" s="1"/>
  <c r="G69" i="5" s="1"/>
  <c r="G42" i="5"/>
  <c r="H42" i="5" s="1"/>
  <c r="J42" i="5" s="1"/>
  <c r="G47" i="5"/>
  <c r="H47" i="5" s="1"/>
  <c r="J47" i="5" s="1"/>
  <c r="G22" i="5"/>
  <c r="H22" i="5" s="1"/>
  <c r="G70" i="5" s="1"/>
  <c r="M22" i="3" s="1"/>
  <c r="G29" i="5"/>
  <c r="H29" i="5" s="1"/>
  <c r="I29" i="3" s="1"/>
  <c r="G26" i="5"/>
  <c r="H26" i="5" s="1"/>
  <c r="I26" i="3" s="1"/>
  <c r="G24" i="5"/>
  <c r="H24" i="5" s="1"/>
  <c r="I24" i="5" s="1"/>
  <c r="J24" i="3" s="1"/>
  <c r="J38" i="5"/>
  <c r="K38" i="5" s="1"/>
  <c r="G19" i="5"/>
  <c r="H19" i="5" s="1"/>
  <c r="F67" i="5" s="1"/>
  <c r="L19" i="3" s="1"/>
  <c r="G34" i="5"/>
  <c r="H34" i="5" s="1"/>
  <c r="J34" i="5" s="1"/>
  <c r="K34" i="3" s="1"/>
  <c r="G33" i="5"/>
  <c r="H33" i="5" s="1"/>
  <c r="I33" i="5" s="1"/>
  <c r="J33" i="3" s="1"/>
  <c r="F49" i="5"/>
  <c r="G12" i="2" s="1"/>
  <c r="D49" i="3"/>
  <c r="G10" i="3"/>
  <c r="G34" i="3"/>
  <c r="G13" i="3"/>
  <c r="G44" i="3"/>
  <c r="G43" i="3"/>
  <c r="E33" i="3"/>
  <c r="E48" i="3"/>
  <c r="E9" i="3"/>
  <c r="E49" i="5"/>
  <c r="E19" i="3"/>
  <c r="H34" i="3"/>
  <c r="H47" i="3"/>
  <c r="H20" i="3"/>
  <c r="G25" i="3"/>
  <c r="G28" i="3"/>
  <c r="G20" i="3"/>
  <c r="G14" i="3"/>
  <c r="E39" i="3"/>
  <c r="H14" i="3"/>
  <c r="G38" i="3"/>
  <c r="H32" i="3"/>
  <c r="H12" i="3"/>
  <c r="G22" i="3"/>
  <c r="H42" i="3"/>
  <c r="H17" i="3"/>
  <c r="H11" i="3"/>
  <c r="H22" i="3"/>
  <c r="G35" i="3"/>
  <c r="E29" i="3"/>
  <c r="H33" i="3"/>
  <c r="H37" i="3"/>
  <c r="H30" i="3"/>
  <c r="E20" i="3"/>
  <c r="E28" i="3"/>
  <c r="G39" i="3"/>
  <c r="G12" i="3"/>
  <c r="G32" i="3"/>
  <c r="E18" i="3"/>
  <c r="F83" i="5"/>
  <c r="L35" i="3" s="1"/>
  <c r="D97" i="5"/>
  <c r="G9" i="3"/>
  <c r="E15" i="3"/>
  <c r="E30" i="3"/>
  <c r="F10" i="3"/>
  <c r="E24" i="3"/>
  <c r="F21" i="3"/>
  <c r="F25" i="3"/>
  <c r="G31" i="3"/>
  <c r="E46" i="3"/>
  <c r="H39" i="3"/>
  <c r="G41" i="3"/>
  <c r="H40" i="3"/>
  <c r="G19" i="3"/>
  <c r="H38" i="3"/>
  <c r="G17" i="3"/>
  <c r="H35" i="3"/>
  <c r="H43" i="3"/>
  <c r="G40" i="3"/>
  <c r="H36" i="3"/>
  <c r="H31" i="3"/>
  <c r="G18" i="3"/>
  <c r="G29" i="3"/>
  <c r="F33" i="3"/>
  <c r="E37" i="3"/>
  <c r="G63" i="5"/>
  <c r="F20" i="3"/>
  <c r="E21" i="3"/>
  <c r="H25" i="3"/>
  <c r="H46" i="3"/>
  <c r="H23" i="3"/>
  <c r="H45" i="3"/>
  <c r="G36" i="3"/>
  <c r="H13" i="3"/>
  <c r="G11" i="3"/>
  <c r="H29" i="3"/>
  <c r="C21" i="10"/>
  <c r="G8" i="2"/>
  <c r="F34" i="3"/>
  <c r="E47" i="3"/>
  <c r="E10" i="3"/>
  <c r="G24" i="3"/>
  <c r="G21" i="3"/>
  <c r="F28" i="3"/>
  <c r="H28" i="3"/>
  <c r="F46" i="3"/>
  <c r="F39" i="3"/>
  <c r="G48" i="3"/>
  <c r="H26" i="3"/>
  <c r="G47" i="3"/>
  <c r="H27" i="3"/>
  <c r="H41" i="3"/>
  <c r="H44" i="3"/>
  <c r="H16" i="3"/>
  <c r="G26" i="3"/>
  <c r="G42" i="3"/>
  <c r="F18" i="3"/>
  <c r="F29" i="3"/>
  <c r="F37" i="3"/>
  <c r="E97" i="5"/>
  <c r="J16" i="5" l="1"/>
  <c r="I30" i="3"/>
  <c r="I33" i="3"/>
  <c r="J24" i="5"/>
  <c r="K24" i="3" s="1"/>
  <c r="J23" i="5"/>
  <c r="G71" i="5"/>
  <c r="M23" i="3" s="1"/>
  <c r="F81" i="5"/>
  <c r="L33" i="3" s="1"/>
  <c r="I43" i="5"/>
  <c r="J43" i="3" s="1"/>
  <c r="F79" i="5"/>
  <c r="L31" i="3" s="1"/>
  <c r="F91" i="5"/>
  <c r="L43" i="3" s="1"/>
  <c r="I30" i="5"/>
  <c r="J30" i="3" s="1"/>
  <c r="I46" i="3"/>
  <c r="I35" i="5"/>
  <c r="J41" i="5"/>
  <c r="K41" i="5" s="1"/>
  <c r="J21" i="5"/>
  <c r="K21" i="3" s="1"/>
  <c r="H10" i="5"/>
  <c r="I10" i="5" s="1"/>
  <c r="J10" i="3" s="1"/>
  <c r="J45" i="5"/>
  <c r="K45" i="5" s="1"/>
  <c r="I20" i="5"/>
  <c r="J20" i="3" s="1"/>
  <c r="J15" i="5"/>
  <c r="K15" i="5" s="1"/>
  <c r="F69" i="5"/>
  <c r="L21" i="3" s="1"/>
  <c r="J28" i="5"/>
  <c r="K28" i="3" s="1"/>
  <c r="J29" i="5"/>
  <c r="K29" i="3" s="1"/>
  <c r="I28" i="5"/>
  <c r="J28" i="3" s="1"/>
  <c r="J11" i="5"/>
  <c r="K11" i="5" s="1"/>
  <c r="G28" i="10"/>
  <c r="G67" i="5"/>
  <c r="M19" i="3" s="1"/>
  <c r="G90" i="5"/>
  <c r="M42" i="3" s="1"/>
  <c r="G77" i="5"/>
  <c r="M29" i="3" s="1"/>
  <c r="I35" i="3"/>
  <c r="G89" i="5"/>
  <c r="M41" i="3" s="1"/>
  <c r="I11" i="3"/>
  <c r="J14" i="5"/>
  <c r="K14" i="5" s="1"/>
  <c r="J37" i="5"/>
  <c r="K37" i="3" s="1"/>
  <c r="I45" i="3"/>
  <c r="J17" i="5"/>
  <c r="K17" i="5" s="1"/>
  <c r="K34" i="5"/>
  <c r="F89" i="5"/>
  <c r="L41" i="3" s="1"/>
  <c r="G76" i="5"/>
  <c r="M28" i="3" s="1"/>
  <c r="G59" i="5"/>
  <c r="M11" i="3" s="1"/>
  <c r="F85" i="5"/>
  <c r="L37" i="3" s="1"/>
  <c r="I9" i="5"/>
  <c r="F57" i="5"/>
  <c r="G92" i="5"/>
  <c r="M44" i="3" s="1"/>
  <c r="F62" i="5"/>
  <c r="L14" i="3" s="1"/>
  <c r="F77" i="5"/>
  <c r="L29" i="3" s="1"/>
  <c r="I44" i="3"/>
  <c r="I21" i="3"/>
  <c r="J35" i="5"/>
  <c r="K35" i="5" s="1"/>
  <c r="I41" i="3"/>
  <c r="F76" i="5"/>
  <c r="L28" i="3" s="1"/>
  <c r="F59" i="5"/>
  <c r="L11" i="3" s="1"/>
  <c r="I19" i="5"/>
  <c r="J19" i="3" s="1"/>
  <c r="F93" i="5"/>
  <c r="L45" i="3" s="1"/>
  <c r="G85" i="5"/>
  <c r="M37" i="3" s="1"/>
  <c r="G58" i="5"/>
  <c r="M10" i="3" s="1"/>
  <c r="I26" i="5"/>
  <c r="J26" i="3" s="1"/>
  <c r="I39" i="3"/>
  <c r="I29" i="5"/>
  <c r="J29" i="3" s="1"/>
  <c r="I15" i="3"/>
  <c r="I21" i="5"/>
  <c r="J21" i="3" s="1"/>
  <c r="I42" i="5"/>
  <c r="J42" i="3" s="1"/>
  <c r="G68" i="5"/>
  <c r="M20" i="3" s="1"/>
  <c r="I15" i="5"/>
  <c r="J15" i="3" s="1"/>
  <c r="J19" i="5"/>
  <c r="K19" i="5" s="1"/>
  <c r="I37" i="3"/>
  <c r="F65" i="5"/>
  <c r="L17" i="3" s="1"/>
  <c r="G93" i="5"/>
  <c r="M45" i="3" s="1"/>
  <c r="F74" i="5"/>
  <c r="L26" i="3" s="1"/>
  <c r="I42" i="3"/>
  <c r="F68" i="5"/>
  <c r="L20" i="3" s="1"/>
  <c r="J39" i="5"/>
  <c r="K39" i="3" s="1"/>
  <c r="I44" i="5"/>
  <c r="J44" i="3" s="1"/>
  <c r="I34" i="5"/>
  <c r="J34" i="3" s="1"/>
  <c r="G74" i="5"/>
  <c r="M26" i="3" s="1"/>
  <c r="F90" i="5"/>
  <c r="L42" i="3" s="1"/>
  <c r="I20" i="3"/>
  <c r="G87" i="5"/>
  <c r="M39" i="3" s="1"/>
  <c r="J44" i="5"/>
  <c r="K44" i="3" s="1"/>
  <c r="J13" i="5"/>
  <c r="K13" i="5" s="1"/>
  <c r="I14" i="3"/>
  <c r="G82" i="5"/>
  <c r="M34" i="3" s="1"/>
  <c r="I22" i="5"/>
  <c r="J22" i="3" s="1"/>
  <c r="G80" i="5"/>
  <c r="M32" i="3" s="1"/>
  <c r="I25" i="5"/>
  <c r="J25" i="3" s="1"/>
  <c r="G72" i="5"/>
  <c r="M24" i="3" s="1"/>
  <c r="F95" i="5"/>
  <c r="L47" i="3" s="1"/>
  <c r="I23" i="3"/>
  <c r="K46" i="5"/>
  <c r="J36" i="5"/>
  <c r="K36" i="3" s="1"/>
  <c r="F75" i="5"/>
  <c r="L27" i="3" s="1"/>
  <c r="I40" i="5"/>
  <c r="J40" i="3" s="1"/>
  <c r="I48" i="3"/>
  <c r="I31" i="5"/>
  <c r="J31" i="3" s="1"/>
  <c r="F94" i="5"/>
  <c r="L46" i="3" s="1"/>
  <c r="J26" i="5"/>
  <c r="K26" i="3" s="1"/>
  <c r="G95" i="5"/>
  <c r="M47" i="3" s="1"/>
  <c r="I39" i="5"/>
  <c r="J39" i="3" s="1"/>
  <c r="F64" i="5"/>
  <c r="L16" i="3" s="1"/>
  <c r="J12" i="5"/>
  <c r="K12" i="3" s="1"/>
  <c r="I13" i="3"/>
  <c r="J40" i="5"/>
  <c r="K40" i="3" s="1"/>
  <c r="I31" i="3"/>
  <c r="G62" i="5"/>
  <c r="M14" i="3" s="1"/>
  <c r="G94" i="5"/>
  <c r="M46" i="3" s="1"/>
  <c r="I34" i="3"/>
  <c r="F82" i="5"/>
  <c r="L34" i="3" s="1"/>
  <c r="I22" i="3"/>
  <c r="I27" i="5"/>
  <c r="J27" i="3" s="1"/>
  <c r="I12" i="5"/>
  <c r="J12" i="3" s="1"/>
  <c r="F60" i="5"/>
  <c r="L12" i="3" s="1"/>
  <c r="I32" i="5"/>
  <c r="J32" i="3" s="1"/>
  <c r="F96" i="5"/>
  <c r="L48" i="3" s="1"/>
  <c r="G66" i="5"/>
  <c r="M18" i="3" s="1"/>
  <c r="I24" i="3"/>
  <c r="J22" i="5"/>
  <c r="K22" i="5" s="1"/>
  <c r="F70" i="5"/>
  <c r="L22" i="3" s="1"/>
  <c r="I47" i="5"/>
  <c r="J47" i="3" s="1"/>
  <c r="I23" i="5"/>
  <c r="J23" i="3" s="1"/>
  <c r="F84" i="5"/>
  <c r="L36" i="3" s="1"/>
  <c r="I27" i="3"/>
  <c r="I16" i="3"/>
  <c r="G64" i="5"/>
  <c r="M16" i="3" s="1"/>
  <c r="I12" i="3"/>
  <c r="I43" i="3"/>
  <c r="G91" i="5"/>
  <c r="M43" i="3" s="1"/>
  <c r="I13" i="5"/>
  <c r="J13" i="3" s="1"/>
  <c r="K38" i="3"/>
  <c r="F80" i="5"/>
  <c r="L32" i="3" s="1"/>
  <c r="G88" i="5"/>
  <c r="M40" i="3" s="1"/>
  <c r="F88" i="5"/>
  <c r="L40" i="3" s="1"/>
  <c r="J48" i="5"/>
  <c r="I48" i="5"/>
  <c r="J48" i="3" s="1"/>
  <c r="G79" i="5"/>
  <c r="M31" i="3" s="1"/>
  <c r="J30" i="5"/>
  <c r="K30" i="5" s="1"/>
  <c r="G78" i="5"/>
  <c r="M30" i="3" s="1"/>
  <c r="J25" i="5"/>
  <c r="K25" i="3" s="1"/>
  <c r="I18" i="5"/>
  <c r="J18" i="3" s="1"/>
  <c r="I18" i="3"/>
  <c r="G81" i="5"/>
  <c r="M33" i="3" s="1"/>
  <c r="I19" i="3"/>
  <c r="I36" i="5"/>
  <c r="J36" i="3" s="1"/>
  <c r="I36" i="3"/>
  <c r="J27" i="5"/>
  <c r="K27" i="3" s="1"/>
  <c r="F61" i="5"/>
  <c r="L13" i="3" s="1"/>
  <c r="I32" i="3"/>
  <c r="F72" i="5"/>
  <c r="L24" i="3" s="1"/>
  <c r="I47" i="3"/>
  <c r="K18" i="5"/>
  <c r="G49" i="5"/>
  <c r="C33" i="10" s="1"/>
  <c r="I25" i="3"/>
  <c r="I46" i="5"/>
  <c r="J46" i="3" s="1"/>
  <c r="F73" i="5"/>
  <c r="L25" i="3" s="1"/>
  <c r="F66" i="5"/>
  <c r="L18" i="3" s="1"/>
  <c r="J33" i="5"/>
  <c r="K33" i="3" s="1"/>
  <c r="I17" i="5"/>
  <c r="J17" i="3" s="1"/>
  <c r="G65" i="5"/>
  <c r="M17" i="3" s="1"/>
  <c r="F49" i="3"/>
  <c r="K20" i="5"/>
  <c r="K19" i="3"/>
  <c r="H49" i="3"/>
  <c r="K28" i="10"/>
  <c r="G16" i="2"/>
  <c r="K32" i="3"/>
  <c r="K32" i="5"/>
  <c r="J11" i="3"/>
  <c r="K26" i="5"/>
  <c r="K22" i="3"/>
  <c r="K42" i="5"/>
  <c r="K42" i="3"/>
  <c r="K23" i="3"/>
  <c r="K23" i="5"/>
  <c r="J16" i="3"/>
  <c r="M15" i="3"/>
  <c r="K12" i="5"/>
  <c r="K43" i="3"/>
  <c r="K43" i="5"/>
  <c r="J28" i="10"/>
  <c r="G14" i="2"/>
  <c r="J41" i="3"/>
  <c r="M48" i="3"/>
  <c r="E49" i="3"/>
  <c r="L23" i="3"/>
  <c r="K16" i="3"/>
  <c r="K16" i="5"/>
  <c r="J35" i="3"/>
  <c r="K31" i="5"/>
  <c r="K31" i="3"/>
  <c r="J14" i="3"/>
  <c r="K41" i="3"/>
  <c r="K24" i="5"/>
  <c r="K47" i="3"/>
  <c r="K47" i="5"/>
  <c r="L15" i="3"/>
  <c r="M21" i="3"/>
  <c r="G49" i="3"/>
  <c r="I9" i="3"/>
  <c r="G57" i="5"/>
  <c r="J9" i="5"/>
  <c r="K48" i="5"/>
  <c r="K48" i="3"/>
  <c r="G10" i="2"/>
  <c r="E28" i="10"/>
  <c r="L30" i="3"/>
  <c r="K17" i="3" l="1"/>
  <c r="F58" i="5"/>
  <c r="L10" i="3" s="1"/>
  <c r="J10" i="5"/>
  <c r="K10" i="3" s="1"/>
  <c r="K25" i="5"/>
  <c r="H49" i="5"/>
  <c r="H8" i="2" s="1"/>
  <c r="I10" i="3"/>
  <c r="I49" i="3" s="1"/>
  <c r="K21" i="5"/>
  <c r="K29" i="5"/>
  <c r="K13" i="3"/>
  <c r="K35" i="3"/>
  <c r="K28" i="5"/>
  <c r="K45" i="3"/>
  <c r="K14" i="3"/>
  <c r="K27" i="5"/>
  <c r="K11" i="3"/>
  <c r="K15" i="3"/>
  <c r="K37" i="5"/>
  <c r="K30" i="3"/>
  <c r="K39" i="5"/>
  <c r="K9" i="5"/>
  <c r="K44" i="5"/>
  <c r="K40" i="5"/>
  <c r="K36" i="5"/>
  <c r="K33" i="5"/>
  <c r="J9" i="3"/>
  <c r="J49" i="3" s="1"/>
  <c r="I49" i="5"/>
  <c r="M9" i="3"/>
  <c r="M49" i="3" s="1"/>
  <c r="G97" i="5"/>
  <c r="K9" i="3"/>
  <c r="F97" i="5"/>
  <c r="L9" i="3"/>
  <c r="L49" i="3" s="1"/>
  <c r="J49" i="5" l="1"/>
  <c r="C43" i="10"/>
  <c r="K10" i="5"/>
  <c r="K49" i="5" s="1"/>
  <c r="L49" i="5" s="1"/>
  <c r="M9" i="5" s="1"/>
  <c r="N9" i="5" s="1"/>
  <c r="K49" i="3"/>
  <c r="H12" i="2"/>
  <c r="E50" i="10"/>
  <c r="J43" i="10"/>
  <c r="H14" i="2"/>
  <c r="C50" i="10"/>
  <c r="H10" i="2"/>
  <c r="K43" i="10"/>
  <c r="H16" i="2"/>
  <c r="C57" i="10" l="1"/>
  <c r="M12" i="5"/>
  <c r="N12" i="5" s="1"/>
  <c r="M30" i="5"/>
  <c r="N30" i="5" s="1"/>
  <c r="M21" i="5"/>
  <c r="N21" i="5" s="1"/>
  <c r="M34" i="5"/>
  <c r="N34" i="5" s="1"/>
  <c r="M23" i="5"/>
  <c r="N23" i="5" s="1"/>
  <c r="M48" i="5"/>
  <c r="N48" i="5" s="1"/>
  <c r="M18" i="5"/>
  <c r="N18" i="5" s="1"/>
  <c r="M39" i="5"/>
  <c r="N39" i="5" s="1"/>
  <c r="M42" i="5"/>
  <c r="N42" i="5" s="1"/>
  <c r="M46" i="5"/>
  <c r="N46" i="5" s="1"/>
  <c r="M38" i="5"/>
  <c r="N38" i="5" s="1"/>
  <c r="M26" i="5"/>
  <c r="N26" i="5" s="1"/>
  <c r="M35" i="5"/>
  <c r="N35" i="5" s="1"/>
  <c r="M14" i="5"/>
  <c r="N14" i="5" s="1"/>
  <c r="M37" i="5"/>
  <c r="N37" i="5" s="1"/>
  <c r="M25" i="5"/>
  <c r="N25" i="5" s="1"/>
  <c r="M10" i="5"/>
  <c r="N10" i="5" s="1"/>
  <c r="M20" i="5"/>
  <c r="N20" i="5" s="1"/>
  <c r="M40" i="5"/>
  <c r="N40" i="5" s="1"/>
  <c r="M28" i="5"/>
  <c r="N28" i="5" s="1"/>
  <c r="M16" i="5"/>
  <c r="N16" i="5" s="1"/>
  <c r="M45" i="5"/>
  <c r="N45" i="5" s="1"/>
  <c r="M33" i="5"/>
  <c r="N33" i="5" s="1"/>
  <c r="M11" i="5"/>
  <c r="N11" i="5" s="1"/>
  <c r="M15" i="5"/>
  <c r="N15" i="5" s="1"/>
  <c r="M24" i="5"/>
  <c r="N24" i="5" s="1"/>
  <c r="M31" i="5"/>
  <c r="N31" i="5" s="1"/>
  <c r="M32" i="5"/>
  <c r="N32" i="5" s="1"/>
  <c r="M41" i="5"/>
  <c r="N41" i="5" s="1"/>
  <c r="M19" i="5"/>
  <c r="N19" i="5" s="1"/>
  <c r="M47" i="5"/>
  <c r="N47" i="5" s="1"/>
  <c r="M22" i="5"/>
  <c r="N22" i="5" s="1"/>
  <c r="M27" i="5"/>
  <c r="N27" i="5" s="1"/>
  <c r="M36" i="5"/>
  <c r="N36" i="5" s="1"/>
  <c r="M13" i="5"/>
  <c r="N13" i="5" s="1"/>
  <c r="M44" i="5"/>
  <c r="N44" i="5" s="1"/>
  <c r="M17" i="5"/>
  <c r="N17" i="5" s="1"/>
  <c r="M43" i="5"/>
  <c r="N43" i="5" s="1"/>
  <c r="M29" i="5"/>
  <c r="N29" i="5" s="1"/>
  <c r="M49" i="5" l="1"/>
  <c r="C63" i="10" s="1"/>
  <c r="N49" i="5" l="1"/>
  <c r="C69" i="10" s="1"/>
  <c r="O9" i="5" a="1"/>
  <c r="O40" i="5" l="1"/>
  <c r="O11" i="5"/>
  <c r="O20" i="5"/>
  <c r="O47" i="5"/>
  <c r="O10" i="5"/>
  <c r="O34" i="5"/>
  <c r="O16" i="5"/>
  <c r="O18" i="5"/>
  <c r="O41" i="5"/>
  <c r="O15" i="5"/>
  <c r="O13" i="5"/>
  <c r="O23" i="5"/>
  <c r="O38" i="5"/>
  <c r="O36" i="5"/>
  <c r="O14" i="5"/>
  <c r="O39" i="5"/>
  <c r="O19" i="5"/>
  <c r="O42" i="5"/>
  <c r="O17" i="5"/>
  <c r="O31" i="5"/>
  <c r="O44" i="5"/>
  <c r="O33" i="5"/>
  <c r="O24" i="5"/>
  <c r="O26" i="5"/>
  <c r="O9" i="5"/>
  <c r="O48" i="5"/>
  <c r="O29" i="5"/>
  <c r="O22" i="5"/>
  <c r="O32" i="5"/>
  <c r="O21" i="5"/>
  <c r="O27" i="5"/>
  <c r="O46" i="5"/>
  <c r="O25" i="5"/>
  <c r="O30" i="5"/>
  <c r="O45" i="5"/>
  <c r="O12" i="5"/>
  <c r="O43" i="5"/>
  <c r="O28" i="5"/>
  <c r="O35" i="5"/>
  <c r="O37" i="5"/>
  <c r="H57" i="5" l="1"/>
  <c r="J57" i="5" s="1"/>
  <c r="R9" i="5"/>
  <c r="Q37" i="5"/>
  <c r="P37" i="5"/>
  <c r="D84" i="3"/>
  <c r="H85" i="5"/>
  <c r="I85" i="5"/>
  <c r="R37" i="5"/>
  <c r="I84" i="3" s="1"/>
  <c r="P46" i="5"/>
  <c r="D93" i="3"/>
  <c r="Q46" i="5"/>
  <c r="I94" i="5"/>
  <c r="R46" i="5"/>
  <c r="I93" i="3" s="1"/>
  <c r="H94" i="5"/>
  <c r="P26" i="5"/>
  <c r="H74" i="5"/>
  <c r="I74" i="5"/>
  <c r="Q26" i="5"/>
  <c r="D73" i="3"/>
  <c r="R26" i="5"/>
  <c r="I73" i="3" s="1"/>
  <c r="D86" i="3"/>
  <c r="H87" i="5"/>
  <c r="Q39" i="5"/>
  <c r="I87" i="5"/>
  <c r="P39" i="5"/>
  <c r="R39" i="5"/>
  <c r="I86" i="3" s="1"/>
  <c r="I66" i="5"/>
  <c r="Q18" i="5"/>
  <c r="D65" i="3"/>
  <c r="H66" i="5"/>
  <c r="P18" i="5"/>
  <c r="R18" i="5"/>
  <c r="I65" i="3" s="1"/>
  <c r="H83" i="5"/>
  <c r="Q35" i="5"/>
  <c r="P35" i="5"/>
  <c r="D82" i="3"/>
  <c r="I83" i="5"/>
  <c r="R35" i="5"/>
  <c r="I82" i="3" s="1"/>
  <c r="P24" i="5"/>
  <c r="I72" i="5"/>
  <c r="D71" i="3"/>
  <c r="Q24" i="5"/>
  <c r="H72" i="5"/>
  <c r="R24" i="5"/>
  <c r="I71" i="3" s="1"/>
  <c r="D59" i="3"/>
  <c r="H60" i="5"/>
  <c r="P12" i="5"/>
  <c r="I60" i="5"/>
  <c r="Q12" i="5"/>
  <c r="R12" i="5"/>
  <c r="I59" i="3" s="1"/>
  <c r="D69" i="3"/>
  <c r="Q22" i="5"/>
  <c r="I70" i="5"/>
  <c r="H70" i="5"/>
  <c r="P22" i="5"/>
  <c r="R22" i="5"/>
  <c r="I69" i="3" s="1"/>
  <c r="Q31" i="5"/>
  <c r="I79" i="5"/>
  <c r="D78" i="3"/>
  <c r="H79" i="5"/>
  <c r="P31" i="5"/>
  <c r="R31" i="5"/>
  <c r="I78" i="3" s="1"/>
  <c r="I71" i="5"/>
  <c r="P23" i="5"/>
  <c r="Q23" i="5"/>
  <c r="D70" i="3"/>
  <c r="H71" i="5"/>
  <c r="R23" i="5"/>
  <c r="I70" i="3" s="1"/>
  <c r="P47" i="5"/>
  <c r="I95" i="5"/>
  <c r="Q47" i="5"/>
  <c r="D94" i="3"/>
  <c r="H95" i="5"/>
  <c r="R47" i="5"/>
  <c r="I94" i="3" s="1"/>
  <c r="Q45" i="5"/>
  <c r="P45" i="5"/>
  <c r="I93" i="5"/>
  <c r="H93" i="5"/>
  <c r="D92" i="3"/>
  <c r="R45" i="5"/>
  <c r="I92" i="3" s="1"/>
  <c r="P27" i="5"/>
  <c r="Q27" i="5"/>
  <c r="I75" i="5"/>
  <c r="H75" i="5"/>
  <c r="D74" i="3"/>
  <c r="R27" i="5"/>
  <c r="I74" i="3" s="1"/>
  <c r="Q29" i="5"/>
  <c r="I77" i="5"/>
  <c r="H77" i="5"/>
  <c r="D76" i="3"/>
  <c r="P29" i="5"/>
  <c r="R29" i="5"/>
  <c r="I76" i="3" s="1"/>
  <c r="Q17" i="5"/>
  <c r="D64" i="3"/>
  <c r="H65" i="5"/>
  <c r="I65" i="5"/>
  <c r="P17" i="5"/>
  <c r="R17" i="5"/>
  <c r="I64" i="3" s="1"/>
  <c r="P14" i="5"/>
  <c r="Q14" i="5"/>
  <c r="I62" i="5"/>
  <c r="H62" i="5"/>
  <c r="D61" i="3"/>
  <c r="R14" i="5"/>
  <c r="I61" i="3" s="1"/>
  <c r="H61" i="5"/>
  <c r="I61" i="5"/>
  <c r="D60" i="3"/>
  <c r="Q13" i="5"/>
  <c r="P13" i="5"/>
  <c r="R13" i="5"/>
  <c r="I60" i="3" s="1"/>
  <c r="P16" i="5"/>
  <c r="I64" i="5"/>
  <c r="H64" i="5"/>
  <c r="D63" i="3"/>
  <c r="Q16" i="5"/>
  <c r="R16" i="5"/>
  <c r="I63" i="3" s="1"/>
  <c r="H68" i="5"/>
  <c r="I68" i="5"/>
  <c r="Q20" i="5"/>
  <c r="P20" i="5"/>
  <c r="D67" i="3"/>
  <c r="R20" i="5"/>
  <c r="I67" i="3" s="1"/>
  <c r="I76" i="5"/>
  <c r="D75" i="3"/>
  <c r="Q28" i="5"/>
  <c r="P28" i="5"/>
  <c r="H76" i="5"/>
  <c r="R28" i="5"/>
  <c r="I75" i="3" s="1"/>
  <c r="Q30" i="5"/>
  <c r="D77" i="3"/>
  <c r="I78" i="5"/>
  <c r="H78" i="5"/>
  <c r="P30" i="5"/>
  <c r="R30" i="5"/>
  <c r="I77" i="3" s="1"/>
  <c r="Q21" i="5"/>
  <c r="I69" i="5"/>
  <c r="P21" i="5"/>
  <c r="H69" i="5"/>
  <c r="D68" i="3"/>
  <c r="R21" i="5"/>
  <c r="I68" i="3" s="1"/>
  <c r="D95" i="3"/>
  <c r="Q48" i="5"/>
  <c r="H96" i="5"/>
  <c r="I96" i="5"/>
  <c r="P48" i="5"/>
  <c r="R48" i="5"/>
  <c r="I95" i="3" s="1"/>
  <c r="H81" i="5"/>
  <c r="Q33" i="5"/>
  <c r="D80" i="3"/>
  <c r="P33" i="5"/>
  <c r="I81" i="5"/>
  <c r="R33" i="5"/>
  <c r="I80" i="3" s="1"/>
  <c r="P42" i="5"/>
  <c r="D89" i="3"/>
  <c r="I90" i="5"/>
  <c r="Q42" i="5"/>
  <c r="H90" i="5"/>
  <c r="R42" i="5"/>
  <c r="I89" i="3" s="1"/>
  <c r="H84" i="5"/>
  <c r="P36" i="5"/>
  <c r="Q36" i="5"/>
  <c r="I84" i="5"/>
  <c r="D83" i="3"/>
  <c r="R36" i="5"/>
  <c r="I83" i="3" s="1"/>
  <c r="I63" i="5"/>
  <c r="D62" i="3"/>
  <c r="Q15" i="5"/>
  <c r="H63" i="5"/>
  <c r="P15" i="5"/>
  <c r="R15" i="5"/>
  <c r="I62" i="3" s="1"/>
  <c r="I82" i="5"/>
  <c r="H82" i="5"/>
  <c r="D81" i="3"/>
  <c r="P34" i="5"/>
  <c r="R34" i="5"/>
  <c r="I81" i="3" s="1"/>
  <c r="Q34" i="5"/>
  <c r="D58" i="3"/>
  <c r="I59" i="5"/>
  <c r="H59" i="5"/>
  <c r="Q11" i="5"/>
  <c r="P11" i="5"/>
  <c r="R11" i="5"/>
  <c r="I58" i="3" s="1"/>
  <c r="H91" i="5"/>
  <c r="I91" i="5"/>
  <c r="D90" i="3"/>
  <c r="Q43" i="5"/>
  <c r="P43" i="5"/>
  <c r="R43" i="5"/>
  <c r="I90" i="3" s="1"/>
  <c r="P25" i="5"/>
  <c r="D72" i="3"/>
  <c r="I73" i="5"/>
  <c r="Q25" i="5"/>
  <c r="H73" i="5"/>
  <c r="R25" i="5"/>
  <c r="I72" i="3" s="1"/>
  <c r="P32" i="5"/>
  <c r="Q32" i="5"/>
  <c r="I80" i="5"/>
  <c r="H80" i="5"/>
  <c r="D79" i="3"/>
  <c r="R32" i="5"/>
  <c r="I79" i="3" s="1"/>
  <c r="O49" i="5"/>
  <c r="D56" i="3"/>
  <c r="P9" i="5"/>
  <c r="S9" i="5" s="1"/>
  <c r="Q9" i="5"/>
  <c r="T9" i="5" s="1"/>
  <c r="I57" i="5"/>
  <c r="K57" i="5" s="1"/>
  <c r="P44" i="5"/>
  <c r="I92" i="5"/>
  <c r="D91" i="3"/>
  <c r="Q44" i="5"/>
  <c r="H92" i="5"/>
  <c r="R44" i="5"/>
  <c r="I91" i="3" s="1"/>
  <c r="H67" i="5"/>
  <c r="I67" i="5"/>
  <c r="Q19" i="5"/>
  <c r="D66" i="3"/>
  <c r="P19" i="5"/>
  <c r="R19" i="5"/>
  <c r="I66" i="3" s="1"/>
  <c r="H86" i="5"/>
  <c r="P38" i="5"/>
  <c r="D85" i="3"/>
  <c r="I86" i="5"/>
  <c r="Q38" i="5"/>
  <c r="R38" i="5"/>
  <c r="I85" i="3" s="1"/>
  <c r="H89" i="5"/>
  <c r="P41" i="5"/>
  <c r="D88" i="3"/>
  <c r="I89" i="5"/>
  <c r="Q41" i="5"/>
  <c r="R41" i="5"/>
  <c r="I88" i="3" s="1"/>
  <c r="I58" i="5"/>
  <c r="H58" i="5"/>
  <c r="P10" i="5"/>
  <c r="Q10" i="5"/>
  <c r="D57" i="3"/>
  <c r="R10" i="5"/>
  <c r="I57" i="3" s="1"/>
  <c r="Q40" i="5"/>
  <c r="H88" i="5"/>
  <c r="P40" i="5"/>
  <c r="D87" i="3"/>
  <c r="I88" i="5"/>
  <c r="R40" i="5"/>
  <c r="I87" i="3" s="1"/>
  <c r="G57" i="3" l="1"/>
  <c r="J58" i="5"/>
  <c r="L57" i="3" s="1"/>
  <c r="H56" i="3"/>
  <c r="I97" i="5"/>
  <c r="G72" i="3"/>
  <c r="J73" i="5"/>
  <c r="L72" i="3" s="1"/>
  <c r="E58" i="3"/>
  <c r="S11" i="5"/>
  <c r="J58" i="3" s="1"/>
  <c r="H62" i="3"/>
  <c r="K63" i="5"/>
  <c r="M62" i="3" s="1"/>
  <c r="E89" i="3"/>
  <c r="S42" i="5"/>
  <c r="J89" i="3" s="1"/>
  <c r="E95" i="3"/>
  <c r="S48" i="5"/>
  <c r="J95" i="3" s="1"/>
  <c r="F77" i="3"/>
  <c r="T30" i="5"/>
  <c r="K77" i="3" s="1"/>
  <c r="G63" i="3"/>
  <c r="J64" i="5"/>
  <c r="L63" i="3" s="1"/>
  <c r="E64" i="3"/>
  <c r="S17" i="5"/>
  <c r="J64" i="3" s="1"/>
  <c r="G94" i="3"/>
  <c r="J95" i="5"/>
  <c r="L94" i="3" s="1"/>
  <c r="E78" i="3"/>
  <c r="S31" i="5"/>
  <c r="J78" i="3" s="1"/>
  <c r="F59" i="3"/>
  <c r="T12" i="5"/>
  <c r="K59" i="3" s="1"/>
  <c r="H82" i="3"/>
  <c r="K83" i="5"/>
  <c r="M82" i="3" s="1"/>
  <c r="H57" i="3"/>
  <c r="K58" i="5"/>
  <c r="M57" i="3" s="1"/>
  <c r="F85" i="3"/>
  <c r="T38" i="5"/>
  <c r="K85" i="3" s="1"/>
  <c r="G91" i="3"/>
  <c r="J92" i="5"/>
  <c r="L91" i="3" s="1"/>
  <c r="F56" i="3"/>
  <c r="Q49" i="5"/>
  <c r="F79" i="3"/>
  <c r="T32" i="5"/>
  <c r="K79" i="3" s="1"/>
  <c r="F72" i="3"/>
  <c r="T25" i="5"/>
  <c r="K72" i="3" s="1"/>
  <c r="F58" i="3"/>
  <c r="T11" i="5"/>
  <c r="K58" i="3" s="1"/>
  <c r="G62" i="3"/>
  <c r="J63" i="5"/>
  <c r="L62" i="3" s="1"/>
  <c r="H95" i="3"/>
  <c r="K96" i="5"/>
  <c r="M95" i="3" s="1"/>
  <c r="H68" i="3"/>
  <c r="K69" i="5"/>
  <c r="M68" i="3" s="1"/>
  <c r="E67" i="3"/>
  <c r="S20" i="5"/>
  <c r="J67" i="3" s="1"/>
  <c r="H63" i="3"/>
  <c r="K64" i="5"/>
  <c r="M63" i="3" s="1"/>
  <c r="G74" i="3"/>
  <c r="J75" i="5"/>
  <c r="L74" i="3" s="1"/>
  <c r="G78" i="3"/>
  <c r="J79" i="5"/>
  <c r="L78" i="3" s="1"/>
  <c r="H59" i="3"/>
  <c r="K60" i="5"/>
  <c r="M59" i="3" s="1"/>
  <c r="H87" i="3"/>
  <c r="K88" i="5"/>
  <c r="M87" i="3" s="1"/>
  <c r="F87" i="3"/>
  <c r="T40" i="5"/>
  <c r="K87" i="3" s="1"/>
  <c r="E57" i="3"/>
  <c r="S10" i="5"/>
  <c r="J57" i="3" s="1"/>
  <c r="F88" i="3"/>
  <c r="T41" i="5"/>
  <c r="K88" i="3" s="1"/>
  <c r="G88" i="3"/>
  <c r="J89" i="5"/>
  <c r="L88" i="3" s="1"/>
  <c r="E66" i="3"/>
  <c r="S19" i="5"/>
  <c r="J66" i="3" s="1"/>
  <c r="G66" i="3"/>
  <c r="J67" i="5"/>
  <c r="L66" i="3" s="1"/>
  <c r="G56" i="3"/>
  <c r="H97" i="5"/>
  <c r="D96" i="3"/>
  <c r="G79" i="3"/>
  <c r="J80" i="5"/>
  <c r="L79" i="3" s="1"/>
  <c r="F90" i="3"/>
  <c r="T43" i="5"/>
  <c r="K90" i="3" s="1"/>
  <c r="H58" i="3"/>
  <c r="K59" i="5"/>
  <c r="M58" i="3" s="1"/>
  <c r="E81" i="3"/>
  <c r="S34" i="5"/>
  <c r="J81" i="3" s="1"/>
  <c r="H83" i="3"/>
  <c r="K84" i="5"/>
  <c r="M83" i="3" s="1"/>
  <c r="E80" i="3"/>
  <c r="S33" i="5"/>
  <c r="J80" i="3" s="1"/>
  <c r="F95" i="3"/>
  <c r="T48" i="5"/>
  <c r="K95" i="3" s="1"/>
  <c r="G68" i="3"/>
  <c r="J69" i="5"/>
  <c r="L68" i="3" s="1"/>
  <c r="E75" i="3"/>
  <c r="S28" i="5"/>
  <c r="J75" i="3" s="1"/>
  <c r="H67" i="3"/>
  <c r="K68" i="5"/>
  <c r="M67" i="3" s="1"/>
  <c r="H60" i="3"/>
  <c r="K61" i="5"/>
  <c r="M60" i="3" s="1"/>
  <c r="G61" i="3"/>
  <c r="J62" i="5"/>
  <c r="L61" i="3" s="1"/>
  <c r="F74" i="3"/>
  <c r="T27" i="5"/>
  <c r="K74" i="3" s="1"/>
  <c r="G92" i="3"/>
  <c r="J93" i="5"/>
  <c r="L92" i="3" s="1"/>
  <c r="H94" i="3"/>
  <c r="K95" i="5"/>
  <c r="M94" i="3" s="1"/>
  <c r="H78" i="3"/>
  <c r="K79" i="5"/>
  <c r="M78" i="3" s="1"/>
  <c r="G69" i="3"/>
  <c r="J70" i="5"/>
  <c r="L69" i="3" s="1"/>
  <c r="G59" i="3"/>
  <c r="J60" i="5"/>
  <c r="L59" i="3" s="1"/>
  <c r="F71" i="3"/>
  <c r="T24" i="5"/>
  <c r="K71" i="3" s="1"/>
  <c r="F82" i="3"/>
  <c r="T35" i="5"/>
  <c r="K82" i="3" s="1"/>
  <c r="G65" i="3"/>
  <c r="J66" i="5"/>
  <c r="L65" i="3" s="1"/>
  <c r="G86" i="3"/>
  <c r="J87" i="5"/>
  <c r="L86" i="3" s="1"/>
  <c r="F73" i="3"/>
  <c r="T26" i="5"/>
  <c r="K73" i="3" s="1"/>
  <c r="G93" i="3"/>
  <c r="J94" i="5"/>
  <c r="L93" i="3" s="1"/>
  <c r="G84" i="3"/>
  <c r="J85" i="5"/>
  <c r="L84" i="3" s="1"/>
  <c r="H88" i="3"/>
  <c r="K89" i="5"/>
  <c r="M88" i="3" s="1"/>
  <c r="C79" i="10"/>
  <c r="I8" i="2"/>
  <c r="S25" i="5"/>
  <c r="J72" i="3" s="1"/>
  <c r="E72" i="3"/>
  <c r="E62" i="3"/>
  <c r="S15" i="5"/>
  <c r="J62" i="3" s="1"/>
  <c r="F83" i="3"/>
  <c r="T36" i="5"/>
  <c r="K83" i="3" s="1"/>
  <c r="E68" i="3"/>
  <c r="S21" i="5"/>
  <c r="J68" i="3" s="1"/>
  <c r="F75" i="3"/>
  <c r="T28" i="5"/>
  <c r="K75" i="3" s="1"/>
  <c r="E60" i="3"/>
  <c r="S13" i="5"/>
  <c r="J60" i="3" s="1"/>
  <c r="H61" i="3"/>
  <c r="K62" i="5"/>
  <c r="M61" i="3" s="1"/>
  <c r="F64" i="3"/>
  <c r="T17" i="5"/>
  <c r="K64" i="3" s="1"/>
  <c r="E74" i="3"/>
  <c r="S27" i="5"/>
  <c r="J74" i="3" s="1"/>
  <c r="E94" i="3"/>
  <c r="S47" i="5"/>
  <c r="J94" i="3" s="1"/>
  <c r="F78" i="3"/>
  <c r="T31" i="5"/>
  <c r="K78" i="3" s="1"/>
  <c r="G85" i="3"/>
  <c r="J86" i="5"/>
  <c r="L85" i="3" s="1"/>
  <c r="E91" i="3"/>
  <c r="S44" i="5"/>
  <c r="J91" i="3" s="1"/>
  <c r="H90" i="3"/>
  <c r="K91" i="5"/>
  <c r="M90" i="3" s="1"/>
  <c r="F80" i="3"/>
  <c r="T33" i="5"/>
  <c r="K80" i="3" s="1"/>
  <c r="G77" i="3"/>
  <c r="J78" i="5"/>
  <c r="L77" i="3" s="1"/>
  <c r="F61" i="3"/>
  <c r="T14" i="5"/>
  <c r="K61" i="3" s="1"/>
  <c r="H76" i="3"/>
  <c r="K77" i="5"/>
  <c r="M76" i="3" s="1"/>
  <c r="E92" i="3"/>
  <c r="S45" i="5"/>
  <c r="J92" i="3" s="1"/>
  <c r="E70" i="3"/>
  <c r="S23" i="5"/>
  <c r="J70" i="3" s="1"/>
  <c r="F69" i="3"/>
  <c r="T22" i="5"/>
  <c r="K69" i="3" s="1"/>
  <c r="H86" i="3"/>
  <c r="K87" i="5"/>
  <c r="M86" i="3" s="1"/>
  <c r="E85" i="3"/>
  <c r="S38" i="5"/>
  <c r="J85" i="3" s="1"/>
  <c r="H91" i="3"/>
  <c r="K92" i="5"/>
  <c r="M91" i="3" s="1"/>
  <c r="H79" i="3"/>
  <c r="K80" i="5"/>
  <c r="M79" i="3" s="1"/>
  <c r="G89" i="3"/>
  <c r="J90" i="5"/>
  <c r="L89" i="3" s="1"/>
  <c r="E77" i="3"/>
  <c r="S30" i="5"/>
  <c r="J77" i="3" s="1"/>
  <c r="G67" i="3"/>
  <c r="J68" i="5"/>
  <c r="L67" i="3" s="1"/>
  <c r="G60" i="3"/>
  <c r="J61" i="5"/>
  <c r="L60" i="3" s="1"/>
  <c r="G76" i="3"/>
  <c r="J77" i="5"/>
  <c r="L76" i="3" s="1"/>
  <c r="H92" i="3"/>
  <c r="K93" i="5"/>
  <c r="M92" i="3" s="1"/>
  <c r="F70" i="3"/>
  <c r="T23" i="5"/>
  <c r="K70" i="3" s="1"/>
  <c r="H69" i="3"/>
  <c r="K70" i="5"/>
  <c r="M69" i="3" s="1"/>
  <c r="G82" i="3"/>
  <c r="J83" i="5"/>
  <c r="L82" i="3" s="1"/>
  <c r="E86" i="3"/>
  <c r="S39" i="5"/>
  <c r="J86" i="3" s="1"/>
  <c r="H73" i="3"/>
  <c r="K74" i="5"/>
  <c r="M73" i="3" s="1"/>
  <c r="E93" i="3"/>
  <c r="S46" i="5"/>
  <c r="J93" i="3" s="1"/>
  <c r="E87" i="3"/>
  <c r="S40" i="5"/>
  <c r="J87" i="3" s="1"/>
  <c r="F66" i="3"/>
  <c r="T19" i="5"/>
  <c r="K66" i="3" s="1"/>
  <c r="F81" i="3"/>
  <c r="T34" i="5"/>
  <c r="K81" i="3" s="1"/>
  <c r="G81" i="3"/>
  <c r="J82" i="5"/>
  <c r="L81" i="3" s="1"/>
  <c r="E83" i="3"/>
  <c r="S36" i="5"/>
  <c r="J83" i="3" s="1"/>
  <c r="F89" i="3"/>
  <c r="T42" i="5"/>
  <c r="K89" i="3" s="1"/>
  <c r="F60" i="3"/>
  <c r="T13" i="5"/>
  <c r="K60" i="3" s="1"/>
  <c r="H64" i="3"/>
  <c r="K65" i="5"/>
  <c r="M64" i="3" s="1"/>
  <c r="H71" i="3"/>
  <c r="K72" i="5"/>
  <c r="M71" i="3" s="1"/>
  <c r="F65" i="3"/>
  <c r="T18" i="5"/>
  <c r="K65" i="3" s="1"/>
  <c r="G73" i="3"/>
  <c r="J74" i="5"/>
  <c r="L73" i="3" s="1"/>
  <c r="H93" i="3"/>
  <c r="K94" i="5"/>
  <c r="M93" i="3" s="1"/>
  <c r="E84" i="3"/>
  <c r="S37" i="5"/>
  <c r="J84" i="3" s="1"/>
  <c r="G87" i="3"/>
  <c r="J88" i="5"/>
  <c r="L87" i="3" s="1"/>
  <c r="F57" i="3"/>
  <c r="T10" i="5"/>
  <c r="K57" i="3" s="1"/>
  <c r="E88" i="3"/>
  <c r="S41" i="5"/>
  <c r="J88" i="3" s="1"/>
  <c r="H85" i="3"/>
  <c r="K86" i="5"/>
  <c r="M85" i="3" s="1"/>
  <c r="H66" i="3"/>
  <c r="K67" i="5"/>
  <c r="M66" i="3" s="1"/>
  <c r="F91" i="3"/>
  <c r="T44" i="5"/>
  <c r="K91" i="3" s="1"/>
  <c r="R49" i="5"/>
  <c r="J8" i="2" s="1"/>
  <c r="J32" i="2" s="1"/>
  <c r="I56" i="3"/>
  <c r="I96" i="3" s="1"/>
  <c r="E56" i="3"/>
  <c r="P49" i="5"/>
  <c r="E79" i="3"/>
  <c r="S32" i="5"/>
  <c r="J79" i="3" s="1"/>
  <c r="H72" i="3"/>
  <c r="K73" i="5"/>
  <c r="M72" i="3" s="1"/>
  <c r="E90" i="3"/>
  <c r="S43" i="5"/>
  <c r="J90" i="3" s="1"/>
  <c r="G90" i="3"/>
  <c r="J91" i="5"/>
  <c r="L90" i="3" s="1"/>
  <c r="G58" i="3"/>
  <c r="J59" i="5"/>
  <c r="L58" i="3" s="1"/>
  <c r="H81" i="3"/>
  <c r="K82" i="5"/>
  <c r="M81" i="3" s="1"/>
  <c r="F62" i="3"/>
  <c r="T15" i="5"/>
  <c r="K62" i="3" s="1"/>
  <c r="G83" i="3"/>
  <c r="J84" i="5"/>
  <c r="L83" i="3" s="1"/>
  <c r="H89" i="3"/>
  <c r="K90" i="5"/>
  <c r="M89" i="3" s="1"/>
  <c r="H80" i="3"/>
  <c r="K81" i="5"/>
  <c r="M80" i="3" s="1"/>
  <c r="G80" i="3"/>
  <c r="J81" i="5"/>
  <c r="L80" i="3" s="1"/>
  <c r="G95" i="3"/>
  <c r="J96" i="5"/>
  <c r="L95" i="3" s="1"/>
  <c r="F68" i="3"/>
  <c r="T21" i="5"/>
  <c r="K68" i="3" s="1"/>
  <c r="H77" i="3"/>
  <c r="K78" i="5"/>
  <c r="M77" i="3" s="1"/>
  <c r="G75" i="3"/>
  <c r="J76" i="5"/>
  <c r="L75" i="3" s="1"/>
  <c r="H75" i="3"/>
  <c r="K76" i="5"/>
  <c r="M75" i="3" s="1"/>
  <c r="F67" i="3"/>
  <c r="T20" i="5"/>
  <c r="K67" i="3" s="1"/>
  <c r="F63" i="3"/>
  <c r="T16" i="5"/>
  <c r="K63" i="3" s="1"/>
  <c r="E63" i="3"/>
  <c r="S16" i="5"/>
  <c r="J63" i="3" s="1"/>
  <c r="E61" i="3"/>
  <c r="S14" i="5"/>
  <c r="J61" i="3" s="1"/>
  <c r="G64" i="3"/>
  <c r="J65" i="5"/>
  <c r="L64" i="3" s="1"/>
  <c r="E76" i="3"/>
  <c r="S29" i="5"/>
  <c r="J76" i="3" s="1"/>
  <c r="F76" i="3"/>
  <c r="T29" i="5"/>
  <c r="K76" i="3" s="1"/>
  <c r="H74" i="3"/>
  <c r="K75" i="5"/>
  <c r="M74" i="3" s="1"/>
  <c r="F92" i="3"/>
  <c r="T45" i="5"/>
  <c r="K92" i="3" s="1"/>
  <c r="F94" i="3"/>
  <c r="T47" i="5"/>
  <c r="K94" i="3" s="1"/>
  <c r="G70" i="3"/>
  <c r="J71" i="5"/>
  <c r="L70" i="3" s="1"/>
  <c r="H70" i="3"/>
  <c r="K71" i="5"/>
  <c r="M70" i="3" s="1"/>
  <c r="E69" i="3"/>
  <c r="S22" i="5"/>
  <c r="J69" i="3" s="1"/>
  <c r="E59" i="3"/>
  <c r="S12" i="5"/>
  <c r="J59" i="3" s="1"/>
  <c r="G71" i="3"/>
  <c r="J72" i="5"/>
  <c r="L71" i="3" s="1"/>
  <c r="E71" i="3"/>
  <c r="S24" i="5"/>
  <c r="J71" i="3" s="1"/>
  <c r="E82" i="3"/>
  <c r="S35" i="5"/>
  <c r="J82" i="3" s="1"/>
  <c r="E65" i="3"/>
  <c r="S18" i="5"/>
  <c r="J65" i="3" s="1"/>
  <c r="H65" i="3"/>
  <c r="K66" i="5"/>
  <c r="M65" i="3" s="1"/>
  <c r="F86" i="3"/>
  <c r="T39" i="5"/>
  <c r="K86" i="3" s="1"/>
  <c r="E73" i="3"/>
  <c r="S26" i="5"/>
  <c r="J73" i="3" s="1"/>
  <c r="F93" i="3"/>
  <c r="T46" i="5"/>
  <c r="K93" i="3" s="1"/>
  <c r="H84" i="3"/>
  <c r="K85" i="5"/>
  <c r="M84" i="3" s="1"/>
  <c r="F84" i="3"/>
  <c r="T37" i="5"/>
  <c r="K84" i="3" s="1"/>
  <c r="T49" i="5" l="1"/>
  <c r="E96" i="3"/>
  <c r="G96" i="3"/>
  <c r="H96" i="3"/>
  <c r="C86" i="10"/>
  <c r="I10" i="2"/>
  <c r="I14" i="2"/>
  <c r="I86" i="10"/>
  <c r="F96" i="3"/>
  <c r="K86" i="10"/>
  <c r="I16" i="2"/>
  <c r="K56" i="3"/>
  <c r="K96" i="3" s="1"/>
  <c r="J12" i="2"/>
  <c r="J56" i="3"/>
  <c r="J96" i="3" s="1"/>
  <c r="S49" i="5"/>
  <c r="J10" i="2" s="1"/>
  <c r="L56" i="3"/>
  <c r="L96" i="3" s="1"/>
  <c r="J97" i="5"/>
  <c r="J14" i="2" s="1"/>
  <c r="I12" i="2"/>
  <c r="E86" i="10"/>
  <c r="M56" i="3"/>
  <c r="M96" i="3" s="1"/>
  <c r="K97" i="5"/>
  <c r="J16" i="2" s="1"/>
</calcChain>
</file>

<file path=xl/sharedStrings.xml><?xml version="1.0" encoding="utf-8"?>
<sst xmlns="http://schemas.openxmlformats.org/spreadsheetml/2006/main" count="1087" uniqueCount="359">
  <si>
    <t>分析テーマ</t>
    <rPh sb="0" eb="2">
      <t>ブンセキ</t>
    </rPh>
    <phoneticPr fontId="2"/>
  </si>
  <si>
    <t>水産業</t>
    <rPh sb="0" eb="3">
      <t>スイサンギョウ</t>
    </rPh>
    <phoneticPr fontId="2"/>
  </si>
  <si>
    <t>05</t>
    <phoneticPr fontId="2"/>
  </si>
  <si>
    <t>07</t>
    <phoneticPr fontId="2"/>
  </si>
  <si>
    <t>01</t>
    <phoneticPr fontId="2"/>
  </si>
  <si>
    <t>02</t>
    <phoneticPr fontId="2"/>
  </si>
  <si>
    <t>03</t>
    <phoneticPr fontId="2"/>
  </si>
  <si>
    <t>04</t>
    <phoneticPr fontId="2"/>
  </si>
  <si>
    <t>06</t>
    <phoneticPr fontId="2"/>
  </si>
  <si>
    <t>08</t>
    <phoneticPr fontId="2"/>
  </si>
  <si>
    <t>09</t>
    <phoneticPr fontId="2"/>
  </si>
  <si>
    <t>増加額合計</t>
    <rPh sb="0" eb="2">
      <t>ゾウカ</t>
    </rPh>
    <rPh sb="2" eb="3">
      <t>ガク</t>
    </rPh>
    <rPh sb="3" eb="5">
      <t>ゴウケイ</t>
    </rPh>
    <phoneticPr fontId="2"/>
  </si>
  <si>
    <t>２．消費転換率を下の表から選び、プルダウンで選択してください。</t>
    <rPh sb="2" eb="4">
      <t>ショウヒ</t>
    </rPh>
    <rPh sb="4" eb="6">
      <t>テンカン</t>
    </rPh>
    <rPh sb="6" eb="7">
      <t>リツ</t>
    </rPh>
    <rPh sb="8" eb="9">
      <t>シタ</t>
    </rPh>
    <rPh sb="10" eb="11">
      <t>ヒョウ</t>
    </rPh>
    <rPh sb="13" eb="14">
      <t>エラ</t>
    </rPh>
    <rPh sb="22" eb="24">
      <t>センタク</t>
    </rPh>
    <phoneticPr fontId="2"/>
  </si>
  <si>
    <t>長崎市消費転換率</t>
    <rPh sb="0" eb="3">
      <t>ナガサキシ</t>
    </rPh>
    <rPh sb="3" eb="5">
      <t>ショウヒ</t>
    </rPh>
    <rPh sb="5" eb="7">
      <t>テンカン</t>
    </rPh>
    <rPh sb="7" eb="8">
      <t>リツ</t>
    </rPh>
    <phoneticPr fontId="2"/>
  </si>
  <si>
    <t>消費転換率</t>
    <rPh sb="0" eb="2">
      <t>ショウヒ</t>
    </rPh>
    <rPh sb="2" eb="4">
      <t>テンカン</t>
    </rPh>
    <rPh sb="4" eb="5">
      <t>リツ</t>
    </rPh>
    <phoneticPr fontId="2"/>
  </si>
  <si>
    <t>３．表示単位を下の表から選び、プルダウンで選択してください。</t>
    <rPh sb="2" eb="4">
      <t>ヒョウジ</t>
    </rPh>
    <rPh sb="4" eb="6">
      <t>タンイ</t>
    </rPh>
    <rPh sb="7" eb="8">
      <t>シタ</t>
    </rPh>
    <rPh sb="9" eb="10">
      <t>ヒョウ</t>
    </rPh>
    <rPh sb="12" eb="13">
      <t>エラ</t>
    </rPh>
    <rPh sb="21" eb="23">
      <t>センタク</t>
    </rPh>
    <phoneticPr fontId="2"/>
  </si>
  <si>
    <t>表示単位</t>
    <rPh sb="0" eb="2">
      <t>ヒョウジ</t>
    </rPh>
    <rPh sb="2" eb="4">
      <t>タンイ</t>
    </rPh>
    <phoneticPr fontId="2"/>
  </si>
  <si>
    <t>百万円</t>
    <rPh sb="0" eb="3">
      <t>ヒャクマンエン</t>
    </rPh>
    <phoneticPr fontId="2"/>
  </si>
  <si>
    <t>千円</t>
    <rPh sb="0" eb="2">
      <t>センエン</t>
    </rPh>
    <phoneticPr fontId="2"/>
  </si>
  <si>
    <t>単位調整係数</t>
    <rPh sb="0" eb="2">
      <t>タンイ</t>
    </rPh>
    <rPh sb="2" eb="4">
      <t>チョウセイ</t>
    </rPh>
    <rPh sb="4" eb="6">
      <t>ケイスウ</t>
    </rPh>
    <phoneticPr fontId="2"/>
  </si>
  <si>
    <t>億円</t>
    <rPh sb="0" eb="2">
      <t>オクエン</t>
    </rPh>
    <phoneticPr fontId="2"/>
  </si>
  <si>
    <t>経済波及効果分析結果Ⅰ　概要</t>
    <rPh sb="0" eb="2">
      <t>ケイザイ</t>
    </rPh>
    <rPh sb="2" eb="4">
      <t>ハキュウ</t>
    </rPh>
    <rPh sb="4" eb="6">
      <t>コウカ</t>
    </rPh>
    <rPh sb="6" eb="8">
      <t>ブンセキ</t>
    </rPh>
    <rPh sb="8" eb="10">
      <t>ケッカ</t>
    </rPh>
    <rPh sb="12" eb="14">
      <t>ガイヨウ</t>
    </rPh>
    <phoneticPr fontId="2"/>
  </si>
  <si>
    <t>直接効果</t>
    <rPh sb="0" eb="2">
      <t>チョクセツ</t>
    </rPh>
    <rPh sb="2" eb="4">
      <t>コウカ</t>
    </rPh>
    <phoneticPr fontId="2"/>
  </si>
  <si>
    <t>合計
（総合効果）</t>
    <rPh sb="0" eb="2">
      <t>ゴウケイ</t>
    </rPh>
    <rPh sb="4" eb="6">
      <t>ソウゴウ</t>
    </rPh>
    <rPh sb="6" eb="8">
      <t>コウカ</t>
    </rPh>
    <phoneticPr fontId="2"/>
  </si>
  <si>
    <t>生産
誘発額</t>
    <rPh sb="0" eb="2">
      <t>セイサン</t>
    </rPh>
    <rPh sb="3" eb="5">
      <t>ユウハツ</t>
    </rPh>
    <rPh sb="5" eb="6">
      <t>ガク</t>
    </rPh>
    <phoneticPr fontId="2"/>
  </si>
  <si>
    <t>粗付加価値
誘発額</t>
    <rPh sb="0" eb="1">
      <t>ソ</t>
    </rPh>
    <rPh sb="1" eb="3">
      <t>フカ</t>
    </rPh>
    <rPh sb="3" eb="5">
      <t>カチ</t>
    </rPh>
    <rPh sb="6" eb="8">
      <t>ユウハツ</t>
    </rPh>
    <rPh sb="8" eb="9">
      <t>ガク</t>
    </rPh>
    <phoneticPr fontId="2"/>
  </si>
  <si>
    <t>雇用者所得
誘発額</t>
    <rPh sb="0" eb="3">
      <t>コヨウシャ</t>
    </rPh>
    <rPh sb="3" eb="5">
      <t>ショトク</t>
    </rPh>
    <rPh sb="6" eb="8">
      <t>ユウハツ</t>
    </rPh>
    <rPh sb="8" eb="9">
      <t>ガク</t>
    </rPh>
    <phoneticPr fontId="2"/>
  </si>
  <si>
    <t>就業者
誘発数</t>
    <rPh sb="0" eb="3">
      <t>シュウギョウシャ</t>
    </rPh>
    <rPh sb="4" eb="6">
      <t>ユウハツ</t>
    </rPh>
    <rPh sb="6" eb="7">
      <t>スウ</t>
    </rPh>
    <phoneticPr fontId="2"/>
  </si>
  <si>
    <t>雇用者
誘発数</t>
    <rPh sb="0" eb="3">
      <t>コヨウシャ</t>
    </rPh>
    <rPh sb="4" eb="6">
      <t>ユウハツ</t>
    </rPh>
    <rPh sb="6" eb="7">
      <t>スウ</t>
    </rPh>
    <phoneticPr fontId="2"/>
  </si>
  <si>
    <t>（倍）</t>
    <rPh sb="1" eb="2">
      <t>バイ</t>
    </rPh>
    <phoneticPr fontId="2"/>
  </si>
  <si>
    <t>注意事項：簡易分析ツールによる分析結果の取り扱いについて</t>
    <rPh sb="0" eb="2">
      <t>チュウイ</t>
    </rPh>
    <rPh sb="2" eb="4">
      <t>ジコウ</t>
    </rPh>
    <rPh sb="5" eb="7">
      <t>カンイ</t>
    </rPh>
    <rPh sb="7" eb="9">
      <t>ブンセキ</t>
    </rPh>
    <phoneticPr fontId="2"/>
  </si>
  <si>
    <t>（※端数調整を行っていないため合計と内訳の計は必ずしも一致しません。）</t>
    <rPh sb="2" eb="4">
      <t>ハスウ</t>
    </rPh>
    <rPh sb="4" eb="6">
      <t>チョウセイ</t>
    </rPh>
    <rPh sb="7" eb="8">
      <t>オコナ</t>
    </rPh>
    <rPh sb="15" eb="17">
      <t>ゴウケイ</t>
    </rPh>
    <rPh sb="18" eb="20">
      <t>ウチワケ</t>
    </rPh>
    <rPh sb="21" eb="22">
      <t>ケイ</t>
    </rPh>
    <rPh sb="23" eb="24">
      <t>カナラ</t>
    </rPh>
    <rPh sb="27" eb="29">
      <t>イッチ</t>
    </rPh>
    <phoneticPr fontId="4"/>
  </si>
  <si>
    <t>生産誘発額：最終需要を賄うために直接･間接に誘発された県内生産額。</t>
    <rPh sb="0" eb="2">
      <t>セイサン</t>
    </rPh>
    <rPh sb="2" eb="5">
      <t>ユウハツガク</t>
    </rPh>
    <rPh sb="6" eb="8">
      <t>サイシュウ</t>
    </rPh>
    <rPh sb="8" eb="10">
      <t>ジュヨウ</t>
    </rPh>
    <rPh sb="11" eb="12">
      <t>マカナ</t>
    </rPh>
    <rPh sb="16" eb="18">
      <t>チョクセツ</t>
    </rPh>
    <rPh sb="19" eb="21">
      <t>カンセツ</t>
    </rPh>
    <rPh sb="22" eb="24">
      <t>ユウハツ</t>
    </rPh>
    <rPh sb="27" eb="29">
      <t>ケンナイ</t>
    </rPh>
    <rPh sb="29" eb="31">
      <t>セイサン</t>
    </rPh>
    <rPh sb="31" eb="32">
      <t>ガク</t>
    </rPh>
    <phoneticPr fontId="4"/>
  </si>
  <si>
    <t>粗付加価値誘発額：粗付加価値とは生産活動によって新たに付加された価値で､雇用者所得､営業余剰､資本減耗引当などから構成される。粗付価値誘発額は生産が誘発されることに伴って誘発される粗付加価値の額。</t>
    <rPh sb="0" eb="1">
      <t>ソ</t>
    </rPh>
    <rPh sb="1" eb="3">
      <t>フカ</t>
    </rPh>
    <rPh sb="3" eb="5">
      <t>カチ</t>
    </rPh>
    <rPh sb="5" eb="7">
      <t>ユウハツ</t>
    </rPh>
    <rPh sb="7" eb="8">
      <t>ガク</t>
    </rPh>
    <rPh sb="57" eb="59">
      <t>コウセイ</t>
    </rPh>
    <phoneticPr fontId="4"/>
  </si>
  <si>
    <t>雇用者所得誘発額：雇用者所得とは民間や政府等の雇用者に対して労働の報酬として支払われる現金､現物のすべての所得。雇用者所得誘発額は生産が誘発されることに伴って誘発される雇用者所得の額。</t>
    <rPh sb="0" eb="3">
      <t>コヨウシャ</t>
    </rPh>
    <rPh sb="3" eb="5">
      <t>ショトク</t>
    </rPh>
    <rPh sb="5" eb="8">
      <t>ユウハツガク</t>
    </rPh>
    <rPh sb="9" eb="12">
      <t>コヨウシャ</t>
    </rPh>
    <rPh sb="12" eb="14">
      <t>ショトク</t>
    </rPh>
    <rPh sb="16" eb="18">
      <t>ミンカン</t>
    </rPh>
    <rPh sb="19" eb="21">
      <t>セイフ</t>
    </rPh>
    <rPh sb="21" eb="22">
      <t>トウ</t>
    </rPh>
    <rPh sb="23" eb="25">
      <t>コヨウ</t>
    </rPh>
    <rPh sb="25" eb="26">
      <t>モノ</t>
    </rPh>
    <rPh sb="27" eb="28">
      <t>タイ</t>
    </rPh>
    <rPh sb="30" eb="32">
      <t>ロウドウ</t>
    </rPh>
    <rPh sb="33" eb="35">
      <t>ホウシュウ</t>
    </rPh>
    <rPh sb="38" eb="40">
      <t>シハラ</t>
    </rPh>
    <rPh sb="43" eb="45">
      <t>ゲンキン</t>
    </rPh>
    <rPh sb="46" eb="48">
      <t>ゲンブツ</t>
    </rPh>
    <rPh sb="53" eb="55">
      <t>ショトク</t>
    </rPh>
    <rPh sb="56" eb="59">
      <t>コヨウシャ</t>
    </rPh>
    <rPh sb="59" eb="61">
      <t>ショトク</t>
    </rPh>
    <rPh sb="61" eb="64">
      <t>ユウハツガク</t>
    </rPh>
    <rPh sb="65" eb="67">
      <t>セイサン</t>
    </rPh>
    <rPh sb="68" eb="70">
      <t>ユウハツ</t>
    </rPh>
    <rPh sb="76" eb="77">
      <t>トモナ</t>
    </rPh>
    <rPh sb="79" eb="81">
      <t>ユウハツ</t>
    </rPh>
    <rPh sb="84" eb="87">
      <t>コヨウシャ</t>
    </rPh>
    <rPh sb="87" eb="89">
      <t>ショトク</t>
    </rPh>
    <rPh sb="90" eb="91">
      <t>ガク</t>
    </rPh>
    <phoneticPr fontId="4"/>
  </si>
  <si>
    <t>この簡易分析ツールによる分析結果は、実際の経済波及効果を保証するものではありません。</t>
    <rPh sb="2" eb="4">
      <t>カンイ</t>
    </rPh>
    <rPh sb="4" eb="6">
      <t>ブンセキ</t>
    </rPh>
    <phoneticPr fontId="4"/>
  </si>
  <si>
    <t>生産誘発額</t>
  </si>
  <si>
    <t>合計</t>
  </si>
  <si>
    <t>経済波及効果分析結果Ⅱ　部門別経済波及効果一覧表</t>
    <rPh sb="0" eb="2">
      <t>ケイザイ</t>
    </rPh>
    <rPh sb="2" eb="4">
      <t>ハキュウ</t>
    </rPh>
    <rPh sb="4" eb="6">
      <t>コウカ</t>
    </rPh>
    <rPh sb="6" eb="8">
      <t>ブンセキ</t>
    </rPh>
    <rPh sb="8" eb="10">
      <t>ケッカ</t>
    </rPh>
    <rPh sb="12" eb="14">
      <t>ブモン</t>
    </rPh>
    <rPh sb="14" eb="15">
      <t>ベツ</t>
    </rPh>
    <rPh sb="15" eb="17">
      <t>ケイザイ</t>
    </rPh>
    <rPh sb="17" eb="19">
      <t>ハキュウ</t>
    </rPh>
    <rPh sb="19" eb="21">
      <t>コウカ</t>
    </rPh>
    <rPh sb="21" eb="23">
      <t>イチラン</t>
    </rPh>
    <rPh sb="23" eb="24">
      <t>ヒョウ</t>
    </rPh>
    <phoneticPr fontId="2"/>
  </si>
  <si>
    <t>就業者
誘発数</t>
    <rPh sb="4" eb="5">
      <t>ユウ</t>
    </rPh>
    <rPh sb="5" eb="6">
      <t>ハツ</t>
    </rPh>
    <rPh sb="6" eb="7">
      <t>スウ</t>
    </rPh>
    <phoneticPr fontId="2"/>
  </si>
  <si>
    <t>雇用者
誘発数</t>
    <rPh sb="0" eb="1">
      <t>ヤトイ</t>
    </rPh>
    <rPh sb="1" eb="2">
      <t>ヨウ</t>
    </rPh>
    <rPh sb="2" eb="3">
      <t>シャ</t>
    </rPh>
    <rPh sb="4" eb="5">
      <t>ユウ</t>
    </rPh>
    <rPh sb="5" eb="6">
      <t>ハツ</t>
    </rPh>
    <rPh sb="6" eb="7">
      <t>スウ</t>
    </rPh>
    <phoneticPr fontId="2"/>
  </si>
  <si>
    <t>粗付加価値
誘発額</t>
    <rPh sb="3" eb="5">
      <t>カチ</t>
    </rPh>
    <rPh sb="6" eb="8">
      <t>ユウハツ</t>
    </rPh>
    <rPh sb="8" eb="9">
      <t>ガク</t>
    </rPh>
    <phoneticPr fontId="2"/>
  </si>
  <si>
    <t>合計（総合効果）</t>
    <rPh sb="0" eb="2">
      <t>ゴウケイ</t>
    </rPh>
    <rPh sb="3" eb="5">
      <t>ソウゴウ</t>
    </rPh>
    <rPh sb="5" eb="7">
      <t>コウカ</t>
    </rPh>
    <phoneticPr fontId="2"/>
  </si>
  <si>
    <t>合計</t>
    <rPh sb="0" eb="2">
      <t>ゴウケイ</t>
    </rPh>
    <phoneticPr fontId="2"/>
  </si>
  <si>
    <t>計算域Ⅱ　直接効果・第1次間接波及効果・第2次間接波及効果・就業（雇用）誘発効果の計算</t>
    <rPh sb="0" eb="2">
      <t>ケイサン</t>
    </rPh>
    <rPh sb="2" eb="3">
      <t>イキ</t>
    </rPh>
    <rPh sb="5" eb="7">
      <t>チョクセツ</t>
    </rPh>
    <rPh sb="7" eb="9">
      <t>コウカ</t>
    </rPh>
    <rPh sb="10" eb="11">
      <t>ダイ</t>
    </rPh>
    <rPh sb="12" eb="13">
      <t>ジ</t>
    </rPh>
    <rPh sb="13" eb="15">
      <t>カンセツ</t>
    </rPh>
    <rPh sb="15" eb="17">
      <t>ハキュウ</t>
    </rPh>
    <rPh sb="17" eb="19">
      <t>コウカ</t>
    </rPh>
    <rPh sb="20" eb="21">
      <t>ダイ</t>
    </rPh>
    <rPh sb="22" eb="23">
      <t>ジ</t>
    </rPh>
    <rPh sb="23" eb="25">
      <t>カンセツ</t>
    </rPh>
    <rPh sb="25" eb="27">
      <t>ハキュウ</t>
    </rPh>
    <rPh sb="27" eb="29">
      <t>コウカ</t>
    </rPh>
    <rPh sb="30" eb="32">
      <t>シュウギョウ</t>
    </rPh>
    <rPh sb="33" eb="35">
      <t>コヨウ</t>
    </rPh>
    <rPh sb="36" eb="38">
      <t>ユウハツ</t>
    </rPh>
    <rPh sb="38" eb="40">
      <t>コウカ</t>
    </rPh>
    <rPh sb="41" eb="43">
      <t>ケイサン</t>
    </rPh>
    <phoneticPr fontId="2"/>
  </si>
  <si>
    <t>雇用者
所得額
合計</t>
    <rPh sb="0" eb="3">
      <t>コヨウシャ</t>
    </rPh>
    <rPh sb="4" eb="7">
      <t>ショトクガク</t>
    </rPh>
    <rPh sb="8" eb="9">
      <t>ゴウ</t>
    </rPh>
    <rPh sb="9" eb="10">
      <t>ケイ</t>
    </rPh>
    <phoneticPr fontId="2"/>
  </si>
  <si>
    <t>消費
支出額</t>
    <rPh sb="0" eb="2">
      <t>ショウヒ</t>
    </rPh>
    <rPh sb="3" eb="5">
      <t>シシュツ</t>
    </rPh>
    <rPh sb="5" eb="6">
      <t>ガク</t>
    </rPh>
    <phoneticPr fontId="2"/>
  </si>
  <si>
    <t>民間消費
支出額</t>
    <rPh sb="0" eb="2">
      <t>ミンカン</t>
    </rPh>
    <rPh sb="2" eb="4">
      <t>ショウヒ</t>
    </rPh>
    <rPh sb="5" eb="7">
      <t>シシュツ</t>
    </rPh>
    <rPh sb="7" eb="8">
      <t>ガク</t>
    </rPh>
    <phoneticPr fontId="2"/>
  </si>
  <si>
    <t>県内
民間消費
支出額</t>
    <rPh sb="0" eb="2">
      <t>ケンナイ</t>
    </rPh>
    <rPh sb="3" eb="5">
      <t>ミンカン</t>
    </rPh>
    <rPh sb="5" eb="7">
      <t>ショウヒ</t>
    </rPh>
    <rPh sb="8" eb="10">
      <t>シシュツ</t>
    </rPh>
    <rPh sb="10" eb="11">
      <t>ガク</t>
    </rPh>
    <phoneticPr fontId="2"/>
  </si>
  <si>
    <t>各種係数</t>
    <rPh sb="0" eb="2">
      <t>カクシュ</t>
    </rPh>
    <rPh sb="2" eb="4">
      <t>ケイスウ</t>
    </rPh>
    <phoneticPr fontId="2"/>
  </si>
  <si>
    <t>輸移入率</t>
    <rPh sb="0" eb="1">
      <t>ユ</t>
    </rPh>
    <rPh sb="1" eb="3">
      <t>イニュウ</t>
    </rPh>
    <rPh sb="3" eb="4">
      <t>リツ</t>
    </rPh>
    <phoneticPr fontId="2"/>
  </si>
  <si>
    <t>県内
自給率</t>
    <rPh sb="0" eb="2">
      <t>ケンナイ</t>
    </rPh>
    <rPh sb="3" eb="6">
      <t>ジキュウリツ</t>
    </rPh>
    <phoneticPr fontId="2"/>
  </si>
  <si>
    <t>粗付加
価値率</t>
    <rPh sb="0" eb="1">
      <t>ソ</t>
    </rPh>
    <rPh sb="1" eb="3">
      <t>フカ</t>
    </rPh>
    <rPh sb="4" eb="6">
      <t>カチ</t>
    </rPh>
    <rPh sb="6" eb="7">
      <t>リツ</t>
    </rPh>
    <phoneticPr fontId="2"/>
  </si>
  <si>
    <t>雇用者
所得率</t>
    <rPh sb="0" eb="3">
      <t>コヨウシャ</t>
    </rPh>
    <rPh sb="4" eb="6">
      <t>ショトク</t>
    </rPh>
    <rPh sb="6" eb="7">
      <t>リツ</t>
    </rPh>
    <phoneticPr fontId="2"/>
  </si>
  <si>
    <t>民間消費
支出構成</t>
    <rPh sb="0" eb="2">
      <t>ミンカン</t>
    </rPh>
    <rPh sb="2" eb="4">
      <t>ショウヒ</t>
    </rPh>
    <rPh sb="5" eb="7">
      <t>シシュツ</t>
    </rPh>
    <rPh sb="7" eb="9">
      <t>コウセイ</t>
    </rPh>
    <phoneticPr fontId="2"/>
  </si>
  <si>
    <t>就業係数</t>
    <rPh sb="0" eb="2">
      <t>シュウギョウ</t>
    </rPh>
    <rPh sb="2" eb="4">
      <t>ケイスウ</t>
    </rPh>
    <phoneticPr fontId="2"/>
  </si>
  <si>
    <t>雇用係数</t>
    <rPh sb="0" eb="2">
      <t>コヨウ</t>
    </rPh>
    <rPh sb="2" eb="4">
      <t>ケイスウ</t>
    </rPh>
    <phoneticPr fontId="2"/>
  </si>
  <si>
    <t>合計（平均）</t>
    <rPh sb="0" eb="2">
      <t>ゴウケイ</t>
    </rPh>
    <rPh sb="3" eb="5">
      <t>ヘイキン</t>
    </rPh>
    <phoneticPr fontId="2"/>
  </si>
  <si>
    <t>行和</t>
    <rPh sb="0" eb="1">
      <t>ギョウ</t>
    </rPh>
    <rPh sb="1" eb="2">
      <t>ワ</t>
    </rPh>
    <phoneticPr fontId="2"/>
  </si>
  <si>
    <t>感応度
係数</t>
    <rPh sb="0" eb="2">
      <t>カンノウ</t>
    </rPh>
    <rPh sb="2" eb="3">
      <t>ド</t>
    </rPh>
    <rPh sb="4" eb="6">
      <t>ケイスウ</t>
    </rPh>
    <phoneticPr fontId="2"/>
  </si>
  <si>
    <t>列和</t>
    <rPh sb="0" eb="1">
      <t>レツ</t>
    </rPh>
    <rPh sb="1" eb="2">
      <t>ワ</t>
    </rPh>
    <phoneticPr fontId="2"/>
  </si>
  <si>
    <t>影響力係数</t>
    <rPh sb="0" eb="3">
      <t>エイキョウリョク</t>
    </rPh>
    <rPh sb="3" eb="5">
      <t>ケイスウ</t>
    </rPh>
    <phoneticPr fontId="2"/>
  </si>
  <si>
    <t>生産増加額</t>
    <rPh sb="0" eb="2">
      <t>セイサン</t>
    </rPh>
    <rPh sb="2" eb="4">
      <t>ゾウカ</t>
    </rPh>
    <rPh sb="4" eb="5">
      <t>ガク</t>
    </rPh>
    <phoneticPr fontId="2"/>
  </si>
  <si>
    <t>生産
増加額</t>
    <rPh sb="0" eb="2">
      <t>セイサン</t>
    </rPh>
    <rPh sb="3" eb="5">
      <t>ゾウカ</t>
    </rPh>
    <rPh sb="5" eb="6">
      <t>ガク</t>
    </rPh>
    <phoneticPr fontId="2"/>
  </si>
  <si>
    <t>波及効果倍率
（生産誘発額*1の合計（総合効果）／生産増加額）</t>
    <rPh sb="0" eb="2">
      <t>ハキュウ</t>
    </rPh>
    <rPh sb="2" eb="4">
      <t>コウカ</t>
    </rPh>
    <rPh sb="4" eb="6">
      <t>バイリツ</t>
    </rPh>
    <rPh sb="8" eb="10">
      <t>セイサン</t>
    </rPh>
    <rPh sb="10" eb="12">
      <t>ユウハツ</t>
    </rPh>
    <rPh sb="12" eb="13">
      <t>ガク</t>
    </rPh>
    <rPh sb="16" eb="18">
      <t>ゴウケイ</t>
    </rPh>
    <rPh sb="19" eb="21">
      <t>ソウゴウ</t>
    </rPh>
    <rPh sb="21" eb="23">
      <t>コウカ</t>
    </rPh>
    <rPh sb="25" eb="27">
      <t>セイサン</t>
    </rPh>
    <rPh sb="27" eb="29">
      <t>ゾウカ</t>
    </rPh>
    <rPh sb="29" eb="30">
      <t>ガク</t>
    </rPh>
    <phoneticPr fontId="2"/>
  </si>
  <si>
    <t>経済波及効果フローチャート</t>
    <rPh sb="0" eb="2">
      <t>ケイザイ</t>
    </rPh>
    <rPh sb="2" eb="4">
      <t>ハキュウ</t>
    </rPh>
    <rPh sb="4" eb="6">
      <t>コウカ</t>
    </rPh>
    <phoneticPr fontId="2"/>
  </si>
  <si>
    <t>×県内自給率</t>
    <rPh sb="1" eb="3">
      <t>ケンナイ</t>
    </rPh>
    <rPh sb="3" eb="6">
      <t>ジキュウリツ</t>
    </rPh>
    <phoneticPr fontId="2"/>
  </si>
  <si>
    <t>直接効果エリア</t>
    <rPh sb="0" eb="2">
      <t>チョクセツ</t>
    </rPh>
    <rPh sb="2" eb="4">
      <t>コウカ</t>
    </rPh>
    <phoneticPr fontId="2"/>
  </si>
  <si>
    <t>×粗付加価値率</t>
    <rPh sb="1" eb="2">
      <t>ソ</t>
    </rPh>
    <rPh sb="2" eb="4">
      <t>フカ</t>
    </rPh>
    <rPh sb="4" eb="6">
      <t>カチ</t>
    </rPh>
    <rPh sb="6" eb="7">
      <t>リツ</t>
    </rPh>
    <phoneticPr fontId="2"/>
  </si>
  <si>
    <t>×就業係数</t>
    <rPh sb="1" eb="3">
      <t>シュウギョウ</t>
    </rPh>
    <rPh sb="3" eb="5">
      <t>ケイスウ</t>
    </rPh>
    <phoneticPr fontId="2"/>
  </si>
  <si>
    <t>×雇用者所得率</t>
    <rPh sb="1" eb="4">
      <t>コヨウシャ</t>
    </rPh>
    <rPh sb="4" eb="6">
      <t>ショトク</t>
    </rPh>
    <rPh sb="6" eb="7">
      <t>リツ</t>
    </rPh>
    <phoneticPr fontId="2"/>
  </si>
  <si>
    <t>×雇用係数</t>
    <rPh sb="1" eb="3">
      <t>コヨウ</t>
    </rPh>
    <rPh sb="3" eb="5">
      <t>ケイスウ</t>
    </rPh>
    <phoneticPr fontId="2"/>
  </si>
  <si>
    <t>粗付加価値誘発額</t>
    <rPh sb="0" eb="1">
      <t>ソ</t>
    </rPh>
    <rPh sb="1" eb="3">
      <t>フカ</t>
    </rPh>
    <rPh sb="3" eb="5">
      <t>カチ</t>
    </rPh>
    <rPh sb="5" eb="7">
      <t>ユウハツ</t>
    </rPh>
    <rPh sb="7" eb="8">
      <t>ガク</t>
    </rPh>
    <phoneticPr fontId="2"/>
  </si>
  <si>
    <t>就業者誘発数</t>
    <rPh sb="0" eb="3">
      <t>シュウギョウシャ</t>
    </rPh>
    <rPh sb="3" eb="5">
      <t>ユウハツ</t>
    </rPh>
    <rPh sb="5" eb="6">
      <t>スウ</t>
    </rPh>
    <phoneticPr fontId="2"/>
  </si>
  <si>
    <t>雇用者所得誘発額</t>
    <rPh sb="0" eb="3">
      <t>コヨウシャ</t>
    </rPh>
    <rPh sb="3" eb="5">
      <t>ショトク</t>
    </rPh>
    <rPh sb="5" eb="7">
      <t>ユウハツ</t>
    </rPh>
    <rPh sb="7" eb="8">
      <t>ガク</t>
    </rPh>
    <phoneticPr fontId="2"/>
  </si>
  <si>
    <t>雇用者誘発数</t>
    <rPh sb="0" eb="3">
      <t>コヨウシャ</t>
    </rPh>
    <rPh sb="3" eb="5">
      <t>ユウハツ</t>
    </rPh>
    <rPh sb="5" eb="6">
      <t>スウ</t>
    </rPh>
    <phoneticPr fontId="2"/>
  </si>
  <si>
    <t>×逆行列係数</t>
    <rPh sb="1" eb="2">
      <t>ギャク</t>
    </rPh>
    <rPh sb="2" eb="4">
      <t>ギョウレツ</t>
    </rPh>
    <rPh sb="4" eb="6">
      <t>ケイスウ</t>
    </rPh>
    <phoneticPr fontId="2"/>
  </si>
  <si>
    <t>第１次間接波及効果エリア</t>
    <rPh sb="0" eb="1">
      <t>ダイ</t>
    </rPh>
    <rPh sb="2" eb="3">
      <t>ジ</t>
    </rPh>
    <rPh sb="3" eb="5">
      <t>カンセツ</t>
    </rPh>
    <rPh sb="5" eb="7">
      <t>ハキュウ</t>
    </rPh>
    <rPh sb="7" eb="9">
      <t>コウカ</t>
    </rPh>
    <phoneticPr fontId="2"/>
  </si>
  <si>
    <t>生産誘発額＝（第１次間接波及効果額）</t>
    <rPh sb="0" eb="2">
      <t>セイサン</t>
    </rPh>
    <rPh sb="2" eb="4">
      <t>ユウハツ</t>
    </rPh>
    <rPh sb="4" eb="5">
      <t>ガク</t>
    </rPh>
    <rPh sb="7" eb="8">
      <t>ダイ</t>
    </rPh>
    <rPh sb="9" eb="10">
      <t>ジ</t>
    </rPh>
    <rPh sb="10" eb="12">
      <t>カンセツ</t>
    </rPh>
    <rPh sb="12" eb="14">
      <t>ハキュウ</t>
    </rPh>
    <rPh sb="14" eb="16">
      <t>コウカ</t>
    </rPh>
    <rPh sb="16" eb="17">
      <t>ガク</t>
    </rPh>
    <phoneticPr fontId="2"/>
  </si>
  <si>
    <t>雇用者所得誘発額（直接効果＋第１次間接波及効果）</t>
    <rPh sb="0" eb="3">
      <t>コヨウシャ</t>
    </rPh>
    <rPh sb="3" eb="5">
      <t>ショトク</t>
    </rPh>
    <rPh sb="5" eb="7">
      <t>ユウハツ</t>
    </rPh>
    <rPh sb="7" eb="8">
      <t>ガク</t>
    </rPh>
    <rPh sb="9" eb="11">
      <t>チョクセツ</t>
    </rPh>
    <rPh sb="11" eb="13">
      <t>コウカ</t>
    </rPh>
    <rPh sb="14" eb="15">
      <t>ダイ</t>
    </rPh>
    <rPh sb="16" eb="17">
      <t>ジ</t>
    </rPh>
    <rPh sb="17" eb="19">
      <t>カンセツ</t>
    </rPh>
    <rPh sb="19" eb="21">
      <t>ハキュウ</t>
    </rPh>
    <rPh sb="21" eb="23">
      <t>コウカ</t>
    </rPh>
    <phoneticPr fontId="2"/>
  </si>
  <si>
    <t>×消費転換率</t>
    <rPh sb="1" eb="3">
      <t>ショウヒ</t>
    </rPh>
    <rPh sb="3" eb="5">
      <t>テンカン</t>
    </rPh>
    <rPh sb="5" eb="6">
      <t>リツ</t>
    </rPh>
    <phoneticPr fontId="2"/>
  </si>
  <si>
    <t>×民間消費支出構成</t>
    <rPh sb="1" eb="3">
      <t>ミンカン</t>
    </rPh>
    <rPh sb="3" eb="5">
      <t>ショウヒ</t>
    </rPh>
    <rPh sb="5" eb="7">
      <t>シシュツ</t>
    </rPh>
    <rPh sb="7" eb="9">
      <t>コウセイ</t>
    </rPh>
    <phoneticPr fontId="2"/>
  </si>
  <si>
    <t>民間消費支出額</t>
    <rPh sb="0" eb="2">
      <t>ミンカン</t>
    </rPh>
    <rPh sb="2" eb="4">
      <t>ショウヒ</t>
    </rPh>
    <rPh sb="4" eb="6">
      <t>シシュツ</t>
    </rPh>
    <rPh sb="6" eb="7">
      <t>ガク</t>
    </rPh>
    <phoneticPr fontId="2"/>
  </si>
  <si>
    <t>県内民間消費支出額</t>
    <rPh sb="0" eb="2">
      <t>ケンナイ</t>
    </rPh>
    <rPh sb="2" eb="4">
      <t>ミンカン</t>
    </rPh>
    <rPh sb="4" eb="6">
      <t>ショウヒ</t>
    </rPh>
    <rPh sb="6" eb="8">
      <t>シシュツ</t>
    </rPh>
    <rPh sb="8" eb="9">
      <t>ガク</t>
    </rPh>
    <phoneticPr fontId="2"/>
  </si>
  <si>
    <t>第２次間接波及効果エリア</t>
    <rPh sb="0" eb="1">
      <t>ダイ</t>
    </rPh>
    <rPh sb="2" eb="3">
      <t>ジ</t>
    </rPh>
    <rPh sb="3" eb="5">
      <t>カンセツ</t>
    </rPh>
    <rPh sb="5" eb="7">
      <t>ハキュウ</t>
    </rPh>
    <rPh sb="7" eb="9">
      <t>コウカ</t>
    </rPh>
    <phoneticPr fontId="2"/>
  </si>
  <si>
    <t>生産誘発額＝（第２次間接波及効果額）</t>
    <rPh sb="0" eb="2">
      <t>セイサン</t>
    </rPh>
    <rPh sb="2" eb="4">
      <t>ユウハツ</t>
    </rPh>
    <rPh sb="4" eb="5">
      <t>ガク</t>
    </rPh>
    <rPh sb="7" eb="8">
      <t>ダイ</t>
    </rPh>
    <rPh sb="9" eb="10">
      <t>ジ</t>
    </rPh>
    <rPh sb="10" eb="12">
      <t>カンセツ</t>
    </rPh>
    <rPh sb="12" eb="14">
      <t>ハキュウ</t>
    </rPh>
    <rPh sb="14" eb="16">
      <t>コウカ</t>
    </rPh>
    <rPh sb="16" eb="17">
      <t>ガク</t>
    </rPh>
    <phoneticPr fontId="2"/>
  </si>
  <si>
    <t>すべて県内産
によるもの
（生産者価格）</t>
    <rPh sb="3" eb="5">
      <t>ケンナイ</t>
    </rPh>
    <rPh sb="5" eb="6">
      <t>サン</t>
    </rPh>
    <rPh sb="14" eb="17">
      <t>セイサンシャ</t>
    </rPh>
    <rPh sb="17" eb="19">
      <t>カカク</t>
    </rPh>
    <phoneticPr fontId="2"/>
  </si>
  <si>
    <t>生産額増加額＝（直接効果）</t>
    <rPh sb="0" eb="2">
      <t>セイサン</t>
    </rPh>
    <rPh sb="2" eb="3">
      <t>ガク</t>
    </rPh>
    <rPh sb="3" eb="5">
      <t>ゾウカ</t>
    </rPh>
    <rPh sb="5" eb="6">
      <t>ガク</t>
    </rPh>
    <rPh sb="8" eb="10">
      <t>チョクセツ</t>
    </rPh>
    <rPh sb="10" eb="12">
      <t>コウカ</t>
    </rPh>
    <phoneticPr fontId="2"/>
  </si>
  <si>
    <t>－直接効果</t>
    <phoneticPr fontId="2"/>
  </si>
  <si>
    <t>生産額増加額＋第１次間接波及効果</t>
    <rPh sb="0" eb="2">
      <t>セイサン</t>
    </rPh>
    <rPh sb="2" eb="3">
      <t>ガク</t>
    </rPh>
    <rPh sb="3" eb="5">
      <t>ゾウカ</t>
    </rPh>
    <rPh sb="5" eb="6">
      <t>ガク</t>
    </rPh>
    <rPh sb="7" eb="8">
      <t>ダイ</t>
    </rPh>
    <rPh sb="9" eb="10">
      <t>ジ</t>
    </rPh>
    <rPh sb="10" eb="12">
      <t>カンセツ</t>
    </rPh>
    <rPh sb="12" eb="14">
      <t>ハキュウ</t>
    </rPh>
    <rPh sb="14" eb="16">
      <t>コウカ</t>
    </rPh>
    <phoneticPr fontId="2"/>
  </si>
  <si>
    <t>するためのものです。</t>
  </si>
  <si>
    <t>　この簡易分析ツールは４種類のエクセルファイルから構成されています。</t>
  </si>
  <si>
    <t>３．消費転換率を選択する。</t>
  </si>
  <si>
    <t>４．表示単位を選択する。</t>
  </si>
  <si>
    <t>（１）分析上の前提条件等</t>
  </si>
  <si>
    <t>（２）産業連関表の限界及び問題点</t>
  </si>
  <si>
    <t>　　①分析時点の経済構造と完全には一致しません。</t>
  </si>
  <si>
    <t>　　②大量生産等による効率性の増大等は考慮されません。</t>
  </si>
  <si>
    <t>　　　な比例関係」を仮定しており、生産拡大や技術革新による費用の逓減</t>
  </si>
  <si>
    <t>　　③各産業間の相互干渉はないものとします。</t>
  </si>
  <si>
    <t>　　④需要の増加には必ず生産の増加で対応することとしています。</t>
  </si>
  <si>
    <t>（２）分析結果の取り扱い</t>
  </si>
  <si>
    <t>（３）分析結果の公表等</t>
  </si>
  <si>
    <t>第1次間接
波及効果</t>
    <rPh sb="0" eb="1">
      <t>ダイ</t>
    </rPh>
    <rPh sb="2" eb="3">
      <t>ジ</t>
    </rPh>
    <rPh sb="3" eb="5">
      <t>カンセツ</t>
    </rPh>
    <rPh sb="6" eb="8">
      <t>ハキュウ</t>
    </rPh>
    <rPh sb="8" eb="10">
      <t>コウカ</t>
    </rPh>
    <phoneticPr fontId="2"/>
  </si>
  <si>
    <t>第2次間接
波及効果</t>
    <rPh sb="0" eb="1">
      <t>ダイ</t>
    </rPh>
    <rPh sb="2" eb="3">
      <t>ジ</t>
    </rPh>
    <rPh sb="3" eb="5">
      <t>カンセツ</t>
    </rPh>
    <rPh sb="6" eb="8">
      <t>ハキュウ</t>
    </rPh>
    <rPh sb="8" eb="10">
      <t>コウカ</t>
    </rPh>
    <phoneticPr fontId="2"/>
  </si>
  <si>
    <t>*1</t>
    <phoneticPr fontId="2"/>
  </si>
  <si>
    <t>*2</t>
    <phoneticPr fontId="2"/>
  </si>
  <si>
    <t>*3</t>
    <phoneticPr fontId="2"/>
  </si>
  <si>
    <t>*4</t>
    <phoneticPr fontId="2"/>
  </si>
  <si>
    <t>*5</t>
    <phoneticPr fontId="2"/>
  </si>
  <si>
    <t>1.</t>
    <phoneticPr fontId="2"/>
  </si>
  <si>
    <t>2.</t>
    <phoneticPr fontId="2"/>
  </si>
  <si>
    <t>3.</t>
    <phoneticPr fontId="2"/>
  </si>
  <si>
    <t>4.</t>
    <phoneticPr fontId="2"/>
  </si>
  <si>
    <t>第1次間接波及効果</t>
    <rPh sb="0" eb="1">
      <t>ダイ</t>
    </rPh>
    <rPh sb="2" eb="3">
      <t>ジ</t>
    </rPh>
    <rPh sb="3" eb="9">
      <t>カンセツハキュウコウカ</t>
    </rPh>
    <phoneticPr fontId="2"/>
  </si>
  <si>
    <t>第2次間接波及効果</t>
    <rPh sb="0" eb="1">
      <t>ダイ</t>
    </rPh>
    <rPh sb="2" eb="3">
      <t>ジ</t>
    </rPh>
    <rPh sb="3" eb="9">
      <t>カンセツハキュウコウカ</t>
    </rPh>
    <phoneticPr fontId="2"/>
  </si>
  <si>
    <t>直接効果+第1次間接波及効果</t>
    <rPh sb="0" eb="2">
      <t>チョクセツ</t>
    </rPh>
    <rPh sb="2" eb="4">
      <t>コウカ</t>
    </rPh>
    <rPh sb="5" eb="6">
      <t>ダイ</t>
    </rPh>
    <rPh sb="7" eb="8">
      <t>ジ</t>
    </rPh>
    <rPh sb="8" eb="10">
      <t>カンセツ</t>
    </rPh>
    <rPh sb="10" eb="12">
      <t>ハキュウ</t>
    </rPh>
    <rPh sb="12" eb="14">
      <t>コウカ</t>
    </rPh>
    <phoneticPr fontId="2"/>
  </si>
  <si>
    <t>第1次間接波及効果</t>
    <rPh sb="0" eb="1">
      <t>ダイ</t>
    </rPh>
    <rPh sb="2" eb="3">
      <t>ジ</t>
    </rPh>
    <rPh sb="3" eb="5">
      <t>カンセツ</t>
    </rPh>
    <rPh sb="5" eb="7">
      <t>ハキュウ</t>
    </rPh>
    <rPh sb="7" eb="9">
      <t>コウカ</t>
    </rPh>
    <phoneticPr fontId="2"/>
  </si>
  <si>
    <t>第2次間接波及効果</t>
    <rPh sb="0" eb="1">
      <t>ダイ</t>
    </rPh>
    <rPh sb="2" eb="3">
      <t>ジ</t>
    </rPh>
    <rPh sb="3" eb="5">
      <t>カンセツ</t>
    </rPh>
    <rPh sb="5" eb="7">
      <t>ハキュウ</t>
    </rPh>
    <rPh sb="7" eb="9">
      <t>コウカ</t>
    </rPh>
    <phoneticPr fontId="2"/>
  </si>
  <si>
    <t>（単位：人）</t>
    <rPh sb="4" eb="5">
      <t>ニン</t>
    </rPh>
    <phoneticPr fontId="2"/>
  </si>
  <si>
    <t>&lt;&lt; 利用方法 &gt;&gt;</t>
    <phoneticPr fontId="2"/>
  </si>
  <si>
    <t>逆行列係数表（開放型）</t>
    <rPh sb="0" eb="1">
      <t>ギャク</t>
    </rPh>
    <rPh sb="1" eb="2">
      <t>ギョウ</t>
    </rPh>
    <rPh sb="2" eb="3">
      <t>レツ</t>
    </rPh>
    <rPh sb="3" eb="5">
      <t>ケイスウ</t>
    </rPh>
    <rPh sb="5" eb="6">
      <t>ヒョウ</t>
    </rPh>
    <rPh sb="7" eb="10">
      <t>カイホウガタ</t>
    </rPh>
    <phoneticPr fontId="2"/>
  </si>
  <si>
    <t>外生化した逆行列係数表（開放型）</t>
    <rPh sb="0" eb="1">
      <t>ガイ</t>
    </rPh>
    <rPh sb="1" eb="2">
      <t>セイ</t>
    </rPh>
    <rPh sb="2" eb="3">
      <t>カ</t>
    </rPh>
    <rPh sb="5" eb="6">
      <t>ギャク</t>
    </rPh>
    <rPh sb="6" eb="7">
      <t>ギョウ</t>
    </rPh>
    <rPh sb="7" eb="8">
      <t>レツ</t>
    </rPh>
    <rPh sb="8" eb="10">
      <t>ケイスウ</t>
    </rPh>
    <rPh sb="10" eb="11">
      <t>ヒョウ</t>
    </rPh>
    <rPh sb="12" eb="15">
      <t>カイホウガタ</t>
    </rPh>
    <phoneticPr fontId="2"/>
  </si>
  <si>
    <t>統合大分類(40部門)</t>
    <rPh sb="0" eb="2">
      <t>トウゴウ</t>
    </rPh>
    <rPh sb="2" eb="5">
      <t>ダイブンルイ</t>
    </rPh>
    <rPh sb="8" eb="10">
      <t>ブモン</t>
    </rPh>
    <phoneticPr fontId="2"/>
  </si>
  <si>
    <t>01</t>
  </si>
  <si>
    <t>02</t>
  </si>
  <si>
    <t>03</t>
  </si>
  <si>
    <t>04</t>
  </si>
  <si>
    <t>05</t>
  </si>
  <si>
    <t>06</t>
  </si>
  <si>
    <t>07</t>
  </si>
  <si>
    <t>08</t>
  </si>
  <si>
    <t>09</t>
  </si>
  <si>
    <t>10</t>
  </si>
  <si>
    <t>11</t>
  </si>
  <si>
    <t>陶磁器</t>
    <rPh sb="0" eb="3">
      <t>トウジキ</t>
    </rPh>
    <phoneticPr fontId="2"/>
  </si>
  <si>
    <t>12</t>
  </si>
  <si>
    <t>13</t>
  </si>
  <si>
    <t>14</t>
  </si>
  <si>
    <t>15</t>
  </si>
  <si>
    <t>16</t>
  </si>
  <si>
    <t>17</t>
  </si>
  <si>
    <t>18</t>
  </si>
  <si>
    <t>19</t>
  </si>
  <si>
    <t>20</t>
  </si>
  <si>
    <t>21</t>
  </si>
  <si>
    <t>22</t>
  </si>
  <si>
    <t>23</t>
  </si>
  <si>
    <t>その他の製造工業製品</t>
  </si>
  <si>
    <t>24</t>
  </si>
  <si>
    <t>25</t>
  </si>
  <si>
    <t>26</t>
  </si>
  <si>
    <t>27</t>
  </si>
  <si>
    <t>廃棄物処理</t>
  </si>
  <si>
    <t>28</t>
  </si>
  <si>
    <t>29</t>
  </si>
  <si>
    <t>30</t>
  </si>
  <si>
    <t>31</t>
  </si>
  <si>
    <t>32</t>
  </si>
  <si>
    <t>33</t>
  </si>
  <si>
    <t>34</t>
  </si>
  <si>
    <t>35</t>
  </si>
  <si>
    <t>36</t>
  </si>
  <si>
    <t>37</t>
  </si>
  <si>
    <t>38</t>
  </si>
  <si>
    <t>39</t>
  </si>
  <si>
    <t>40</t>
  </si>
  <si>
    <t>飲食料品</t>
  </si>
  <si>
    <t>水道</t>
  </si>
  <si>
    <t>不動産</t>
  </si>
  <si>
    <t>　※産業連関表の詳細は、長崎県統計課のホームページをご覧ください。</t>
    <rPh sb="2" eb="7">
      <t>サ</t>
    </rPh>
    <rPh sb="8" eb="10">
      <t>ショウサイ</t>
    </rPh>
    <rPh sb="12" eb="15">
      <t>ナガサキケン</t>
    </rPh>
    <rPh sb="15" eb="17">
      <t>トウケイ</t>
    </rPh>
    <rPh sb="17" eb="18">
      <t>カ</t>
    </rPh>
    <rPh sb="27" eb="28">
      <t>ラン</t>
    </rPh>
    <phoneticPr fontId="2"/>
  </si>
  <si>
    <t>・「ファイル１．需要の増加」</t>
    <phoneticPr fontId="2"/>
  </si>
  <si>
    <t>・「ファイル２．観光客等の増加」</t>
    <phoneticPr fontId="2"/>
  </si>
  <si>
    <t>・「ファイル３．投資（建設）の増加」</t>
    <phoneticPr fontId="2"/>
  </si>
  <si>
    <t>・「ファイル４．生産額の増加」</t>
    <phoneticPr fontId="2"/>
  </si>
  <si>
    <t>●シートの説明</t>
    <rPh sb="5" eb="7">
      <t>セツメイ</t>
    </rPh>
    <phoneticPr fontId="2"/>
  </si>
  <si>
    <t>から派生する限界や留意点があります。したがって、以下の事項について十分に</t>
    <phoneticPr fontId="2"/>
  </si>
  <si>
    <t>理解したうえで分析を行うようにしてください。</t>
    <phoneticPr fontId="2"/>
  </si>
  <si>
    <t>１．経済波及効果分析の留意点</t>
    <phoneticPr fontId="2"/>
  </si>
  <si>
    <t>　　①　分析の前提条件や仮定の仕方は様々であり、同じ産業連関表を使っ</t>
    <rPh sb="18" eb="20">
      <t>サマザマ</t>
    </rPh>
    <phoneticPr fontId="2"/>
  </si>
  <si>
    <t>　　　ても分析結果は異なります。</t>
    <phoneticPr fontId="2"/>
  </si>
  <si>
    <t>　　　　例えば、公共事業の場合は、建設に伴う経済波及効果は対象とします</t>
    <phoneticPr fontId="2"/>
  </si>
  <si>
    <t>　　　が、施設完成後の利便性などの生産につながらない経済効果等は分析</t>
    <phoneticPr fontId="2"/>
  </si>
  <si>
    <t>　　　の対象としていません。</t>
    <phoneticPr fontId="2"/>
  </si>
  <si>
    <t>　　　析時点の経済構造と完全には一致しません。</t>
    <phoneticPr fontId="2"/>
  </si>
  <si>
    <t>　　　計測される「労働量」の変化を表すものです。</t>
    <phoneticPr fontId="2"/>
  </si>
  <si>
    <t>２．簡易分析ツールの利用者へのお願い</t>
    <phoneticPr fontId="2"/>
  </si>
  <si>
    <t>　　いて、責任をもって作成してください。</t>
    <phoneticPr fontId="2"/>
  </si>
  <si>
    <t>　　もので、算出根拠が明確であることが重要です。</t>
    <rPh sb="6" eb="8">
      <t>サンシュツ</t>
    </rPh>
    <rPh sb="8" eb="10">
      <t>コンキョ</t>
    </rPh>
    <rPh sb="11" eb="13">
      <t>メイカク</t>
    </rPh>
    <rPh sb="19" eb="21">
      <t>ジュウヨウ</t>
    </rPh>
    <phoneticPr fontId="2"/>
  </si>
  <si>
    <t>　　切り離して取り扱うことはできません。特に、プレスリリース等に用い</t>
    <rPh sb="30" eb="31">
      <t>トウ</t>
    </rPh>
    <phoneticPr fontId="2"/>
  </si>
  <si>
    <t>計測する場合に使います。</t>
    <phoneticPr fontId="2"/>
  </si>
  <si>
    <t>であるとか、新たに電子部品の企業立地・操業開始が行われた場合などの経済</t>
    <rPh sb="33" eb="35">
      <t>ケイザイ</t>
    </rPh>
    <phoneticPr fontId="2"/>
  </si>
  <si>
    <t>波及効果等の分析を行う場合などです。</t>
    <phoneticPr fontId="2"/>
  </si>
  <si>
    <t>就業者誘発数：生産誘発によって創出される個人業主､家族従業者､有給役員および雇用者(常用雇用者､臨時雇用者)の総数。</t>
    <rPh sb="50" eb="53">
      <t>コヨウシャ</t>
    </rPh>
    <phoneticPr fontId="4"/>
  </si>
  <si>
    <t>雇用者誘発数：就業者誘発数のうち、生産誘発によって創出される有給役員および雇用者(常用雇用者､臨時雇用者)の総数。</t>
    <rPh sb="7" eb="10">
      <t>シュウギョウシャ</t>
    </rPh>
    <rPh sb="10" eb="12">
      <t>ユウハツ</t>
    </rPh>
    <rPh sb="12" eb="13">
      <t>スウ</t>
    </rPh>
    <rPh sb="45" eb="46">
      <t>シャ</t>
    </rPh>
    <rPh sb="49" eb="52">
      <t>コヨウシャ</t>
    </rPh>
    <phoneticPr fontId="4"/>
  </si>
  <si>
    <t>２．入力データを整理して、入力する。</t>
  </si>
  <si>
    <t>（１）「入力データ」の作成</t>
  </si>
  <si>
    <t>　　　 分析の前提となる「入力データ」は、このツールを利用される方にお</t>
  </si>
  <si>
    <t>　　　 分析結果と前提条件及び入力データは密接不可分のものであり、</t>
  </si>
  <si>
    <t>分析結果と前提条件及び入力データは密接不可分のものであり、切り離して取り扱うことは適当ではありません。</t>
    <rPh sb="41" eb="43">
      <t>テキトウ</t>
    </rPh>
    <phoneticPr fontId="2"/>
  </si>
  <si>
    <t>入力データエリア</t>
    <rPh sb="0" eb="2">
      <t>ニュウリョク</t>
    </rPh>
    <phoneticPr fontId="2"/>
  </si>
  <si>
    <t>　　　は考慮されません。</t>
    <phoneticPr fontId="2"/>
  </si>
  <si>
    <t>　　⑥生産の増加は就業（雇用）者数の増加を伴うことが前提となります。</t>
    <phoneticPr fontId="2"/>
  </si>
  <si>
    <t>　　⑤波及効果が達成される時期は不明です。</t>
    <rPh sb="3" eb="7">
      <t>ハキュウコウカ</t>
    </rPh>
    <rPh sb="8" eb="10">
      <t>タッセイ</t>
    </rPh>
    <rPh sb="13" eb="15">
      <t>ジキ</t>
    </rPh>
    <rPh sb="16" eb="18">
      <t>フメイ</t>
    </rPh>
    <phoneticPr fontId="2"/>
  </si>
  <si>
    <t>&lt;&lt;留意事項 &gt;&gt;</t>
    <phoneticPr fontId="2"/>
  </si>
  <si>
    <t>　 この簡易分析ツールは、各種の経済波及効果や労働誘発効果を簡便に分析</t>
    <phoneticPr fontId="2"/>
  </si>
  <si>
    <t>　  一般に経済波及効果等の分析を行う際には、産業連関表という統計表を用います</t>
    <phoneticPr fontId="2"/>
  </si>
  <si>
    <t>で、各種の計数及び係数はその統計表から引用しています。</t>
    <phoneticPr fontId="2"/>
  </si>
  <si>
    <r>
      <t>　 今ご覧いただいているファイルは</t>
    </r>
    <r>
      <rPr>
        <b/>
        <sz val="11"/>
        <color indexed="12"/>
        <rFont val="ＭＳ Ｐ明朝"/>
        <family val="1"/>
        <charset val="128"/>
      </rPr>
      <t>「ファイル４．生産額の増加」</t>
    </r>
    <r>
      <rPr>
        <sz val="11"/>
        <rFont val="ＭＳ Ｐ明朝"/>
        <family val="1"/>
        <charset val="128"/>
      </rPr>
      <t>です。</t>
    </r>
    <rPh sb="2" eb="3">
      <t>イマ</t>
    </rPh>
    <phoneticPr fontId="2"/>
  </si>
  <si>
    <t>　 例えば、新しい水産加工品が開発され、その生産額が大幅に拡大された場合</t>
    <rPh sb="34" eb="36">
      <t>バアイ</t>
    </rPh>
    <phoneticPr fontId="2"/>
  </si>
  <si>
    <t>　　するシートです。</t>
    <phoneticPr fontId="2"/>
  </si>
  <si>
    <t>　　等の概要を説明するシートです。</t>
    <phoneticPr fontId="2"/>
  </si>
  <si>
    <t>　果等を計算するシートです。　</t>
    <phoneticPr fontId="2"/>
  </si>
  <si>
    <t>　　※このファイルには「計算域Ⅰ」のシートがありませんが、入力データ自体が</t>
    <rPh sb="34" eb="36">
      <t>ジタイ</t>
    </rPh>
    <phoneticPr fontId="2"/>
  </si>
  <si>
    <t>　　生産者価格ベースになっているため、生産者価格への転換処理が、不要な</t>
    <phoneticPr fontId="2"/>
  </si>
  <si>
    <t>　　ためです。</t>
    <phoneticPr fontId="2"/>
  </si>
  <si>
    <t xml:space="preserve">   産業連関表を用いた経済波及効果分析には、産業連関表自体の構造的特質</t>
    <rPh sb="34" eb="36">
      <t>トクシツ</t>
    </rPh>
    <phoneticPr fontId="2"/>
  </si>
  <si>
    <t>　　　り、それ以外の経済効果等は対象としていません。</t>
    <phoneticPr fontId="2"/>
  </si>
  <si>
    <t>　　　　 産業連関表は概ね５年に１回の作表であり、分析の前提となる経済構</t>
    <rPh sb="11" eb="12">
      <t>オオム</t>
    </rPh>
    <phoneticPr fontId="2"/>
  </si>
  <si>
    <t>　　　　 生産が２倍になれば、原材料等の投入量も２倍になるという「線形的</t>
    <phoneticPr fontId="2"/>
  </si>
  <si>
    <t>　　　は想定していません。</t>
    <phoneticPr fontId="2"/>
  </si>
  <si>
    <t>　　　　 ある産業の生産活動が他の産業にプラスの影響を及ぼし生産を促進する</t>
    <phoneticPr fontId="2"/>
  </si>
  <si>
    <t>　　　　 需要が生じた産業部門には､需要に応えるだけの生産余力があると</t>
    <phoneticPr fontId="2"/>
  </si>
  <si>
    <t>　　　仮定し､ 生産を行う上での制約は一切ないものとします。</t>
    <phoneticPr fontId="2"/>
  </si>
  <si>
    <t>　　　　 また、在庫の取り崩し等による波及の中断は想定していません。</t>
    <phoneticPr fontId="2"/>
  </si>
  <si>
    <t>　　　　 経済波及効果が達成される時期や所要時間は明確でありません。</t>
    <rPh sb="12" eb="14">
      <t>タッセイ</t>
    </rPh>
    <rPh sb="17" eb="19">
      <t>ジキ</t>
    </rPh>
    <phoneticPr fontId="2"/>
  </si>
  <si>
    <t>　　　　 現実には、生産の増加は時間外勤務や設備増強などで補われ、必</t>
    <phoneticPr fontId="2"/>
  </si>
  <si>
    <t>　　　ずしも就業（雇用）者数の増加とはなりませんが、そのようなことは想定</t>
    <phoneticPr fontId="2"/>
  </si>
  <si>
    <t>　　　していません。</t>
    <phoneticPr fontId="2"/>
  </si>
  <si>
    <t>　　　   なお、就業（雇用）誘発数は、現実の人数の増加ではなく、人数で</t>
    <phoneticPr fontId="2"/>
  </si>
  <si>
    <t>　　　 より精度が高い分析を行うためには、「入力データ」が現実に即した</t>
    <rPh sb="6" eb="8">
      <t>セイド</t>
    </rPh>
    <rPh sb="9" eb="10">
      <t>タカ</t>
    </rPh>
    <rPh sb="11" eb="13">
      <t>ブンセキ</t>
    </rPh>
    <rPh sb="14" eb="15">
      <t>オコナ</t>
    </rPh>
    <rPh sb="29" eb="31">
      <t>ゲンジツ</t>
    </rPh>
    <rPh sb="32" eb="33">
      <t>ソク</t>
    </rPh>
    <phoneticPr fontId="2"/>
  </si>
  <si>
    <t>　　られる場合においては、経済波及効果等の数字だけがひとり歩きしな</t>
    <phoneticPr fontId="2"/>
  </si>
  <si>
    <t>　　いように、十分な注意をお願いします。</t>
    <phoneticPr fontId="2"/>
  </si>
  <si>
    <t>　　　 分析結果の公表及び公表後の対応については、利用される方において</t>
    <phoneticPr fontId="2"/>
  </si>
  <si>
    <t>　　責任を持って行ってください。</t>
    <phoneticPr fontId="2"/>
  </si>
  <si>
    <t>　 このファイルは、ある産業における生産額が増加した場合の経済波及効果等を</t>
    <phoneticPr fontId="2"/>
  </si>
  <si>
    <t>生産者価格になりますので注意してください。</t>
    <rPh sb="0" eb="3">
      <t>セイサンシャ</t>
    </rPh>
    <rPh sb="3" eb="5">
      <t>カカク</t>
    </rPh>
    <rPh sb="12" eb="14">
      <t>チュウイ</t>
    </rPh>
    <phoneticPr fontId="2"/>
  </si>
  <si>
    <t>※このファイルでの「入力データ」は、他のファイルと違い、全て県内産の</t>
    <rPh sb="18" eb="19">
      <t>タ</t>
    </rPh>
    <rPh sb="25" eb="26">
      <t>チガ</t>
    </rPh>
    <rPh sb="28" eb="29">
      <t>スベ</t>
    </rPh>
    <rPh sb="30" eb="32">
      <t>ケンナイ</t>
    </rPh>
    <rPh sb="32" eb="33">
      <t>サン</t>
    </rPh>
    <phoneticPr fontId="2"/>
  </si>
  <si>
    <t>&lt;&lt; 経済波及効果 分析ツールについて &gt;&gt;</t>
    <phoneticPr fontId="2"/>
  </si>
  <si>
    <t>　　　造（物価や産業間の依存関係）は、作成時（平成２７年）のものなので、分</t>
    <rPh sb="19" eb="21">
      <t>サクセイ</t>
    </rPh>
    <phoneticPr fontId="2"/>
  </si>
  <si>
    <t>　　　　 また、分析結果も、作成年次（平成２７年）の価格で表示され、物価変動</t>
    <phoneticPr fontId="2"/>
  </si>
  <si>
    <t>が、ここで使用している産業連関表は、「平成２７年（２０１５年）長崎県産業連関表」</t>
  </si>
  <si>
    <t>　　（２０１５年）長崎県産業連関表」から引用された各種の計数及び係数（表）です。</t>
  </si>
  <si>
    <t>農林業</t>
  </si>
  <si>
    <t>鉱業</t>
  </si>
  <si>
    <t>繊維製品</t>
  </si>
  <si>
    <t>パルプ・紙・木製品</t>
  </si>
  <si>
    <t>化学製品</t>
  </si>
  <si>
    <t>石油・石炭製品</t>
  </si>
  <si>
    <t>プラスチック・ゴム製品</t>
  </si>
  <si>
    <t>窯業・土石製品</t>
  </si>
  <si>
    <t>鉄鋼</t>
  </si>
  <si>
    <t>非鉄金属</t>
  </si>
  <si>
    <t>金属製品</t>
  </si>
  <si>
    <t>はん用機械</t>
  </si>
  <si>
    <t>生産用機械</t>
  </si>
  <si>
    <t>業務用機械</t>
  </si>
  <si>
    <t>電子部品</t>
  </si>
  <si>
    <t>電気機械</t>
  </si>
  <si>
    <t>情報通信機器</t>
  </si>
  <si>
    <t>輸送機械</t>
  </si>
  <si>
    <t>船舶・同修理</t>
    <rPh sb="0" eb="2">
      <t>センパク</t>
    </rPh>
    <rPh sb="3" eb="4">
      <t>ドウ</t>
    </rPh>
    <rPh sb="4" eb="6">
      <t>シュウリ</t>
    </rPh>
    <phoneticPr fontId="2"/>
  </si>
  <si>
    <t>建設</t>
  </si>
  <si>
    <t>電力・ガス・熱供給</t>
  </si>
  <si>
    <t>商業</t>
  </si>
  <si>
    <t>金融・保険</t>
  </si>
  <si>
    <t>運輸・郵便</t>
  </si>
  <si>
    <t>情報通信</t>
  </si>
  <si>
    <t>公務</t>
  </si>
  <si>
    <t>教育・研究</t>
  </si>
  <si>
    <t>医療・福祉</t>
  </si>
  <si>
    <t>他に分類されない会員制団体</t>
  </si>
  <si>
    <t>対事業所サービス</t>
  </si>
  <si>
    <t>対個人サービス</t>
  </si>
  <si>
    <t>事務用品</t>
  </si>
  <si>
    <t>分類不明</t>
  </si>
  <si>
    <t>この簡易分析ツールによる分析結果は、平成２７年（２０１５年）長崎県産業連関表をもとに、簡易な分析方法により経済波及効果を測定するものであって、産業連関表を使った分析方法の一例としてご活用願います。</t>
    <rPh sb="2" eb="4">
      <t>カンイ</t>
    </rPh>
    <rPh sb="12" eb="14">
      <t>ブンセキ</t>
    </rPh>
    <rPh sb="14" eb="16">
      <t>ケッカ</t>
    </rPh>
    <rPh sb="28" eb="29">
      <t>ネン</t>
    </rPh>
    <rPh sb="30" eb="33">
      <t>ナガサキケン</t>
    </rPh>
    <rPh sb="71" eb="73">
      <t>サンギョウ</t>
    </rPh>
    <rPh sb="73" eb="75">
      <t>レンカン</t>
    </rPh>
    <rPh sb="75" eb="76">
      <t>ヒョウ</t>
    </rPh>
    <rPh sb="77" eb="78">
      <t>ツカ</t>
    </rPh>
    <rPh sb="80" eb="82">
      <t>ブンセキ</t>
    </rPh>
    <rPh sb="82" eb="84">
      <t>ホウホウ</t>
    </rPh>
    <rPh sb="85" eb="87">
      <t>イチレイ</t>
    </rPh>
    <rPh sb="91" eb="93">
      <t>カツヨウ</t>
    </rPh>
    <rPh sb="93" eb="94">
      <t>ネガ</t>
    </rPh>
    <phoneticPr fontId="4"/>
  </si>
  <si>
    <t>　　②　経済波及効果分析は、生産活動に係る経済波及効果を対象としてお</t>
    <phoneticPr fontId="2"/>
  </si>
  <si>
    <t>　　　ことやマイナスの影響を及ぼし生産を阻害することは想定していません。</t>
    <phoneticPr fontId="2"/>
  </si>
  <si>
    <t>この分析ツールを利用した分析結果を公表・発表した場合には、分析方法の精査や今後の産業連関表の作表作業に反映したいと思いますので、お手数ですが、長崎県県民生活環境部統計課までご連絡いただけましたら幸いです。</t>
    <rPh sb="29" eb="31">
      <t>ブンセキ</t>
    </rPh>
    <rPh sb="31" eb="33">
      <t>ホウホウ</t>
    </rPh>
    <rPh sb="34" eb="36">
      <t>セイサ</t>
    </rPh>
    <rPh sb="37" eb="39">
      <t>コンゴ</t>
    </rPh>
    <rPh sb="40" eb="42">
      <t>サンギョウ</t>
    </rPh>
    <rPh sb="42" eb="44">
      <t>レンカン</t>
    </rPh>
    <rPh sb="44" eb="45">
      <t>ヒョウ</t>
    </rPh>
    <rPh sb="46" eb="48">
      <t>サクヒョウ</t>
    </rPh>
    <rPh sb="48" eb="50">
      <t>サギョウ</t>
    </rPh>
    <rPh sb="51" eb="53">
      <t>ハンエイ</t>
    </rPh>
    <rPh sb="57" eb="58">
      <t>オモ</t>
    </rPh>
    <rPh sb="65" eb="67">
      <t>テスウ</t>
    </rPh>
    <rPh sb="71" eb="73">
      <t>ナガサキ</t>
    </rPh>
    <rPh sb="73" eb="74">
      <t>ケン</t>
    </rPh>
    <rPh sb="74" eb="76">
      <t>ケンミン</t>
    </rPh>
    <rPh sb="76" eb="78">
      <t>セイカツ</t>
    </rPh>
    <rPh sb="78" eb="80">
      <t>カンキョウ</t>
    </rPh>
    <rPh sb="80" eb="81">
      <t>ブ</t>
    </rPh>
    <rPh sb="87" eb="89">
      <t>レンラク</t>
    </rPh>
    <rPh sb="97" eb="98">
      <t>サイワ</t>
    </rPh>
    <phoneticPr fontId="4"/>
  </si>
  <si>
    <t>穀類、いも・豆類、野菜、果実、畜産、育林、素材</t>
    <rPh sb="0" eb="2">
      <t>コクルイ</t>
    </rPh>
    <rPh sb="6" eb="7">
      <t>マメ</t>
    </rPh>
    <rPh sb="7" eb="8">
      <t>ルイ</t>
    </rPh>
    <rPh sb="9" eb="11">
      <t>ヤサイ</t>
    </rPh>
    <rPh sb="12" eb="14">
      <t>カジツ</t>
    </rPh>
    <rPh sb="15" eb="17">
      <t>チクサン</t>
    </rPh>
    <rPh sb="18" eb="19">
      <t>イク</t>
    </rPh>
    <rPh sb="19" eb="20">
      <t>リン</t>
    </rPh>
    <rPh sb="21" eb="23">
      <t>ソザイ</t>
    </rPh>
    <phoneticPr fontId="2"/>
  </si>
  <si>
    <t>海面漁業、内水面漁業</t>
    <rPh sb="0" eb="2">
      <t>カイメン</t>
    </rPh>
    <rPh sb="2" eb="3">
      <t>ギョ</t>
    </rPh>
    <rPh sb="3" eb="4">
      <t>ギョウ</t>
    </rPh>
    <rPh sb="5" eb="6">
      <t>ナイ</t>
    </rPh>
    <rPh sb="6" eb="7">
      <t>スイ</t>
    </rPh>
    <rPh sb="7" eb="8">
      <t>メン</t>
    </rPh>
    <rPh sb="8" eb="9">
      <t>ギョ</t>
    </rPh>
    <rPh sb="9" eb="10">
      <t>ギョウ</t>
    </rPh>
    <phoneticPr fontId="2"/>
  </si>
  <si>
    <t>石炭・原油・天然ガス、砂利・砕石</t>
    <rPh sb="0" eb="2">
      <t>セキタン</t>
    </rPh>
    <rPh sb="3" eb="5">
      <t>ゲンユ</t>
    </rPh>
    <rPh sb="6" eb="8">
      <t>テンネン</t>
    </rPh>
    <rPh sb="11" eb="13">
      <t>ジャリ</t>
    </rPh>
    <rPh sb="14" eb="16">
      <t>サイセキ</t>
    </rPh>
    <phoneticPr fontId="2"/>
  </si>
  <si>
    <t>畜産食料品、水産食料品、めん・パン・菓子類、酒類</t>
    <rPh sb="0" eb="2">
      <t>チクサン</t>
    </rPh>
    <rPh sb="2" eb="4">
      <t>ショクリョウ</t>
    </rPh>
    <rPh sb="4" eb="5">
      <t>ヒン</t>
    </rPh>
    <rPh sb="6" eb="8">
      <t>スイサン</t>
    </rPh>
    <rPh sb="8" eb="10">
      <t>ショクリョウ</t>
    </rPh>
    <rPh sb="10" eb="11">
      <t>ヒン</t>
    </rPh>
    <rPh sb="18" eb="21">
      <t>カシルイ</t>
    </rPh>
    <rPh sb="22" eb="23">
      <t>サケ</t>
    </rPh>
    <rPh sb="23" eb="24">
      <t>ルイ</t>
    </rPh>
    <phoneticPr fontId="2"/>
  </si>
  <si>
    <t>衣服、じゅうたん、寝具</t>
    <rPh sb="0" eb="2">
      <t>イフク</t>
    </rPh>
    <rPh sb="9" eb="11">
      <t>シング</t>
    </rPh>
    <phoneticPr fontId="2"/>
  </si>
  <si>
    <t>木材、家具、紙、段ボール</t>
    <rPh sb="0" eb="2">
      <t>モクザイ</t>
    </rPh>
    <rPh sb="3" eb="5">
      <t>カグ</t>
    </rPh>
    <rPh sb="6" eb="7">
      <t>カミ</t>
    </rPh>
    <rPh sb="8" eb="9">
      <t>ダン</t>
    </rPh>
    <phoneticPr fontId="2"/>
  </si>
  <si>
    <t>化学肥料、医薬品、化粧品、塗料、農薬</t>
    <rPh sb="0" eb="2">
      <t>カガク</t>
    </rPh>
    <rPh sb="2" eb="4">
      <t>ヒリョウ</t>
    </rPh>
    <rPh sb="5" eb="8">
      <t>イヤクヒン</t>
    </rPh>
    <rPh sb="9" eb="12">
      <t>ケショウヒン</t>
    </rPh>
    <rPh sb="13" eb="15">
      <t>トリョウ</t>
    </rPh>
    <rPh sb="16" eb="18">
      <t>ノウヤク</t>
    </rPh>
    <phoneticPr fontId="2"/>
  </si>
  <si>
    <t>ガソリン、灯油、コークス</t>
    <rPh sb="5" eb="7">
      <t>トウユ</t>
    </rPh>
    <phoneticPr fontId="2"/>
  </si>
  <si>
    <t>プラスチック板、タイヤ</t>
    <rPh sb="6" eb="7">
      <t>イタ</t>
    </rPh>
    <phoneticPr fontId="2"/>
  </si>
  <si>
    <t>板ガラス、セメント、生コンクリート、耐火物</t>
    <rPh sb="0" eb="1">
      <t>イタ</t>
    </rPh>
    <rPh sb="10" eb="11">
      <t>ナマ</t>
    </rPh>
    <rPh sb="18" eb="21">
      <t>タイカブツ</t>
    </rPh>
    <phoneticPr fontId="2"/>
  </si>
  <si>
    <t>建設用陶磁器、工業用陶磁器、日用陶磁器</t>
    <rPh sb="0" eb="3">
      <t>ケンセツヨウ</t>
    </rPh>
    <rPh sb="3" eb="6">
      <t>トウジキ</t>
    </rPh>
    <rPh sb="7" eb="10">
      <t>コウギョウヨウ</t>
    </rPh>
    <rPh sb="10" eb="13">
      <t>トウジキ</t>
    </rPh>
    <rPh sb="14" eb="16">
      <t>ニチヨウ</t>
    </rPh>
    <rPh sb="16" eb="19">
      <t>トウジキ</t>
    </rPh>
    <phoneticPr fontId="2"/>
  </si>
  <si>
    <t>銅管、鍛鋼</t>
    <rPh sb="0" eb="2">
      <t>ドウカン</t>
    </rPh>
    <rPh sb="3" eb="4">
      <t>キタエ</t>
    </rPh>
    <rPh sb="4" eb="5">
      <t>コウ</t>
    </rPh>
    <phoneticPr fontId="2"/>
  </si>
  <si>
    <t>銅、アルミニウム、電線・ケーブル</t>
    <rPh sb="0" eb="1">
      <t>ドウ</t>
    </rPh>
    <rPh sb="9" eb="11">
      <t>デンセン</t>
    </rPh>
    <phoneticPr fontId="2"/>
  </si>
  <si>
    <t>ボルト、刃物</t>
    <rPh sb="4" eb="6">
      <t>ハモノ</t>
    </rPh>
    <phoneticPr fontId="2"/>
  </si>
  <si>
    <t>ボイラ、タービン、ベアリング</t>
  </si>
  <si>
    <t>農業用機械、化学機械、半導体製造装置</t>
    <rPh sb="0" eb="3">
      <t>ノウギョウヨウ</t>
    </rPh>
    <rPh sb="3" eb="5">
      <t>キカイ</t>
    </rPh>
    <rPh sb="6" eb="8">
      <t>カガク</t>
    </rPh>
    <rPh sb="8" eb="10">
      <t>キカイ</t>
    </rPh>
    <rPh sb="11" eb="14">
      <t>ハンドウタイ</t>
    </rPh>
    <rPh sb="14" eb="16">
      <t>セイゾウ</t>
    </rPh>
    <rPh sb="16" eb="18">
      <t>ソウチ</t>
    </rPh>
    <phoneticPr fontId="2"/>
  </si>
  <si>
    <t>複写機、計測機器、武器</t>
    <rPh sb="0" eb="2">
      <t>フクシャ</t>
    </rPh>
    <rPh sb="2" eb="3">
      <t>キ</t>
    </rPh>
    <rPh sb="4" eb="6">
      <t>ケイソク</t>
    </rPh>
    <rPh sb="6" eb="8">
      <t>キキ</t>
    </rPh>
    <rPh sb="9" eb="11">
      <t>ブキ</t>
    </rPh>
    <phoneticPr fontId="2"/>
  </si>
  <si>
    <t>集積回路、液晶パネル</t>
    <rPh sb="0" eb="2">
      <t>シュウセキ</t>
    </rPh>
    <rPh sb="2" eb="4">
      <t>カイロ</t>
    </rPh>
    <rPh sb="5" eb="7">
      <t>エキショウ</t>
    </rPh>
    <phoneticPr fontId="2"/>
  </si>
  <si>
    <t>電気照明器具、エアコン、電池</t>
    <rPh sb="0" eb="2">
      <t>デンキ</t>
    </rPh>
    <rPh sb="2" eb="4">
      <t>ショウメイ</t>
    </rPh>
    <rPh sb="4" eb="6">
      <t>キグ</t>
    </rPh>
    <rPh sb="12" eb="14">
      <t>デンチ</t>
    </rPh>
    <phoneticPr fontId="2"/>
  </si>
  <si>
    <t>デジタルカメラ、パソコン、携帯電話機</t>
    <rPh sb="13" eb="15">
      <t>ケイタイ</t>
    </rPh>
    <rPh sb="15" eb="17">
      <t>デンワ</t>
    </rPh>
    <rPh sb="17" eb="18">
      <t>キ</t>
    </rPh>
    <phoneticPr fontId="2"/>
  </si>
  <si>
    <t>乗用車、自動車部品、航空機、鉄道車両</t>
    <rPh sb="0" eb="3">
      <t>ジョウヨウシャ</t>
    </rPh>
    <rPh sb="4" eb="7">
      <t>ジドウシャ</t>
    </rPh>
    <rPh sb="7" eb="9">
      <t>ブヒン</t>
    </rPh>
    <rPh sb="10" eb="13">
      <t>コウクウキ</t>
    </rPh>
    <rPh sb="14" eb="16">
      <t>テツドウ</t>
    </rPh>
    <rPh sb="16" eb="18">
      <t>シャリョウ</t>
    </rPh>
    <phoneticPr fontId="2"/>
  </si>
  <si>
    <t>鋼船、船舶修理</t>
    <rPh sb="0" eb="2">
      <t>コウセン</t>
    </rPh>
    <rPh sb="3" eb="5">
      <t>センパク</t>
    </rPh>
    <rPh sb="5" eb="7">
      <t>シュウリ</t>
    </rPh>
    <phoneticPr fontId="2"/>
  </si>
  <si>
    <t>印刷、革靴、がん具、時計、楽器</t>
    <rPh sb="0" eb="2">
      <t>インサツ</t>
    </rPh>
    <rPh sb="3" eb="5">
      <t>カワグツ</t>
    </rPh>
    <rPh sb="8" eb="9">
      <t>グ</t>
    </rPh>
    <rPh sb="10" eb="12">
      <t>トケイ</t>
    </rPh>
    <rPh sb="13" eb="15">
      <t>ガッキ</t>
    </rPh>
    <phoneticPr fontId="2"/>
  </si>
  <si>
    <t>住宅建築、建設補修、公共事業</t>
    <rPh sb="0" eb="2">
      <t>ジュウタク</t>
    </rPh>
    <rPh sb="2" eb="4">
      <t>ケンチク</t>
    </rPh>
    <rPh sb="5" eb="7">
      <t>ケンセツ</t>
    </rPh>
    <rPh sb="7" eb="9">
      <t>ホシュウ</t>
    </rPh>
    <rPh sb="10" eb="12">
      <t>コウキョウ</t>
    </rPh>
    <rPh sb="12" eb="14">
      <t>ジギョウ</t>
    </rPh>
    <phoneticPr fontId="2"/>
  </si>
  <si>
    <t>自家発電、都市ガス</t>
    <rPh sb="0" eb="2">
      <t>ジカ</t>
    </rPh>
    <rPh sb="2" eb="4">
      <t>ハツデン</t>
    </rPh>
    <rPh sb="5" eb="7">
      <t>トシ</t>
    </rPh>
    <phoneticPr fontId="2"/>
  </si>
  <si>
    <t>下水道、工業用水</t>
    <rPh sb="0" eb="3">
      <t>ゲスイドウ</t>
    </rPh>
    <rPh sb="4" eb="6">
      <t>コウギョウ</t>
    </rPh>
    <rPh sb="6" eb="8">
      <t>ヨウスイ</t>
    </rPh>
    <phoneticPr fontId="2"/>
  </si>
  <si>
    <t>ごみ処理、産業廃棄物処理</t>
    <rPh sb="2" eb="4">
      <t>ショリ</t>
    </rPh>
    <rPh sb="5" eb="7">
      <t>サンギョウ</t>
    </rPh>
    <rPh sb="7" eb="10">
      <t>ハイキブツ</t>
    </rPh>
    <rPh sb="10" eb="12">
      <t>ショリ</t>
    </rPh>
    <phoneticPr fontId="2"/>
  </si>
  <si>
    <t>卸売、小売</t>
    <rPh sb="0" eb="2">
      <t>オロシウ</t>
    </rPh>
    <rPh sb="3" eb="5">
      <t>コウリ</t>
    </rPh>
    <phoneticPr fontId="2"/>
  </si>
  <si>
    <t>金融、生命保険、損害保険</t>
    <rPh sb="0" eb="2">
      <t>キンユウ</t>
    </rPh>
    <rPh sb="3" eb="5">
      <t>セイメイ</t>
    </rPh>
    <rPh sb="5" eb="7">
      <t>ホケン</t>
    </rPh>
    <rPh sb="8" eb="10">
      <t>ソンガイ</t>
    </rPh>
    <rPh sb="10" eb="12">
      <t>ホケン</t>
    </rPh>
    <phoneticPr fontId="2"/>
  </si>
  <si>
    <t>住宅賃貸、駐車場管理</t>
    <rPh sb="0" eb="2">
      <t>ジュウタク</t>
    </rPh>
    <rPh sb="2" eb="4">
      <t>チンタイ</t>
    </rPh>
    <rPh sb="5" eb="8">
      <t>チュウシャジョウ</t>
    </rPh>
    <rPh sb="8" eb="10">
      <t>カンリ</t>
    </rPh>
    <phoneticPr fontId="2"/>
  </si>
  <si>
    <t>港湾輸送、航空輸送、倉庫、水運、郵便</t>
    <rPh sb="0" eb="2">
      <t>コウワン</t>
    </rPh>
    <rPh sb="2" eb="4">
      <t>ユソウ</t>
    </rPh>
    <rPh sb="5" eb="7">
      <t>コウクウ</t>
    </rPh>
    <rPh sb="7" eb="9">
      <t>ユソウ</t>
    </rPh>
    <rPh sb="10" eb="12">
      <t>ソウコ</t>
    </rPh>
    <rPh sb="13" eb="15">
      <t>スイウン</t>
    </rPh>
    <rPh sb="16" eb="18">
      <t>ユウビン</t>
    </rPh>
    <phoneticPr fontId="2"/>
  </si>
  <si>
    <t>電話、放送、新聞</t>
    <rPh sb="0" eb="2">
      <t>デンワ</t>
    </rPh>
    <rPh sb="3" eb="5">
      <t>ホウソウ</t>
    </rPh>
    <rPh sb="6" eb="8">
      <t>シンブン</t>
    </rPh>
    <phoneticPr fontId="2"/>
  </si>
  <si>
    <t>国、地方公共団体</t>
    <rPh sb="0" eb="1">
      <t>クニ</t>
    </rPh>
    <rPh sb="2" eb="4">
      <t>チホウ</t>
    </rPh>
    <rPh sb="4" eb="6">
      <t>コウキョウ</t>
    </rPh>
    <rPh sb="6" eb="8">
      <t>ダンタイ</t>
    </rPh>
    <phoneticPr fontId="2"/>
  </si>
  <si>
    <t>学校、学校給食、研究、図書館、美術館</t>
    <rPh sb="0" eb="2">
      <t>ガッコウ</t>
    </rPh>
    <rPh sb="3" eb="5">
      <t>ガッコウ</t>
    </rPh>
    <rPh sb="5" eb="7">
      <t>キュウショク</t>
    </rPh>
    <rPh sb="8" eb="10">
      <t>ケンキュウ</t>
    </rPh>
    <rPh sb="11" eb="14">
      <t>トショカン</t>
    </rPh>
    <rPh sb="15" eb="18">
      <t>ビジュツカン</t>
    </rPh>
    <phoneticPr fontId="2"/>
  </si>
  <si>
    <t>病院、保健所、保育所、福祉施設</t>
    <rPh sb="0" eb="2">
      <t>ビョウイン</t>
    </rPh>
    <rPh sb="3" eb="6">
      <t>ホケンジョ</t>
    </rPh>
    <rPh sb="7" eb="9">
      <t>ホイク</t>
    </rPh>
    <rPh sb="9" eb="10">
      <t>ショ</t>
    </rPh>
    <rPh sb="11" eb="13">
      <t>フクシ</t>
    </rPh>
    <rPh sb="13" eb="15">
      <t>シセツ</t>
    </rPh>
    <phoneticPr fontId="2"/>
  </si>
  <si>
    <t>商工会議所、経団連、労働団体</t>
    <rPh sb="0" eb="2">
      <t>ショウコウ</t>
    </rPh>
    <rPh sb="2" eb="5">
      <t>カイギショ</t>
    </rPh>
    <rPh sb="6" eb="9">
      <t>ケイダンレン</t>
    </rPh>
    <rPh sb="10" eb="12">
      <t>ロウドウ</t>
    </rPh>
    <rPh sb="12" eb="14">
      <t>ダンタイ</t>
    </rPh>
    <phoneticPr fontId="2"/>
  </si>
  <si>
    <t>物品賃貸業、法律事務、自動車整備</t>
    <rPh sb="0" eb="2">
      <t>ブッピン</t>
    </rPh>
    <rPh sb="2" eb="4">
      <t>チンタイ</t>
    </rPh>
    <rPh sb="4" eb="5">
      <t>ギョウ</t>
    </rPh>
    <rPh sb="6" eb="8">
      <t>ホウリツ</t>
    </rPh>
    <rPh sb="8" eb="10">
      <t>ジム</t>
    </rPh>
    <rPh sb="11" eb="14">
      <t>ジドウシャ</t>
    </rPh>
    <rPh sb="14" eb="16">
      <t>セイビ</t>
    </rPh>
    <phoneticPr fontId="2"/>
  </si>
  <si>
    <t>宿泊業、飲食店、銭湯、競輪、映画館、冠婚葬祭業</t>
    <rPh sb="0" eb="2">
      <t>シュクハク</t>
    </rPh>
    <rPh sb="2" eb="3">
      <t>ギョウ</t>
    </rPh>
    <rPh sb="4" eb="6">
      <t>インショク</t>
    </rPh>
    <rPh sb="6" eb="7">
      <t>テン</t>
    </rPh>
    <rPh sb="8" eb="10">
      <t>セントウ</t>
    </rPh>
    <rPh sb="11" eb="13">
      <t>ケイリン</t>
    </rPh>
    <rPh sb="14" eb="17">
      <t>エイガカン</t>
    </rPh>
    <rPh sb="18" eb="20">
      <t>カンコン</t>
    </rPh>
    <rPh sb="20" eb="22">
      <t>ソウサイ</t>
    </rPh>
    <rPh sb="22" eb="23">
      <t>ギョウ</t>
    </rPh>
    <phoneticPr fontId="2"/>
  </si>
  <si>
    <t>テープ、クリップ、コピー用紙</t>
    <rPh sb="12" eb="14">
      <t>ヨウシ</t>
    </rPh>
    <phoneticPr fontId="2"/>
  </si>
  <si>
    <t>部門の例示</t>
    <rPh sb="0" eb="2">
      <t>ブモン</t>
    </rPh>
    <rPh sb="3" eb="5">
      <t>レイジ</t>
    </rPh>
    <phoneticPr fontId="2"/>
  </si>
  <si>
    <r>
      <rPr>
        <sz val="9"/>
        <rFont val="Calibri"/>
        <family val="2"/>
      </rPr>
      <t>×</t>
    </r>
    <r>
      <rPr>
        <sz val="9"/>
        <rFont val="HGPｺﾞｼｯｸM"/>
        <family val="3"/>
        <charset val="128"/>
      </rPr>
      <t>外生化
逆行列係数</t>
    </r>
    <rPh sb="1" eb="2">
      <t>ガイ</t>
    </rPh>
    <rPh sb="2" eb="3">
      <t>セイ</t>
    </rPh>
    <rPh sb="3" eb="4">
      <t>カ</t>
    </rPh>
    <rPh sb="5" eb="8">
      <t>ギャクギョウレツ</t>
    </rPh>
    <rPh sb="8" eb="10">
      <t>ケイスウ</t>
    </rPh>
    <phoneticPr fontId="2"/>
  </si>
  <si>
    <t>経済波及効果分析結果Ⅲ　グラフ</t>
    <rPh sb="0" eb="2">
      <t>ケイザイ</t>
    </rPh>
    <rPh sb="2" eb="4">
      <t>ハキュウ</t>
    </rPh>
    <rPh sb="4" eb="6">
      <t>コウカ</t>
    </rPh>
    <rPh sb="6" eb="8">
      <t>ブンセキ</t>
    </rPh>
    <rPh sb="8" eb="10">
      <t>ケッカ</t>
    </rPh>
    <phoneticPr fontId="2"/>
  </si>
  <si>
    <t>雇用者所得誘発額</t>
    <rPh sb="0" eb="3">
      <t>コヨウシャ</t>
    </rPh>
    <rPh sb="3" eb="5">
      <t>ショトク</t>
    </rPh>
    <rPh sb="5" eb="7">
      <t>ユウハツ</t>
    </rPh>
    <rPh sb="7" eb="8">
      <t>ガク</t>
    </rPh>
    <phoneticPr fontId="2"/>
  </si>
  <si>
    <t>（単位：人）</t>
    <rPh sb="1" eb="3">
      <t>タンイ</t>
    </rPh>
    <rPh sb="4" eb="5">
      <t>ニン</t>
    </rPh>
    <phoneticPr fontId="2"/>
  </si>
  <si>
    <r>
      <t>１．入力データ（</t>
    </r>
    <r>
      <rPr>
        <sz val="11"/>
        <color indexed="10"/>
        <rFont val="HGPｺﾞｼｯｸM"/>
        <family val="3"/>
        <charset val="128"/>
      </rPr>
      <t>生産増加額</t>
    </r>
    <r>
      <rPr>
        <sz val="11"/>
        <rFont val="HGPｺﾞｼｯｸM"/>
        <family val="3"/>
        <charset val="128"/>
      </rPr>
      <t>）を下の列に入力してください。　</t>
    </r>
    <r>
      <rPr>
        <sz val="11"/>
        <color rgb="FFFF0000"/>
        <rFont val="HGPｺﾞｼｯｸM"/>
        <family val="3"/>
        <charset val="128"/>
      </rPr>
      <t>※すべて県内産の生産者価格で入力してください。</t>
    </r>
    <rPh sb="8" eb="10">
      <t>セイサン</t>
    </rPh>
    <rPh sb="10" eb="12">
      <t>ゾウカ</t>
    </rPh>
    <rPh sb="12" eb="13">
      <t>ガク</t>
    </rPh>
    <rPh sb="15" eb="16">
      <t>シタ</t>
    </rPh>
    <rPh sb="17" eb="18">
      <t>レツ</t>
    </rPh>
    <rPh sb="19" eb="21">
      <t>ニュウリョク</t>
    </rPh>
    <rPh sb="33" eb="35">
      <t>ケンナイ</t>
    </rPh>
    <rPh sb="35" eb="36">
      <t>サン</t>
    </rPh>
    <rPh sb="37" eb="40">
      <t>セイサンシャ</t>
    </rPh>
    <rPh sb="40" eb="42">
      <t>カカク</t>
    </rPh>
    <rPh sb="43" eb="45">
      <t>ニュウリョク</t>
    </rPh>
    <phoneticPr fontId="2"/>
  </si>
  <si>
    <r>
      <t>基本的に、</t>
    </r>
    <r>
      <rPr>
        <sz val="15"/>
        <color indexed="10"/>
        <rFont val="HGPｺﾞｼｯｸM"/>
        <family val="3"/>
        <charset val="128"/>
      </rPr>
      <t>「入力」</t>
    </r>
    <r>
      <rPr>
        <sz val="15"/>
        <rFont val="HGPｺﾞｼｯｸM"/>
        <family val="3"/>
        <charset val="128"/>
      </rPr>
      <t>シートの</t>
    </r>
    <r>
      <rPr>
        <sz val="15"/>
        <color indexed="10"/>
        <rFont val="HGPｺﾞｼｯｸM"/>
        <family val="3"/>
        <charset val="128"/>
      </rPr>
      <t>赤枠で囲まれたセルの入力又は、選択</t>
    </r>
    <r>
      <rPr>
        <sz val="15"/>
        <rFont val="HGPｺﾞｼｯｸM"/>
        <family val="3"/>
        <charset val="128"/>
      </rPr>
      <t>になります。</t>
    </r>
    <rPh sb="0" eb="3">
      <t>キホンテキ</t>
    </rPh>
    <rPh sb="6" eb="8">
      <t>ニュウリョク</t>
    </rPh>
    <rPh sb="13" eb="14">
      <t>アカ</t>
    </rPh>
    <rPh sb="14" eb="15">
      <t>ワク</t>
    </rPh>
    <rPh sb="16" eb="17">
      <t>カコ</t>
    </rPh>
    <rPh sb="23" eb="25">
      <t>ニュウリョク</t>
    </rPh>
    <rPh sb="25" eb="26">
      <t>マタ</t>
    </rPh>
    <rPh sb="28" eb="30">
      <t>センタク</t>
    </rPh>
    <phoneticPr fontId="2"/>
  </si>
  <si>
    <t>１．分析テーマを決めて入力する。</t>
  </si>
  <si>
    <t>　　 分析条件の前提となる「入力データ」を整理する必要があります。</t>
  </si>
  <si>
    <t>　   具体的には、ある産業における生産額が増加した場合、増加した生産額を整理して、該当するセルに入力します。</t>
    <rPh sb="26" eb="28">
      <t>バアイ</t>
    </rPh>
    <rPh sb="29" eb="31">
      <t>ゾウカ</t>
    </rPh>
    <rPh sb="33" eb="36">
      <t>セイサンガク</t>
    </rPh>
    <phoneticPr fontId="2"/>
  </si>
  <si>
    <r>
      <t>　</t>
    </r>
    <r>
      <rPr>
        <u val="double"/>
        <sz val="11"/>
        <color rgb="FFFF0000"/>
        <rFont val="ＭＳ Ｐゴシック"/>
        <family val="3"/>
        <charset val="128"/>
      </rPr>
      <t>　※この場合、全て県内産になります。生産者価格で入力してください。</t>
    </r>
    <rPh sb="8" eb="9">
      <t>スベ</t>
    </rPh>
    <rPh sb="25" eb="27">
      <t>ニュウリョク</t>
    </rPh>
    <phoneticPr fontId="2"/>
  </si>
  <si>
    <t>●生産者価格・・・出荷後の流通経費である商業マージン及び国内貨物運賃を含まない価格</t>
    <rPh sb="1" eb="4">
      <t>セイサンシャ</t>
    </rPh>
    <rPh sb="4" eb="6">
      <t>カカク</t>
    </rPh>
    <rPh sb="9" eb="11">
      <t>シュッカ</t>
    </rPh>
    <rPh sb="11" eb="12">
      <t>ゴ</t>
    </rPh>
    <rPh sb="13" eb="15">
      <t>リュウツウ</t>
    </rPh>
    <rPh sb="15" eb="17">
      <t>ケイヒ</t>
    </rPh>
    <rPh sb="20" eb="22">
      <t>ショウギョウ</t>
    </rPh>
    <rPh sb="26" eb="27">
      <t>オヨ</t>
    </rPh>
    <rPh sb="28" eb="30">
      <t>コクナイ</t>
    </rPh>
    <rPh sb="30" eb="32">
      <t>カモツ</t>
    </rPh>
    <rPh sb="32" eb="34">
      <t>ウンチン</t>
    </rPh>
    <rPh sb="35" eb="36">
      <t>フク</t>
    </rPh>
    <rPh sb="39" eb="41">
      <t>カカク</t>
    </rPh>
    <phoneticPr fontId="2"/>
  </si>
  <si>
    <t>　企業が行う生産活動そのものが他産業へどのような影響を及ぼすかを測定します。</t>
    <rPh sb="1" eb="3">
      <t>キギョウ</t>
    </rPh>
    <rPh sb="4" eb="5">
      <t>オコナ</t>
    </rPh>
    <rPh sb="6" eb="8">
      <t>セイサン</t>
    </rPh>
    <rPh sb="8" eb="10">
      <t>カツドウ</t>
    </rPh>
    <rPh sb="15" eb="16">
      <t>ホカ</t>
    </rPh>
    <rPh sb="16" eb="18">
      <t>サンギョウ</t>
    </rPh>
    <rPh sb="24" eb="26">
      <t>エイキョウ</t>
    </rPh>
    <rPh sb="27" eb="28">
      <t>オヨ</t>
    </rPh>
    <rPh sb="32" eb="34">
      <t>ソクテイ</t>
    </rPh>
    <phoneticPr fontId="2"/>
  </si>
  <si>
    <t>　※このファイルでは、最終需要の変化ではなく、生産額そのものが変化する場合の分析です。</t>
    <rPh sb="11" eb="13">
      <t>サイシュウ</t>
    </rPh>
    <rPh sb="13" eb="15">
      <t>ジュヨウ</t>
    </rPh>
    <rPh sb="16" eb="18">
      <t>ヘンカ</t>
    </rPh>
    <rPh sb="23" eb="26">
      <t>セイサンガク</t>
    </rPh>
    <rPh sb="31" eb="33">
      <t>ヘンカ</t>
    </rPh>
    <rPh sb="35" eb="37">
      <t>バアイ</t>
    </rPh>
    <rPh sb="38" eb="40">
      <t>ブンセキ</t>
    </rPh>
    <phoneticPr fontId="2"/>
  </si>
  <si>
    <t>　　※選択後は必ずカーソルを別のセルに移動してください。</t>
    <phoneticPr fontId="2"/>
  </si>
  <si>
    <t>●消費転換率・・・雇用者所得のうちどのくらいが消費に回るのかを表した率</t>
    <rPh sb="1" eb="3">
      <t>ショウヒ</t>
    </rPh>
    <rPh sb="3" eb="5">
      <t>テンカン</t>
    </rPh>
    <rPh sb="5" eb="6">
      <t>リツ</t>
    </rPh>
    <rPh sb="9" eb="12">
      <t>コヨウシャ</t>
    </rPh>
    <rPh sb="12" eb="14">
      <t>ショトク</t>
    </rPh>
    <rPh sb="23" eb="25">
      <t>ショウヒ</t>
    </rPh>
    <rPh sb="26" eb="27">
      <t>マワ</t>
    </rPh>
    <rPh sb="31" eb="32">
      <t>アラワ</t>
    </rPh>
    <rPh sb="34" eb="35">
      <t>リツ</t>
    </rPh>
    <phoneticPr fontId="2"/>
  </si>
  <si>
    <t>・②「利用方法」・・・分析ツールの利用方法について説明するシートです。</t>
    <rPh sb="3" eb="5">
      <t>リヨウ</t>
    </rPh>
    <rPh sb="5" eb="7">
      <t>ホウホウ</t>
    </rPh>
    <rPh sb="11" eb="13">
      <t>ブンセキ</t>
    </rPh>
    <rPh sb="17" eb="19">
      <t>リヨウ</t>
    </rPh>
    <rPh sb="19" eb="21">
      <t>ホウホウ</t>
    </rPh>
    <rPh sb="25" eb="27">
      <t>セツメイ</t>
    </rPh>
    <phoneticPr fontId="2"/>
  </si>
  <si>
    <t>・③「入力」・・・利用される方が分析に必要な前提条件となる「入力データ」を入力</t>
    <rPh sb="3" eb="5">
      <t>ニュウリョク</t>
    </rPh>
    <phoneticPr fontId="2"/>
  </si>
  <si>
    <t>・④「出力Ⅰ」・・・この簡易分析ツールが行う計算によって得られた経済波及効果</t>
    <phoneticPr fontId="2"/>
  </si>
  <si>
    <t>・⑤「出力Ⅱ」・・・「出力Ⅰ」を産業部門ごとに詳しく説明したシートです。</t>
    <rPh sb="3" eb="5">
      <t>シュツリョク</t>
    </rPh>
    <rPh sb="11" eb="13">
      <t>シュツリョク</t>
    </rPh>
    <rPh sb="23" eb="24">
      <t>クワ</t>
    </rPh>
    <rPh sb="26" eb="28">
      <t>セツメイ</t>
    </rPh>
    <phoneticPr fontId="2"/>
  </si>
  <si>
    <t>・⑥「出力Ⅲ」（グラフ）・・・経済波及効果分析結果をグラフで表したシートです。</t>
    <rPh sb="3" eb="5">
      <t>シュツリョク</t>
    </rPh>
    <rPh sb="15" eb="17">
      <t>ケイザイ</t>
    </rPh>
    <rPh sb="17" eb="19">
      <t>ハキュウ</t>
    </rPh>
    <rPh sb="19" eb="21">
      <t>コウカ</t>
    </rPh>
    <rPh sb="21" eb="23">
      <t>ブンセキ</t>
    </rPh>
    <rPh sb="23" eb="25">
      <t>ケッカ</t>
    </rPh>
    <rPh sb="30" eb="31">
      <t>アラワ</t>
    </rPh>
    <phoneticPr fontId="2"/>
  </si>
  <si>
    <t>・⑦ 「フロー」・・・経済波及効果等が誘発される流れをフローチャートで表したシートです。</t>
    <rPh sb="34" eb="35">
      <t>アラワ</t>
    </rPh>
    <phoneticPr fontId="2"/>
  </si>
  <si>
    <t>・⑧「計算域Ⅱ」・・・「入力」シートに入力されたデータを用いて、実際に経済波及効</t>
    <rPh sb="3" eb="5">
      <t>ケイサン</t>
    </rPh>
    <rPh sb="5" eb="6">
      <t>イキ</t>
    </rPh>
    <rPh sb="35" eb="37">
      <t>ケイザイ</t>
    </rPh>
    <phoneticPr fontId="2"/>
  </si>
  <si>
    <t>・⑨「各種係数」、⑩「逆行列係数表」及び⑪「外生化逆行列係数表」・・・「平成２７年</t>
    <rPh sb="22" eb="23">
      <t>ガイ</t>
    </rPh>
    <rPh sb="23" eb="24">
      <t>セイ</t>
    </rPh>
    <rPh sb="24" eb="25">
      <t>カ</t>
    </rPh>
    <phoneticPr fontId="2"/>
  </si>
  <si>
    <r>
      <rPr>
        <sz val="11"/>
        <color indexed="12"/>
        <rFont val="ＭＳ Ｐ明朝"/>
        <family val="1"/>
        <charset val="128"/>
      </rPr>
      <t>　</t>
    </r>
    <r>
      <rPr>
        <b/>
        <sz val="11"/>
        <color indexed="12"/>
        <rFont val="ＭＳ Ｐ明朝"/>
        <family val="1"/>
        <charset val="128"/>
      </rPr>
      <t>「ファイル４．生産額の増加」</t>
    </r>
    <r>
      <rPr>
        <sz val="11"/>
        <rFont val="ＭＳ Ｐ明朝"/>
        <family val="1"/>
        <charset val="128"/>
      </rPr>
      <t>は、全部で１１枚のシートで構成されています。</t>
    </r>
    <phoneticPr fontId="2"/>
  </si>
  <si>
    <t>・①「はじめに」・・・留意点などについて説明するシートです。</t>
    <phoneticPr fontId="2"/>
  </si>
  <si>
    <t>　</t>
    <phoneticPr fontId="2"/>
  </si>
  <si>
    <t>　「新しい水産加工品の生産拡大にともなう経済波及効果の分析について」や「電子部品製造企業の操業開始がもたらす</t>
    <phoneticPr fontId="2"/>
  </si>
  <si>
    <t xml:space="preserve">  経済波及効果等の分析について」などとテーマを決めて「分析テーマ」に入力します。</t>
    <phoneticPr fontId="2"/>
  </si>
  <si>
    <t>　　 消費転換率は、第２次間接波及効果の分析で必要なため、総務省の家計調査年報（家計収支編）より作成しています。</t>
    <rPh sb="3" eb="5">
      <t>ショウヒ</t>
    </rPh>
    <rPh sb="5" eb="7">
      <t>テンカン</t>
    </rPh>
    <rPh sb="7" eb="8">
      <t>リツ</t>
    </rPh>
    <rPh sb="23" eb="25">
      <t>ヒツヨウ</t>
    </rPh>
    <rPh sb="29" eb="32">
      <t>ソウムショウ</t>
    </rPh>
    <rPh sb="33" eb="35">
      <t>カケイ</t>
    </rPh>
    <phoneticPr fontId="2"/>
  </si>
  <si>
    <t>　　 入力データとして入力する金額に応じて、「億円」、「百万円」、「千円」のうち見やすい表示単位をプルダウンで選択します。</t>
    <phoneticPr fontId="2"/>
  </si>
  <si>
    <t xml:space="preserve">     プルダウンで選択します。</t>
    <phoneticPr fontId="2"/>
  </si>
  <si>
    <t xml:space="preserve">  　※家計調査は標本調査であり、長崎県では県庁所在市である長崎市のみが対象</t>
    <rPh sb="4" eb="6">
      <t>カケイ</t>
    </rPh>
    <rPh sb="6" eb="8">
      <t>チョウサ</t>
    </rPh>
    <rPh sb="9" eb="11">
      <t>ヒョウホン</t>
    </rPh>
    <rPh sb="11" eb="13">
      <t>チョウサ</t>
    </rPh>
    <rPh sb="17" eb="20">
      <t>ナガサキケン</t>
    </rPh>
    <rPh sb="22" eb="24">
      <t>ケンチョウ</t>
    </rPh>
    <rPh sb="24" eb="26">
      <t>ショザイ</t>
    </rPh>
    <rPh sb="26" eb="27">
      <t>シ</t>
    </rPh>
    <rPh sb="30" eb="33">
      <t>ナガサキシ</t>
    </rPh>
    <rPh sb="36" eb="38">
      <t>タイショウ</t>
    </rPh>
    <phoneticPr fontId="2"/>
  </si>
  <si>
    <t>令和２年</t>
    <rPh sb="0" eb="2">
      <t>レイワ</t>
    </rPh>
    <rPh sb="3" eb="4">
      <t>ネン</t>
    </rPh>
    <phoneticPr fontId="3"/>
  </si>
  <si>
    <t>令和３年</t>
    <rPh sb="0" eb="2">
      <t>レイワ</t>
    </rPh>
    <rPh sb="3" eb="4">
      <t>ネン</t>
    </rPh>
    <phoneticPr fontId="3"/>
  </si>
  <si>
    <t>令和４年</t>
    <rPh sb="0" eb="2">
      <t>レイワ</t>
    </rPh>
    <rPh sb="3" eb="4">
      <t>ネン</t>
    </rPh>
    <phoneticPr fontId="3"/>
  </si>
  <si>
    <t>令和５年</t>
    <rPh sb="0" eb="2">
      <t>レイワ</t>
    </rPh>
    <rPh sb="3" eb="4">
      <t>ネン</t>
    </rPh>
    <phoneticPr fontId="3"/>
  </si>
  <si>
    <t>令和６年</t>
    <rPh sb="0" eb="2">
      <t>レイワ</t>
    </rPh>
    <rPh sb="3" eb="4">
      <t>ネン</t>
    </rPh>
    <phoneticPr fontId="3"/>
  </si>
  <si>
    <t>令和２～令和６年平均</t>
    <rPh sb="0" eb="2">
      <t>レイワ</t>
    </rPh>
    <rPh sb="4" eb="6">
      <t>レイワ</t>
    </rPh>
    <rPh sb="7" eb="8">
      <t>ネン</t>
    </rPh>
    <rPh sb="8" eb="10">
      <t>ヘイキン</t>
    </rPh>
    <phoneticPr fontId="3"/>
  </si>
  <si>
    <t>　　 令和２年から令和６年までの各年値データ（単年データ）と 令和２年から令和６年までの５か年間の平均値データを用意していますので、</t>
    <rPh sb="3" eb="5">
      <t>レイワ</t>
    </rPh>
    <rPh sb="9" eb="11">
      <t>レイワ</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</si>
</sst>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Red]\(0\)"/>
    <numFmt numFmtId="177" formatCode="#,##0_ ;[Red]\-#,##0\ "/>
    <numFmt numFmtId="178" formatCode="#,##0.000000;[Red]\-#,##0.000000"/>
    <numFmt numFmtId="179" formatCode="0.00_ "/>
    <numFmt numFmtId="180" formatCode="0.000000_ "/>
    <numFmt numFmtId="181" formatCode="#,##0.000000"/>
    <numFmt numFmtId="182" formatCode="0.0_ "/>
    <numFmt numFmtId="183" formatCode="#,##0.0;[Red]\-#,##0.0"/>
  </numFmts>
  <fonts count="54" x14ac:knownFonts="1">
    <font>
      <sz val="11"/>
      <name val="ＭＳ Ｐゴシック"/>
      <family val="3"/>
      <charset val="128"/>
    </font>
    <font>
      <sz val="11"/>
      <name val="ＭＳ Ｐゴシック"/>
      <family val="3"/>
      <charset val="128"/>
    </font>
    <font>
      <sz val="6"/>
      <name val="ＭＳ Ｐゴシック"/>
      <family val="3"/>
      <charset val="128"/>
    </font>
    <font>
      <sz val="10"/>
      <name val="ＭＳ Ｐゴシック"/>
      <family val="3"/>
      <charset val="128"/>
    </font>
    <font>
      <sz val="6"/>
      <name val="ＭＳ 明朝"/>
      <family val="1"/>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name val="ＭＳ 明朝"/>
      <family val="1"/>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11"/>
      <name val="HGPｺﾞｼｯｸM"/>
      <family val="3"/>
      <charset val="128"/>
    </font>
    <font>
      <sz val="11"/>
      <color indexed="10"/>
      <name val="HGPｺﾞｼｯｸM"/>
      <family val="3"/>
      <charset val="128"/>
    </font>
    <font>
      <sz val="10"/>
      <name val="HGPｺﾞｼｯｸM"/>
      <family val="3"/>
      <charset val="128"/>
    </font>
    <font>
      <sz val="12"/>
      <name val="HGPｺﾞｼｯｸM"/>
      <family val="3"/>
      <charset val="128"/>
    </font>
    <font>
      <sz val="9"/>
      <name val="HGPｺﾞｼｯｸM"/>
      <family val="3"/>
      <charset val="128"/>
    </font>
    <font>
      <b/>
      <sz val="16"/>
      <name val="HGPｺﾞｼｯｸM"/>
      <family val="3"/>
      <charset val="128"/>
    </font>
    <font>
      <sz val="16"/>
      <name val="HGPｺﾞｼｯｸM"/>
      <family val="3"/>
      <charset val="128"/>
    </font>
    <font>
      <b/>
      <i/>
      <sz val="14"/>
      <color indexed="30"/>
      <name val="HGPｺﾞｼｯｸM"/>
      <family val="3"/>
      <charset val="128"/>
    </font>
    <font>
      <b/>
      <sz val="11"/>
      <color indexed="9"/>
      <name val="HGPｺﾞｼｯｸM"/>
      <family val="3"/>
      <charset val="128"/>
    </font>
    <font>
      <b/>
      <sz val="9"/>
      <color indexed="9"/>
      <name val="HGPｺﾞｼｯｸM"/>
      <family val="3"/>
      <charset val="128"/>
    </font>
    <font>
      <b/>
      <sz val="10"/>
      <color indexed="9"/>
      <name val="HGPｺﾞｼｯｸM"/>
      <family val="3"/>
      <charset val="128"/>
    </font>
    <font>
      <sz val="11"/>
      <color indexed="10"/>
      <name val="HGPｺﾞｼｯｸM"/>
      <family val="3"/>
      <charset val="128"/>
    </font>
    <font>
      <sz val="11"/>
      <name val="ＭＳ Ｐ明朝"/>
      <family val="1"/>
      <charset val="128"/>
    </font>
    <font>
      <sz val="11"/>
      <color indexed="12"/>
      <name val="ＭＳ Ｐ明朝"/>
      <family val="1"/>
      <charset val="128"/>
    </font>
    <font>
      <b/>
      <sz val="11"/>
      <color indexed="12"/>
      <name val="ＭＳ Ｐ明朝"/>
      <family val="1"/>
      <charset val="128"/>
    </font>
    <font>
      <sz val="11"/>
      <color rgb="FFFF0000"/>
      <name val="HGPｺﾞｼｯｸM"/>
      <family val="3"/>
      <charset val="128"/>
    </font>
    <font>
      <sz val="11"/>
      <color rgb="FFFF0000"/>
      <name val="ＭＳ Ｐゴシック"/>
      <family val="3"/>
      <charset val="128"/>
    </font>
    <font>
      <b/>
      <i/>
      <sz val="14"/>
      <color rgb="FFFF0000"/>
      <name val="HGPｺﾞｼｯｸM"/>
      <family val="3"/>
      <charset val="128"/>
    </font>
    <font>
      <b/>
      <u/>
      <sz val="11"/>
      <color rgb="FFFF0000"/>
      <name val="ＭＳ Ｐゴシック"/>
      <family val="3"/>
      <charset val="128"/>
      <scheme val="major"/>
    </font>
    <font>
      <b/>
      <sz val="24"/>
      <name val="HGPｺﾞｼｯｸM"/>
      <family val="3"/>
      <charset val="128"/>
    </font>
    <font>
      <b/>
      <sz val="11"/>
      <color theme="0"/>
      <name val="HGPｺﾞｼｯｸM"/>
      <family val="3"/>
      <charset val="128"/>
    </font>
    <font>
      <sz val="9"/>
      <name val="HGPｺﾞｼｯｸM"/>
      <family val="2"/>
      <charset val="128"/>
    </font>
    <font>
      <sz val="9"/>
      <name val="Calibri"/>
      <family val="2"/>
    </font>
    <font>
      <sz val="15"/>
      <name val="ＭＳ Ｐゴシック"/>
      <family val="3"/>
      <charset val="128"/>
    </font>
    <font>
      <sz val="15"/>
      <color indexed="10"/>
      <name val="HGPｺﾞｼｯｸM"/>
      <family val="3"/>
      <charset val="128"/>
    </font>
    <font>
      <sz val="15"/>
      <name val="HGPｺﾞｼｯｸM"/>
      <family val="3"/>
      <charset val="128"/>
    </font>
    <font>
      <u val="double"/>
      <sz val="11"/>
      <color rgb="FFFF0000"/>
      <name val="ＭＳ Ｐゴシック"/>
      <family val="3"/>
      <charset val="128"/>
    </font>
    <font>
      <b/>
      <sz val="11"/>
      <color rgb="FFFF0000"/>
      <name val="ＭＳ Ｐゴシック"/>
      <family val="3"/>
      <charset val="128"/>
    </font>
    <font>
      <b/>
      <i/>
      <sz val="22"/>
      <color rgb="FFFF0000"/>
      <name val="HGPｺﾞｼｯｸM"/>
      <family val="3"/>
      <charset val="128"/>
    </font>
    <font>
      <b/>
      <u/>
      <sz val="14"/>
      <name val="ＭＳ Ｐゴシック"/>
      <family val="3"/>
      <charset val="128"/>
    </font>
    <font>
      <u/>
      <sz val="11"/>
      <name val="ＭＳ Ｐゴシック"/>
      <family val="3"/>
      <charset val="128"/>
    </font>
  </fonts>
  <fills count="39">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indexed="22"/>
        <bgColor indexed="64"/>
      </patternFill>
    </fill>
    <fill>
      <patternFill patternType="solid">
        <fgColor indexed="13"/>
        <bgColor indexed="64"/>
      </patternFill>
    </fill>
    <fill>
      <patternFill patternType="solid">
        <fgColor indexed="9"/>
        <bgColor indexed="64"/>
      </patternFill>
    </fill>
    <fill>
      <patternFill patternType="solid">
        <fgColor indexed="40"/>
        <bgColor indexed="64"/>
      </patternFill>
    </fill>
    <fill>
      <patternFill patternType="solid">
        <fgColor indexed="27"/>
        <bgColor indexed="64"/>
      </patternFill>
    </fill>
    <fill>
      <patternFill patternType="solid">
        <fgColor indexed="42"/>
        <bgColor indexed="64"/>
      </patternFill>
    </fill>
    <fill>
      <patternFill patternType="solid">
        <fgColor indexed="26"/>
        <bgColor indexed="64"/>
      </patternFill>
    </fill>
    <fill>
      <patternFill patternType="solid">
        <fgColor indexed="45"/>
        <bgColor indexed="64"/>
      </patternFill>
    </fill>
    <fill>
      <patternFill patternType="solid">
        <fgColor indexed="44"/>
        <bgColor indexed="64"/>
      </patternFill>
    </fill>
    <fill>
      <patternFill patternType="solid">
        <fgColor indexed="43"/>
        <bgColor indexed="64"/>
      </patternFill>
    </fill>
    <fill>
      <patternFill patternType="solid">
        <fgColor rgb="FF99FFCC"/>
        <bgColor indexed="64"/>
      </patternFill>
    </fill>
    <fill>
      <patternFill patternType="solid">
        <fgColor rgb="FFFFFF99"/>
        <bgColor indexed="64"/>
      </patternFill>
    </fill>
    <fill>
      <patternFill patternType="solid">
        <fgColor theme="0"/>
        <bgColor indexed="64"/>
      </patternFill>
    </fill>
    <fill>
      <patternFill patternType="solid">
        <fgColor rgb="FF33CCFF"/>
        <bgColor indexed="64"/>
      </patternFill>
    </fill>
    <fill>
      <patternFill patternType="solid">
        <fgColor rgb="FFFFFF00"/>
        <bgColor indexed="64"/>
      </patternFill>
    </fill>
  </fills>
  <borders count="119">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double">
        <color indexed="64"/>
      </left>
      <right style="double">
        <color indexed="64"/>
      </right>
      <top style="double">
        <color indexed="64"/>
      </top>
      <bottom style="thin">
        <color indexed="64"/>
      </bottom>
      <diagonal/>
    </border>
    <border>
      <left style="double">
        <color indexed="64"/>
      </left>
      <right style="double">
        <color indexed="64"/>
      </right>
      <top/>
      <bottom/>
      <diagonal/>
    </border>
    <border>
      <left style="double">
        <color indexed="64"/>
      </left>
      <right style="double">
        <color indexed="64"/>
      </right>
      <top/>
      <bottom style="double">
        <color indexed="64"/>
      </bottom>
      <diagonal/>
    </border>
    <border>
      <left style="thin">
        <color indexed="64"/>
      </left>
      <right/>
      <top style="thin">
        <color indexed="64"/>
      </top>
      <bottom/>
      <diagonal/>
    </border>
    <border>
      <left/>
      <right/>
      <top style="thin">
        <color indexed="64"/>
      </top>
      <bottom/>
      <diagonal/>
    </border>
    <border>
      <left style="thin">
        <color indexed="64"/>
      </left>
      <right/>
      <top/>
      <bottom/>
      <diagonal/>
    </border>
    <border>
      <left/>
      <right style="medium">
        <color indexed="64"/>
      </right>
      <top/>
      <bottom/>
      <diagonal/>
    </border>
    <border>
      <left style="thin">
        <color indexed="64"/>
      </left>
      <right/>
      <top/>
      <bottom style="thin">
        <color indexed="64"/>
      </bottom>
      <diagonal/>
    </border>
    <border>
      <left/>
      <right/>
      <top/>
      <bottom style="thin">
        <color indexed="64"/>
      </bottom>
      <diagonal/>
    </border>
    <border>
      <left/>
      <right style="medium">
        <color indexed="64"/>
      </right>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double">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thin">
        <color indexed="64"/>
      </right>
      <top style="thin">
        <color indexed="64"/>
      </top>
      <bottom style="medium">
        <color indexed="64"/>
      </bottom>
      <diagonal/>
    </border>
    <border>
      <left/>
      <right style="thin">
        <color indexed="64"/>
      </right>
      <top/>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bottom style="medium">
        <color indexed="64"/>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ck">
        <color indexed="10"/>
      </right>
      <top style="thin">
        <color indexed="64"/>
      </top>
      <bottom style="thin">
        <color indexed="64"/>
      </bottom>
      <diagonal/>
    </border>
    <border>
      <left style="thick">
        <color indexed="10"/>
      </left>
      <right style="thick">
        <color indexed="10"/>
      </right>
      <top style="thick">
        <color indexed="10"/>
      </top>
      <bottom style="thick">
        <color indexed="10"/>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style="double">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left style="double">
        <color indexed="64"/>
      </left>
      <right style="thin">
        <color indexed="64"/>
      </right>
      <top style="hair">
        <color indexed="64"/>
      </top>
      <bottom style="hair">
        <color indexed="64"/>
      </bottom>
      <diagonal/>
    </border>
    <border>
      <left style="thin">
        <color indexed="64"/>
      </left>
      <right style="double">
        <color indexed="64"/>
      </right>
      <top style="hair">
        <color indexed="64"/>
      </top>
      <bottom style="hair">
        <color indexed="64"/>
      </bottom>
      <diagonal/>
    </border>
    <border>
      <left style="medium">
        <color indexed="64"/>
      </left>
      <right style="thin">
        <color indexed="64"/>
      </right>
      <top style="thin">
        <color indexed="64"/>
      </top>
      <bottom style="hair">
        <color indexed="64"/>
      </bottom>
      <diagonal/>
    </border>
    <border>
      <left style="thin">
        <color indexed="64"/>
      </left>
      <right style="medium">
        <color indexed="64"/>
      </right>
      <top style="thin">
        <color indexed="64"/>
      </top>
      <bottom style="hair">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style="medium">
        <color indexed="64"/>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medium">
        <color indexed="64"/>
      </left>
      <right style="thin">
        <color indexed="64"/>
      </right>
      <top style="hair">
        <color indexed="64"/>
      </top>
      <bottom style="thin">
        <color indexed="64"/>
      </bottom>
      <diagonal/>
    </border>
    <border>
      <left style="thin">
        <color indexed="64"/>
      </left>
      <right style="medium">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style="medium">
        <color indexed="64"/>
      </right>
      <top style="thin">
        <color indexed="64"/>
      </top>
      <bottom style="hair">
        <color indexed="64"/>
      </bottom>
      <diagonal/>
    </border>
    <border>
      <left/>
      <right style="medium">
        <color indexed="64"/>
      </right>
      <top style="hair">
        <color indexed="64"/>
      </top>
      <bottom style="hair">
        <color indexed="64"/>
      </bottom>
      <diagonal/>
    </border>
    <border>
      <left/>
      <right style="medium">
        <color indexed="64"/>
      </right>
      <top style="hair">
        <color indexed="64"/>
      </top>
      <bottom style="thin">
        <color indexed="64"/>
      </bottom>
      <diagonal/>
    </border>
    <border>
      <left style="thin">
        <color indexed="64"/>
      </left>
      <right style="thin">
        <color indexed="64"/>
      </right>
      <top style="hair">
        <color indexed="64"/>
      </top>
      <bottom/>
      <diagonal/>
    </border>
    <border>
      <left style="thin">
        <color indexed="64"/>
      </left>
      <right/>
      <top style="hair">
        <color indexed="64"/>
      </top>
      <bottom/>
      <diagonal/>
    </border>
    <border>
      <left style="double">
        <color indexed="64"/>
      </left>
      <right style="double">
        <color indexed="64"/>
      </right>
      <top style="thin">
        <color indexed="64"/>
      </top>
      <bottom style="thin">
        <color indexed="64"/>
      </bottom>
      <diagonal/>
    </border>
    <border>
      <left style="double">
        <color indexed="64"/>
      </left>
      <right style="double">
        <color indexed="64"/>
      </right>
      <top/>
      <bottom style="thin">
        <color indexed="64"/>
      </bottom>
      <diagonal/>
    </border>
    <border>
      <left style="double">
        <color indexed="64"/>
      </left>
      <right style="double">
        <color indexed="64"/>
      </right>
      <top/>
      <bottom style="hair">
        <color indexed="64"/>
      </bottom>
      <diagonal/>
    </border>
    <border>
      <left style="thin">
        <color indexed="64"/>
      </left>
      <right style="thin">
        <color indexed="64"/>
      </right>
      <top/>
      <bottom/>
      <diagonal/>
    </border>
    <border>
      <left/>
      <right style="thick">
        <color indexed="10"/>
      </right>
      <top style="thin">
        <color indexed="64"/>
      </top>
      <bottom style="thin">
        <color indexed="64"/>
      </bottom>
      <diagonal/>
    </border>
    <border>
      <left style="thick">
        <color indexed="10"/>
      </left>
      <right/>
      <top style="thick">
        <color indexed="10"/>
      </top>
      <bottom style="thick">
        <color indexed="10"/>
      </bottom>
      <diagonal/>
    </border>
    <border>
      <left/>
      <right/>
      <top style="thick">
        <color indexed="10"/>
      </top>
      <bottom style="thick">
        <color indexed="10"/>
      </bottom>
      <diagonal/>
    </border>
    <border>
      <left/>
      <right style="thick">
        <color indexed="10"/>
      </right>
      <top style="thick">
        <color indexed="10"/>
      </top>
      <bottom style="thick">
        <color indexed="10"/>
      </bottom>
      <diagonal/>
    </border>
    <border>
      <left/>
      <right style="thin">
        <color indexed="64"/>
      </right>
      <top style="thin">
        <color indexed="64"/>
      </top>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right style="medium">
        <color indexed="64"/>
      </right>
      <top style="thin">
        <color indexed="64"/>
      </top>
      <bottom style="thin">
        <color indexed="64"/>
      </bottom>
      <diagonal/>
    </border>
    <border>
      <left/>
      <right style="double">
        <color indexed="64"/>
      </right>
      <top style="thin">
        <color indexed="64"/>
      </top>
      <bottom/>
      <diagonal/>
    </border>
    <border>
      <left/>
      <right style="double">
        <color indexed="64"/>
      </right>
      <top/>
      <bottom/>
      <diagonal/>
    </border>
    <border>
      <left/>
      <right style="double">
        <color indexed="64"/>
      </right>
      <top/>
      <bottom style="thin">
        <color indexed="64"/>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right style="double">
        <color indexed="64"/>
      </right>
      <top style="thin">
        <color indexed="64"/>
      </top>
      <bottom style="thin">
        <color indexed="64"/>
      </bottom>
      <diagonal/>
    </border>
    <border>
      <left style="double">
        <color indexed="64"/>
      </left>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diagonal/>
    </border>
    <border>
      <left style="thin">
        <color indexed="64"/>
      </left>
      <right style="double">
        <color indexed="64"/>
      </right>
      <top/>
      <bottom style="thin">
        <color indexed="64"/>
      </bottom>
      <diagonal/>
    </border>
    <border>
      <left style="thin">
        <color indexed="64"/>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medium">
        <color indexed="64"/>
      </left>
      <right style="thin">
        <color indexed="64"/>
      </right>
      <top/>
      <bottom/>
      <diagonal/>
    </border>
    <border>
      <left style="thick">
        <color indexed="10"/>
      </left>
      <right/>
      <top style="thick">
        <color indexed="10"/>
      </top>
      <bottom style="hair">
        <color indexed="64"/>
      </bottom>
      <diagonal/>
    </border>
    <border>
      <left style="thick">
        <color indexed="10"/>
      </left>
      <right/>
      <top style="hair">
        <color indexed="64"/>
      </top>
      <bottom style="hair">
        <color indexed="64"/>
      </bottom>
      <diagonal/>
    </border>
    <border>
      <left style="thick">
        <color indexed="10"/>
      </left>
      <right/>
      <top style="hair">
        <color indexed="64"/>
      </top>
      <bottom style="thick">
        <color indexed="10"/>
      </bottom>
      <diagonal/>
    </border>
    <border>
      <left style="thick">
        <color rgb="FFFF0000"/>
      </left>
      <right/>
      <top style="thin">
        <color indexed="64"/>
      </top>
      <bottom style="hair">
        <color indexed="64"/>
      </bottom>
      <diagonal/>
    </border>
    <border>
      <left style="thick">
        <color rgb="FFFF0000"/>
      </left>
      <right/>
      <top style="hair">
        <color indexed="64"/>
      </top>
      <bottom style="hair">
        <color indexed="64"/>
      </bottom>
      <diagonal/>
    </border>
    <border>
      <left style="thick">
        <color rgb="FFFF0000"/>
      </left>
      <right/>
      <top style="hair">
        <color indexed="64"/>
      </top>
      <bottom style="thin">
        <color indexed="64"/>
      </bottom>
      <diagonal/>
    </border>
    <border>
      <left style="medium">
        <color indexed="64"/>
      </left>
      <right/>
      <top style="thin">
        <color indexed="64"/>
      </top>
      <bottom/>
      <diagonal/>
    </border>
    <border>
      <left/>
      <right/>
      <top/>
      <bottom style="hair">
        <color auto="1"/>
      </bottom>
      <diagonal/>
    </border>
  </borders>
  <cellStyleXfs count="50">
    <xf numFmtId="0" fontId="0" fillId="0" borderId="0">
      <alignment vertical="center"/>
    </xf>
    <xf numFmtId="0" fontId="5" fillId="2" borderId="0" applyNumberFormat="0" applyBorder="0" applyAlignment="0" applyProtection="0">
      <alignment vertical="center"/>
    </xf>
    <xf numFmtId="0" fontId="5" fillId="3" borderId="0" applyNumberFormat="0" applyBorder="0" applyAlignment="0" applyProtection="0">
      <alignment vertical="center"/>
    </xf>
    <xf numFmtId="0" fontId="5" fillId="4" borderId="0" applyNumberFormat="0" applyBorder="0" applyAlignment="0" applyProtection="0">
      <alignment vertical="center"/>
    </xf>
    <xf numFmtId="0" fontId="5" fillId="5" borderId="0" applyNumberFormat="0" applyBorder="0" applyAlignment="0" applyProtection="0">
      <alignment vertical="center"/>
    </xf>
    <xf numFmtId="0" fontId="5" fillId="6" borderId="0" applyNumberFormat="0" applyBorder="0" applyAlignment="0" applyProtection="0">
      <alignment vertical="center"/>
    </xf>
    <xf numFmtId="0" fontId="5" fillId="7" borderId="0" applyNumberFormat="0" applyBorder="0" applyAlignment="0" applyProtection="0">
      <alignment vertical="center"/>
    </xf>
    <xf numFmtId="0" fontId="5" fillId="8" borderId="0" applyNumberFormat="0" applyBorder="0" applyAlignment="0" applyProtection="0">
      <alignment vertical="center"/>
    </xf>
    <xf numFmtId="0" fontId="5" fillId="9" borderId="0" applyNumberFormat="0" applyBorder="0" applyAlignment="0" applyProtection="0">
      <alignment vertical="center"/>
    </xf>
    <xf numFmtId="0" fontId="5" fillId="10" borderId="0" applyNumberFormat="0" applyBorder="0" applyAlignment="0" applyProtection="0">
      <alignment vertical="center"/>
    </xf>
    <xf numFmtId="0" fontId="5" fillId="5" borderId="0" applyNumberFormat="0" applyBorder="0" applyAlignment="0" applyProtection="0">
      <alignment vertical="center"/>
    </xf>
    <xf numFmtId="0" fontId="5" fillId="8" borderId="0" applyNumberFormat="0" applyBorder="0" applyAlignment="0" applyProtection="0">
      <alignment vertical="center"/>
    </xf>
    <xf numFmtId="0" fontId="5" fillId="11" borderId="0" applyNumberFormat="0" applyBorder="0" applyAlignment="0" applyProtection="0">
      <alignment vertical="center"/>
    </xf>
    <xf numFmtId="0" fontId="6" fillId="12" borderId="0" applyNumberFormat="0" applyBorder="0" applyAlignment="0" applyProtection="0">
      <alignment vertical="center"/>
    </xf>
    <xf numFmtId="0" fontId="6" fillId="9" borderId="0" applyNumberFormat="0" applyBorder="0" applyAlignment="0" applyProtection="0">
      <alignment vertical="center"/>
    </xf>
    <xf numFmtId="0" fontId="6" fillId="10" borderId="0" applyNumberFormat="0" applyBorder="0" applyAlignment="0" applyProtection="0">
      <alignment vertical="center"/>
    </xf>
    <xf numFmtId="0" fontId="6" fillId="13" borderId="0" applyNumberFormat="0" applyBorder="0" applyAlignment="0" applyProtection="0">
      <alignment vertical="center"/>
    </xf>
    <xf numFmtId="0" fontId="6" fillId="14" borderId="0" applyNumberFormat="0" applyBorder="0" applyAlignment="0" applyProtection="0">
      <alignment vertical="center"/>
    </xf>
    <xf numFmtId="0" fontId="6" fillId="15" borderId="0" applyNumberFormat="0" applyBorder="0" applyAlignment="0" applyProtection="0">
      <alignment vertical="center"/>
    </xf>
    <xf numFmtId="0" fontId="6" fillId="16" borderId="0" applyNumberFormat="0" applyBorder="0" applyAlignment="0" applyProtection="0">
      <alignment vertical="center"/>
    </xf>
    <xf numFmtId="0" fontId="6" fillId="17" borderId="0" applyNumberFormat="0" applyBorder="0" applyAlignment="0" applyProtection="0">
      <alignment vertical="center"/>
    </xf>
    <xf numFmtId="0" fontId="6" fillId="18" borderId="0" applyNumberFormat="0" applyBorder="0" applyAlignment="0" applyProtection="0">
      <alignment vertical="center"/>
    </xf>
    <xf numFmtId="0" fontId="6" fillId="13" borderId="0" applyNumberFormat="0" applyBorder="0" applyAlignment="0" applyProtection="0">
      <alignment vertical="center"/>
    </xf>
    <xf numFmtId="0" fontId="6" fillId="14" borderId="0" applyNumberFormat="0" applyBorder="0" applyAlignment="0" applyProtection="0">
      <alignment vertical="center"/>
    </xf>
    <xf numFmtId="0" fontId="6" fillId="19" borderId="0" applyNumberFormat="0" applyBorder="0" applyAlignment="0" applyProtection="0">
      <alignment vertical="center"/>
    </xf>
    <xf numFmtId="0" fontId="7" fillId="0" borderId="0" applyNumberFormat="0" applyFill="0" applyBorder="0" applyAlignment="0" applyProtection="0">
      <alignment vertical="center"/>
    </xf>
    <xf numFmtId="0" fontId="8" fillId="20" borderId="1" applyNumberFormat="0" applyAlignment="0" applyProtection="0">
      <alignment vertical="center"/>
    </xf>
    <xf numFmtId="0" fontId="9" fillId="21" borderId="0" applyNumberFormat="0" applyBorder="0" applyAlignment="0" applyProtection="0">
      <alignment vertical="center"/>
    </xf>
    <xf numFmtId="0" fontId="10" fillId="22" borderId="2" applyNumberFormat="0" applyFont="0" applyAlignment="0" applyProtection="0">
      <alignment vertical="center"/>
    </xf>
    <xf numFmtId="0" fontId="11" fillId="0" borderId="3" applyNumberFormat="0" applyFill="0" applyAlignment="0" applyProtection="0">
      <alignment vertical="center"/>
    </xf>
    <xf numFmtId="0" fontId="12" fillId="3" borderId="0" applyNumberFormat="0" applyBorder="0" applyAlignment="0" applyProtection="0">
      <alignment vertical="center"/>
    </xf>
    <xf numFmtId="0" fontId="13" fillId="23" borderId="4" applyNumberFormat="0" applyAlignment="0" applyProtection="0">
      <alignment vertical="center"/>
    </xf>
    <xf numFmtId="0" fontId="14" fillId="0" borderId="0" applyNumberFormat="0" applyFill="0" applyBorder="0" applyAlignment="0" applyProtection="0">
      <alignment vertical="center"/>
    </xf>
    <xf numFmtId="38" fontId="1" fillId="0" borderId="0" applyFont="0" applyFill="0" applyBorder="0" applyAlignment="0" applyProtection="0">
      <alignment vertical="center"/>
    </xf>
    <xf numFmtId="0" fontId="15" fillId="0" borderId="5" applyNumberFormat="0" applyFill="0" applyAlignment="0" applyProtection="0">
      <alignment vertical="center"/>
    </xf>
    <xf numFmtId="0" fontId="16" fillId="0" borderId="6" applyNumberFormat="0" applyFill="0" applyAlignment="0" applyProtection="0">
      <alignment vertical="center"/>
    </xf>
    <xf numFmtId="0" fontId="17" fillId="0" borderId="7" applyNumberFormat="0" applyFill="0" applyAlignment="0" applyProtection="0">
      <alignment vertical="center"/>
    </xf>
    <xf numFmtId="0" fontId="17" fillId="0" borderId="0" applyNumberFormat="0" applyFill="0" applyBorder="0" applyAlignment="0" applyProtection="0">
      <alignment vertical="center"/>
    </xf>
    <xf numFmtId="0" fontId="18" fillId="0" borderId="8" applyNumberFormat="0" applyFill="0" applyAlignment="0" applyProtection="0">
      <alignment vertical="center"/>
    </xf>
    <xf numFmtId="0" fontId="19" fillId="23" borderId="9" applyNumberFormat="0" applyAlignment="0" applyProtection="0">
      <alignment vertical="center"/>
    </xf>
    <xf numFmtId="0" fontId="20" fillId="0" borderId="0" applyNumberFormat="0" applyFill="0" applyBorder="0" applyAlignment="0" applyProtection="0">
      <alignment vertical="center"/>
    </xf>
    <xf numFmtId="0" fontId="21" fillId="7" borderId="4" applyNumberFormat="0" applyAlignment="0" applyProtection="0">
      <alignment vertical="center"/>
    </xf>
    <xf numFmtId="0" fontId="1" fillId="0" borderId="0"/>
    <xf numFmtId="0" fontId="1" fillId="0" borderId="0"/>
    <xf numFmtId="0" fontId="1" fillId="0" borderId="0"/>
    <xf numFmtId="0" fontId="1" fillId="0" borderId="0"/>
    <xf numFmtId="0" fontId="1" fillId="0" borderId="0"/>
    <xf numFmtId="0" fontId="3" fillId="0" borderId="0"/>
    <xf numFmtId="0" fontId="3" fillId="0" borderId="0"/>
    <xf numFmtId="0" fontId="22" fillId="4" borderId="0" applyNumberFormat="0" applyBorder="0" applyAlignment="0" applyProtection="0">
      <alignment vertical="center"/>
    </xf>
  </cellStyleXfs>
  <cellXfs count="487">
    <xf numFmtId="0" fontId="0" fillId="0" borderId="0" xfId="0">
      <alignment vertical="center"/>
    </xf>
    <xf numFmtId="0" fontId="23" fillId="24" borderId="0" xfId="0" applyFont="1" applyFill="1">
      <alignment vertical="center"/>
    </xf>
    <xf numFmtId="0" fontId="30" fillId="25" borderId="10" xfId="0" applyFont="1" applyFill="1" applyBorder="1">
      <alignment vertical="center"/>
    </xf>
    <xf numFmtId="0" fontId="23" fillId="26" borderId="11" xfId="0" applyFont="1" applyFill="1" applyBorder="1">
      <alignment vertical="center"/>
    </xf>
    <xf numFmtId="0" fontId="23" fillId="26" borderId="12" xfId="0" applyFont="1" applyFill="1" applyBorder="1">
      <alignment vertical="center"/>
    </xf>
    <xf numFmtId="0" fontId="23" fillId="26" borderId="0" xfId="0" applyFont="1" applyFill="1">
      <alignment vertical="center"/>
    </xf>
    <xf numFmtId="0" fontId="25" fillId="26" borderId="0" xfId="0" applyFont="1" applyFill="1" applyBorder="1" applyAlignment="1" applyProtection="1">
      <alignment horizontal="right" vertical="center"/>
    </xf>
    <xf numFmtId="0" fontId="26" fillId="26" borderId="0" xfId="0" applyFont="1" applyFill="1">
      <alignment vertical="center"/>
    </xf>
    <xf numFmtId="0" fontId="31" fillId="27" borderId="13" xfId="0" applyFont="1" applyFill="1" applyBorder="1">
      <alignment vertical="center"/>
    </xf>
    <xf numFmtId="0" fontId="31" fillId="27" borderId="14" xfId="0" applyFont="1" applyFill="1" applyBorder="1">
      <alignment vertical="center"/>
    </xf>
    <xf numFmtId="0" fontId="31" fillId="27" borderId="15" xfId="0" applyFont="1" applyFill="1" applyBorder="1">
      <alignment vertical="center"/>
    </xf>
    <xf numFmtId="0" fontId="31" fillId="27" borderId="0" xfId="0" applyFont="1" applyFill="1" applyBorder="1">
      <alignment vertical="center"/>
    </xf>
    <xf numFmtId="0" fontId="31" fillId="27" borderId="17" xfId="0" applyFont="1" applyFill="1" applyBorder="1">
      <alignment vertical="center"/>
    </xf>
    <xf numFmtId="0" fontId="31" fillId="27" borderId="18" xfId="0" applyFont="1" applyFill="1" applyBorder="1">
      <alignment vertical="center"/>
    </xf>
    <xf numFmtId="0" fontId="25" fillId="26" borderId="0" xfId="0" applyFont="1" applyFill="1" applyBorder="1" applyAlignment="1">
      <alignment vertical="center"/>
    </xf>
    <xf numFmtId="0" fontId="25" fillId="26" borderId="0" xfId="0" applyFont="1" applyFill="1" applyBorder="1" applyAlignment="1">
      <alignment horizontal="right" vertical="center"/>
    </xf>
    <xf numFmtId="0" fontId="27" fillId="26" borderId="0" xfId="0" applyFont="1" applyFill="1" applyBorder="1">
      <alignment vertical="center"/>
    </xf>
    <xf numFmtId="0" fontId="23" fillId="26" borderId="0" xfId="0" applyFont="1" applyFill="1" applyBorder="1">
      <alignment vertical="center"/>
    </xf>
    <xf numFmtId="0" fontId="25" fillId="26" borderId="0" xfId="0" applyFont="1" applyFill="1" applyBorder="1" applyAlignment="1">
      <alignment vertical="center" wrapText="1"/>
    </xf>
    <xf numFmtId="0" fontId="23" fillId="26" borderId="0" xfId="0" applyFont="1" applyFill="1" applyAlignment="1">
      <alignment vertical="center" wrapText="1"/>
    </xf>
    <xf numFmtId="0" fontId="27" fillId="26" borderId="0" xfId="0" applyFont="1" applyFill="1" applyBorder="1" applyAlignment="1">
      <alignment vertical="center"/>
    </xf>
    <xf numFmtId="0" fontId="25" fillId="26" borderId="0" xfId="0" applyFont="1" applyFill="1" applyAlignment="1">
      <alignment horizontal="right" vertical="center"/>
    </xf>
    <xf numFmtId="0" fontId="23" fillId="26" borderId="0" xfId="0" applyFont="1" applyFill="1" applyAlignment="1"/>
    <xf numFmtId="0" fontId="23" fillId="26" borderId="0" xfId="0" applyFont="1" applyFill="1" applyAlignment="1">
      <alignment vertical="center"/>
    </xf>
    <xf numFmtId="0" fontId="26" fillId="26" borderId="0" xfId="45" applyFont="1" applyFill="1"/>
    <xf numFmtId="0" fontId="23" fillId="26" borderId="0" xfId="45" applyFont="1" applyFill="1" applyAlignment="1">
      <alignment shrinkToFit="1"/>
    </xf>
    <xf numFmtId="0" fontId="23" fillId="26" borderId="0" xfId="45" applyFont="1" applyFill="1"/>
    <xf numFmtId="0" fontId="26" fillId="26" borderId="0" xfId="45" applyNumberFormat="1" applyFont="1" applyFill="1" applyAlignment="1">
      <alignment vertical="center"/>
    </xf>
    <xf numFmtId="0" fontId="26" fillId="26" borderId="0" xfId="45" applyNumberFormat="1" applyFont="1" applyFill="1" applyAlignment="1">
      <alignment vertical="center" shrinkToFit="1"/>
    </xf>
    <xf numFmtId="0" fontId="25" fillId="26" borderId="0" xfId="45" applyFont="1" applyFill="1" applyBorder="1" applyAlignment="1" applyProtection="1">
      <alignment horizontal="right" vertical="center"/>
    </xf>
    <xf numFmtId="0" fontId="33" fillId="27" borderId="20" xfId="45" applyNumberFormat="1" applyFont="1" applyFill="1" applyBorder="1" applyAlignment="1">
      <alignment horizontal="center" vertical="center"/>
    </xf>
    <xf numFmtId="0" fontId="33" fillId="27" borderId="21" xfId="45" applyNumberFormat="1" applyFont="1" applyFill="1" applyBorder="1" applyAlignment="1">
      <alignment horizontal="center" vertical="center"/>
    </xf>
    <xf numFmtId="3" fontId="25" fillId="26" borderId="22" xfId="45" applyNumberFormat="1" applyFont="1" applyFill="1" applyBorder="1" applyAlignment="1">
      <alignment vertical="center" shrinkToFit="1"/>
    </xf>
    <xf numFmtId="3" fontId="25" fillId="26" borderId="23" xfId="45" applyNumberFormat="1" applyFont="1" applyFill="1" applyBorder="1" applyAlignment="1">
      <alignment vertical="center" shrinkToFit="1"/>
    </xf>
    <xf numFmtId="3" fontId="25" fillId="26" borderId="24" xfId="45" applyNumberFormat="1" applyFont="1" applyFill="1" applyBorder="1" applyAlignment="1">
      <alignment vertical="center" shrinkToFit="1"/>
    </xf>
    <xf numFmtId="3" fontId="23" fillId="26" borderId="0" xfId="45" applyNumberFormat="1" applyFont="1" applyFill="1"/>
    <xf numFmtId="0" fontId="23" fillId="28" borderId="25" xfId="0" applyFont="1" applyFill="1" applyBorder="1">
      <alignment vertical="center"/>
    </xf>
    <xf numFmtId="0" fontId="23" fillId="28" borderId="26" xfId="0" applyFont="1" applyFill="1" applyBorder="1">
      <alignment vertical="center"/>
    </xf>
    <xf numFmtId="0" fontId="23" fillId="28" borderId="27" xfId="0" applyFont="1" applyFill="1" applyBorder="1">
      <alignment vertical="center"/>
    </xf>
    <xf numFmtId="0" fontId="23" fillId="28" borderId="28" xfId="0" applyFont="1" applyFill="1" applyBorder="1">
      <alignment vertical="center"/>
    </xf>
    <xf numFmtId="0" fontId="23" fillId="28" borderId="0" xfId="0" applyFont="1" applyFill="1" applyBorder="1">
      <alignment vertical="center"/>
    </xf>
    <xf numFmtId="0" fontId="23" fillId="28" borderId="16" xfId="0" applyFont="1" applyFill="1" applyBorder="1">
      <alignment vertical="center"/>
    </xf>
    <xf numFmtId="0" fontId="23" fillId="28" borderId="0" xfId="0" applyFont="1" applyFill="1">
      <alignment vertical="center"/>
    </xf>
    <xf numFmtId="0" fontId="23" fillId="28" borderId="0" xfId="0" applyFont="1" applyFill="1" applyBorder="1" applyAlignment="1">
      <alignment horizontal="center" vertical="center" wrapText="1"/>
    </xf>
    <xf numFmtId="0" fontId="25" fillId="28" borderId="0" xfId="0" applyFont="1" applyFill="1" applyBorder="1" applyAlignment="1">
      <alignment horizontal="center" vertical="center" wrapText="1"/>
    </xf>
    <xf numFmtId="0" fontId="25" fillId="28" borderId="0" xfId="0" applyFont="1" applyFill="1" applyBorder="1" applyAlignment="1">
      <alignment horizontal="center" vertical="center"/>
    </xf>
    <xf numFmtId="182" fontId="25" fillId="28" borderId="0" xfId="0" applyNumberFormat="1" applyFont="1" applyFill="1" applyBorder="1" applyAlignment="1">
      <alignment horizontal="center" vertical="center"/>
    </xf>
    <xf numFmtId="0" fontId="23" fillId="28" borderId="29" xfId="0" applyFont="1" applyFill="1" applyBorder="1">
      <alignment vertical="center"/>
    </xf>
    <xf numFmtId="0" fontId="23" fillId="28" borderId="30" xfId="0" applyFont="1" applyFill="1" applyBorder="1">
      <alignment vertical="center"/>
    </xf>
    <xf numFmtId="0" fontId="23" fillId="28" borderId="31" xfId="0" applyFont="1" applyFill="1" applyBorder="1">
      <alignment vertical="center"/>
    </xf>
    <xf numFmtId="0" fontId="25" fillId="26" borderId="0" xfId="0" applyFont="1" applyFill="1" applyBorder="1">
      <alignment vertical="center"/>
    </xf>
    <xf numFmtId="0" fontId="23" fillId="29" borderId="25" xfId="0" applyFont="1" applyFill="1" applyBorder="1">
      <alignment vertical="center"/>
    </xf>
    <xf numFmtId="0" fontId="23" fillId="29" borderId="26" xfId="0" applyFont="1" applyFill="1" applyBorder="1">
      <alignment vertical="center"/>
    </xf>
    <xf numFmtId="0" fontId="23" fillId="29" borderId="27" xfId="0" applyFont="1" applyFill="1" applyBorder="1">
      <alignment vertical="center"/>
    </xf>
    <xf numFmtId="0" fontId="23" fillId="29" borderId="28" xfId="0" applyFont="1" applyFill="1" applyBorder="1">
      <alignment vertical="center"/>
    </xf>
    <xf numFmtId="0" fontId="23" fillId="29" borderId="0" xfId="0" applyFont="1" applyFill="1" applyBorder="1">
      <alignment vertical="center"/>
    </xf>
    <xf numFmtId="0" fontId="23" fillId="29" borderId="16" xfId="0" applyFont="1" applyFill="1" applyBorder="1">
      <alignment vertical="center"/>
    </xf>
    <xf numFmtId="183" fontId="25" fillId="29" borderId="0" xfId="0" applyNumberFormat="1" applyFont="1" applyFill="1" applyBorder="1" applyAlignment="1">
      <alignment horizontal="center" vertical="center"/>
    </xf>
    <xf numFmtId="183" fontId="25" fillId="29" borderId="0" xfId="0" applyNumberFormat="1" applyFont="1" applyFill="1" applyBorder="1" applyAlignment="1">
      <alignment horizontal="left" vertical="center"/>
    </xf>
    <xf numFmtId="0" fontId="25" fillId="29" borderId="0" xfId="0" applyFont="1" applyFill="1" applyBorder="1">
      <alignment vertical="center"/>
    </xf>
    <xf numFmtId="0" fontId="23" fillId="30" borderId="28" xfId="0" applyFont="1" applyFill="1" applyBorder="1">
      <alignment vertical="center"/>
    </xf>
    <xf numFmtId="0" fontId="23" fillId="30" borderId="0" xfId="0" applyFont="1" applyFill="1" applyBorder="1">
      <alignment vertical="center"/>
    </xf>
    <xf numFmtId="38" fontId="25" fillId="26" borderId="32" xfId="0" applyNumberFormat="1" applyFont="1" applyFill="1" applyBorder="1" applyAlignment="1">
      <alignment horizontal="center" vertical="center" shrinkToFit="1"/>
    </xf>
    <xf numFmtId="0" fontId="23" fillId="29" borderId="29" xfId="0" applyFont="1" applyFill="1" applyBorder="1">
      <alignment vertical="center"/>
    </xf>
    <xf numFmtId="0" fontId="23" fillId="29" borderId="30" xfId="0" applyFont="1" applyFill="1" applyBorder="1">
      <alignment vertical="center"/>
    </xf>
    <xf numFmtId="0" fontId="23" fillId="29" borderId="31" xfId="0" applyFont="1" applyFill="1" applyBorder="1">
      <alignment vertical="center"/>
    </xf>
    <xf numFmtId="183" fontId="25" fillId="26" borderId="0" xfId="0" applyNumberFormat="1" applyFont="1" applyFill="1" applyBorder="1" applyAlignment="1">
      <alignment horizontal="center" vertical="center"/>
    </xf>
    <xf numFmtId="0" fontId="23" fillId="26" borderId="0" xfId="0" applyFont="1" applyFill="1" applyBorder="1" applyAlignment="1">
      <alignment horizontal="center" vertical="center"/>
    </xf>
    <xf numFmtId="0" fontId="25" fillId="26" borderId="0" xfId="0" quotePrefix="1" applyFont="1" applyFill="1" applyBorder="1">
      <alignment vertical="center"/>
    </xf>
    <xf numFmtId="0" fontId="23" fillId="31" borderId="25" xfId="0" applyFont="1" applyFill="1" applyBorder="1">
      <alignment vertical="center"/>
    </xf>
    <xf numFmtId="0" fontId="23" fillId="31" borderId="26" xfId="0" applyFont="1" applyFill="1" applyBorder="1">
      <alignment vertical="center"/>
    </xf>
    <xf numFmtId="0" fontId="23" fillId="31" borderId="27" xfId="0" applyFont="1" applyFill="1" applyBorder="1">
      <alignment vertical="center"/>
    </xf>
    <xf numFmtId="0" fontId="23" fillId="31" borderId="28" xfId="0" applyFont="1" applyFill="1" applyBorder="1">
      <alignment vertical="center"/>
    </xf>
    <xf numFmtId="0" fontId="23" fillId="31" borderId="0" xfId="0" applyFont="1" applyFill="1" applyBorder="1">
      <alignment vertical="center"/>
    </xf>
    <xf numFmtId="0" fontId="23" fillId="31" borderId="16" xfId="0" applyFont="1" applyFill="1" applyBorder="1">
      <alignment vertical="center"/>
    </xf>
    <xf numFmtId="183" fontId="25" fillId="31" borderId="0" xfId="0" applyNumberFormat="1" applyFont="1" applyFill="1" applyBorder="1" applyAlignment="1">
      <alignment horizontal="left" vertical="center"/>
    </xf>
    <xf numFmtId="0" fontId="23" fillId="31" borderId="29" xfId="0" applyFont="1" applyFill="1" applyBorder="1">
      <alignment vertical="center"/>
    </xf>
    <xf numFmtId="0" fontId="23" fillId="31" borderId="30" xfId="0" applyFont="1" applyFill="1" applyBorder="1">
      <alignment vertical="center"/>
    </xf>
    <xf numFmtId="0" fontId="23" fillId="31" borderId="31" xfId="0" applyFont="1" applyFill="1" applyBorder="1">
      <alignment vertical="center"/>
    </xf>
    <xf numFmtId="0" fontId="23" fillId="32" borderId="25" xfId="0" applyFont="1" applyFill="1" applyBorder="1">
      <alignment vertical="center"/>
    </xf>
    <xf numFmtId="0" fontId="23" fillId="32" borderId="26" xfId="0" applyFont="1" applyFill="1" applyBorder="1">
      <alignment vertical="center"/>
    </xf>
    <xf numFmtId="0" fontId="23" fillId="32" borderId="27" xfId="0" applyFont="1" applyFill="1" applyBorder="1">
      <alignment vertical="center"/>
    </xf>
    <xf numFmtId="0" fontId="23" fillId="32" borderId="28" xfId="0" applyFont="1" applyFill="1" applyBorder="1">
      <alignment vertical="center"/>
    </xf>
    <xf numFmtId="0" fontId="23" fillId="32" borderId="0" xfId="0" applyFont="1" applyFill="1" applyBorder="1">
      <alignment vertical="center"/>
    </xf>
    <xf numFmtId="0" fontId="23" fillId="32" borderId="16" xfId="0" applyFont="1" applyFill="1" applyBorder="1">
      <alignment vertical="center"/>
    </xf>
    <xf numFmtId="183" fontId="25" fillId="32" borderId="0" xfId="0" applyNumberFormat="1" applyFont="1" applyFill="1" applyBorder="1" applyAlignment="1">
      <alignment horizontal="left" vertical="center"/>
    </xf>
    <xf numFmtId="0" fontId="23" fillId="30" borderId="33" xfId="0" applyFont="1" applyFill="1" applyBorder="1">
      <alignment vertical="center"/>
    </xf>
    <xf numFmtId="0" fontId="23" fillId="32" borderId="29" xfId="0" applyFont="1" applyFill="1" applyBorder="1">
      <alignment vertical="center"/>
    </xf>
    <xf numFmtId="0" fontId="23" fillId="32" borderId="30" xfId="0" applyFont="1" applyFill="1" applyBorder="1">
      <alignment vertical="center"/>
    </xf>
    <xf numFmtId="0" fontId="23" fillId="32" borderId="31" xfId="0" applyFont="1" applyFill="1" applyBorder="1">
      <alignment vertical="center"/>
    </xf>
    <xf numFmtId="38" fontId="25" fillId="26" borderId="32" xfId="0" applyNumberFormat="1" applyFont="1" applyFill="1" applyBorder="1">
      <alignment vertical="center"/>
    </xf>
    <xf numFmtId="38" fontId="25" fillId="26" borderId="34" xfId="0" applyNumberFormat="1" applyFont="1" applyFill="1" applyBorder="1">
      <alignment vertical="center"/>
    </xf>
    <xf numFmtId="38" fontId="25" fillId="26" borderId="35" xfId="0" applyNumberFormat="1" applyFont="1" applyFill="1" applyBorder="1">
      <alignment vertical="center"/>
    </xf>
    <xf numFmtId="38" fontId="25" fillId="26" borderId="20" xfId="0" applyNumberFormat="1" applyFont="1" applyFill="1" applyBorder="1">
      <alignment vertical="center"/>
    </xf>
    <xf numFmtId="38" fontId="25" fillId="26" borderId="36" xfId="0" applyNumberFormat="1" applyFont="1" applyFill="1" applyBorder="1">
      <alignment vertical="center"/>
    </xf>
    <xf numFmtId="38" fontId="25" fillId="26" borderId="21" xfId="0" applyNumberFormat="1" applyFont="1" applyFill="1" applyBorder="1">
      <alignment vertical="center"/>
    </xf>
    <xf numFmtId="38" fontId="25" fillId="26" borderId="23" xfId="0" applyNumberFormat="1" applyFont="1" applyFill="1" applyBorder="1">
      <alignment vertical="center"/>
    </xf>
    <xf numFmtId="38" fontId="25" fillId="26" borderId="37" xfId="0" applyNumberFormat="1" applyFont="1" applyFill="1" applyBorder="1">
      <alignment vertical="center"/>
    </xf>
    <xf numFmtId="0" fontId="25" fillId="26" borderId="0" xfId="48" applyFont="1" applyFill="1" applyBorder="1" applyAlignment="1">
      <alignment vertical="center"/>
    </xf>
    <xf numFmtId="38" fontId="25" fillId="26" borderId="0" xfId="0" applyNumberFormat="1" applyFont="1" applyFill="1" applyBorder="1">
      <alignment vertical="center"/>
    </xf>
    <xf numFmtId="178" fontId="25" fillId="26" borderId="38" xfId="33" applyNumberFormat="1" applyFont="1" applyFill="1" applyBorder="1">
      <alignment vertical="center"/>
    </xf>
    <xf numFmtId="178" fontId="25" fillId="26" borderId="39" xfId="33" applyNumberFormat="1" applyFont="1" applyFill="1" applyBorder="1">
      <alignment vertical="center"/>
    </xf>
    <xf numFmtId="178" fontId="25" fillId="26" borderId="39" xfId="33" applyNumberFormat="1" applyFont="1" applyFill="1" applyBorder="1" applyAlignment="1">
      <alignment vertical="center"/>
    </xf>
    <xf numFmtId="176" fontId="28" fillId="26" borderId="0" xfId="47" applyNumberFormat="1" applyFont="1" applyFill="1" applyAlignment="1">
      <alignment horizontal="left" vertical="center"/>
    </xf>
    <xf numFmtId="0" fontId="25" fillId="26" borderId="0" xfId="48" applyFont="1" applyFill="1" applyAlignment="1">
      <alignment vertical="center"/>
    </xf>
    <xf numFmtId="0" fontId="25" fillId="26" borderId="0" xfId="47" applyFont="1" applyFill="1" applyAlignment="1">
      <alignment vertical="center"/>
    </xf>
    <xf numFmtId="0" fontId="25" fillId="26" borderId="0" xfId="47" applyFont="1" applyFill="1"/>
    <xf numFmtId="0" fontId="26" fillId="26" borderId="0" xfId="47" applyNumberFormat="1" applyFont="1" applyFill="1" applyAlignment="1">
      <alignment vertical="center"/>
    </xf>
    <xf numFmtId="176" fontId="25" fillId="26" borderId="0" xfId="47" applyNumberFormat="1" applyFont="1" applyFill="1" applyAlignment="1">
      <alignment horizontal="left" vertical="center"/>
    </xf>
    <xf numFmtId="49" fontId="33" fillId="27" borderId="23" xfId="47" applyNumberFormat="1" applyFont="1" applyFill="1" applyBorder="1" applyAlignment="1">
      <alignment horizontal="center" vertical="center"/>
    </xf>
    <xf numFmtId="0" fontId="33" fillId="27" borderId="23" xfId="47" applyFont="1" applyFill="1" applyBorder="1" applyAlignment="1">
      <alignment horizontal="distributed" vertical="center" wrapText="1"/>
    </xf>
    <xf numFmtId="180" fontId="25" fillId="26" borderId="13" xfId="47" applyNumberFormat="1" applyFont="1" applyFill="1" applyBorder="1" applyAlignment="1">
      <alignment vertical="center"/>
    </xf>
    <xf numFmtId="180" fontId="25" fillId="26" borderId="15" xfId="47" applyNumberFormat="1" applyFont="1" applyFill="1" applyBorder="1" applyAlignment="1">
      <alignment vertical="center"/>
    </xf>
    <xf numFmtId="180" fontId="25" fillId="26" borderId="23" xfId="47" applyNumberFormat="1" applyFont="1" applyFill="1" applyBorder="1" applyAlignment="1">
      <alignment vertical="center"/>
    </xf>
    <xf numFmtId="178" fontId="25" fillId="26" borderId="33" xfId="47" applyNumberFormat="1" applyFont="1" applyFill="1" applyBorder="1" applyAlignment="1">
      <alignment vertical="center"/>
    </xf>
    <xf numFmtId="0" fontId="25" fillId="26" borderId="17" xfId="47" applyFont="1" applyFill="1" applyBorder="1" applyAlignment="1">
      <alignment vertical="center"/>
    </xf>
    <xf numFmtId="0" fontId="25" fillId="26" borderId="38" xfId="47" applyFont="1" applyFill="1" applyBorder="1" applyAlignment="1">
      <alignment vertical="center"/>
    </xf>
    <xf numFmtId="176" fontId="25" fillId="26" borderId="0" xfId="47" applyNumberFormat="1" applyFont="1" applyFill="1" applyAlignment="1">
      <alignment horizontal="center"/>
    </xf>
    <xf numFmtId="0" fontId="25" fillId="26" borderId="0" xfId="48" applyFont="1" applyFill="1"/>
    <xf numFmtId="176" fontId="29" fillId="26" borderId="0" xfId="47" applyNumberFormat="1" applyFont="1" applyFill="1" applyAlignment="1">
      <alignment horizontal="left" vertical="center"/>
    </xf>
    <xf numFmtId="0" fontId="33" fillId="27" borderId="40" xfId="47" applyFont="1" applyFill="1" applyBorder="1" applyAlignment="1">
      <alignment horizontal="distributed" vertical="center" wrapText="1"/>
    </xf>
    <xf numFmtId="180" fontId="25" fillId="26" borderId="39" xfId="47" applyNumberFormat="1" applyFont="1" applyFill="1" applyBorder="1" applyAlignment="1">
      <alignment vertical="center"/>
    </xf>
    <xf numFmtId="0" fontId="23" fillId="26" borderId="0" xfId="0" applyFont="1" applyFill="1" applyProtection="1">
      <alignment vertical="center"/>
    </xf>
    <xf numFmtId="177" fontId="25" fillId="26" borderId="39" xfId="0" applyNumberFormat="1" applyFont="1" applyFill="1" applyBorder="1" applyAlignment="1" applyProtection="1">
      <alignment vertical="center" shrinkToFit="1"/>
    </xf>
    <xf numFmtId="0" fontId="31" fillId="27" borderId="41" xfId="0" applyFont="1" applyFill="1" applyBorder="1" applyAlignment="1" applyProtection="1">
      <alignment horizontal="distributed" vertical="center" justifyLastLine="1"/>
    </xf>
    <xf numFmtId="0" fontId="23" fillId="26" borderId="23" xfId="0" applyFont="1" applyFill="1" applyBorder="1" applyProtection="1">
      <alignment vertical="center"/>
    </xf>
    <xf numFmtId="0" fontId="25" fillId="26" borderId="23" xfId="0" applyFont="1" applyFill="1" applyBorder="1" applyProtection="1">
      <alignment vertical="center"/>
    </xf>
    <xf numFmtId="0" fontId="23" fillId="30" borderId="23" xfId="0" applyFont="1" applyFill="1" applyBorder="1" applyProtection="1">
      <alignment vertical="center"/>
    </xf>
    <xf numFmtId="178" fontId="25" fillId="28" borderId="42" xfId="33" applyNumberFormat="1" applyFont="1" applyFill="1" applyBorder="1" applyProtection="1">
      <alignment vertical="center"/>
      <protection locked="0"/>
    </xf>
    <xf numFmtId="0" fontId="23" fillId="28" borderId="42" xfId="0" applyFont="1" applyFill="1" applyBorder="1" applyProtection="1">
      <alignment vertical="center"/>
      <protection locked="0"/>
    </xf>
    <xf numFmtId="49" fontId="25" fillId="0" borderId="43" xfId="0" applyNumberFormat="1" applyFont="1" applyFill="1" applyBorder="1" applyAlignment="1" applyProtection="1">
      <alignment horizontal="center" vertical="center"/>
    </xf>
    <xf numFmtId="0" fontId="25" fillId="0" borderId="44" xfId="48" applyFont="1" applyFill="1" applyBorder="1" applyAlignment="1" applyProtection="1">
      <alignment vertical="center"/>
    </xf>
    <xf numFmtId="49" fontId="25" fillId="33" borderId="45" xfId="0" applyNumberFormat="1" applyFont="1" applyFill="1" applyBorder="1" applyAlignment="1" applyProtection="1">
      <alignment horizontal="center" vertical="center"/>
    </xf>
    <xf numFmtId="0" fontId="25" fillId="33" borderId="46" xfId="48" applyFont="1" applyFill="1" applyBorder="1" applyAlignment="1" applyProtection="1">
      <alignment vertical="center"/>
    </xf>
    <xf numFmtId="49" fontId="25" fillId="0" borderId="45" xfId="0" applyNumberFormat="1" applyFont="1" applyFill="1" applyBorder="1" applyAlignment="1" applyProtection="1">
      <alignment horizontal="center" vertical="center"/>
    </xf>
    <xf numFmtId="0" fontId="25" fillId="0" borderId="46" xfId="48" applyFont="1" applyFill="1" applyBorder="1" applyAlignment="1" applyProtection="1">
      <alignment vertical="center"/>
    </xf>
    <xf numFmtId="49" fontId="25" fillId="0" borderId="43" xfId="45" applyNumberFormat="1" applyFont="1" applyFill="1" applyBorder="1" applyAlignment="1">
      <alignment horizontal="center" vertical="center"/>
    </xf>
    <xf numFmtId="0" fontId="25" fillId="0" borderId="44" xfId="48" applyFont="1" applyFill="1" applyBorder="1" applyAlignment="1">
      <alignment vertical="center"/>
    </xf>
    <xf numFmtId="3" fontId="25" fillId="0" borderId="47" xfId="45" applyNumberFormat="1" applyFont="1" applyFill="1" applyBorder="1" applyAlignment="1">
      <alignment vertical="center" shrinkToFit="1"/>
    </xf>
    <xf numFmtId="3" fontId="25" fillId="0" borderId="43" xfId="45" applyNumberFormat="1" applyFont="1" applyFill="1" applyBorder="1" applyAlignment="1">
      <alignment vertical="center" shrinkToFit="1"/>
    </xf>
    <xf numFmtId="3" fontId="25" fillId="0" borderId="48" xfId="45" applyNumberFormat="1" applyFont="1" applyFill="1" applyBorder="1" applyAlignment="1">
      <alignment vertical="center" shrinkToFit="1"/>
    </xf>
    <xf numFmtId="49" fontId="25" fillId="0" borderId="45" xfId="45" applyNumberFormat="1" applyFont="1" applyFill="1" applyBorder="1" applyAlignment="1">
      <alignment horizontal="center" vertical="center"/>
    </xf>
    <xf numFmtId="0" fontId="25" fillId="0" borderId="46" xfId="48" applyFont="1" applyFill="1" applyBorder="1" applyAlignment="1">
      <alignment vertical="center"/>
    </xf>
    <xf numFmtId="3" fontId="25" fillId="0" borderId="49" xfId="45" applyNumberFormat="1" applyFont="1" applyFill="1" applyBorder="1" applyAlignment="1">
      <alignment vertical="center" shrinkToFit="1"/>
    </xf>
    <xf numFmtId="3" fontId="25" fillId="0" borderId="45" xfId="45" applyNumberFormat="1" applyFont="1" applyFill="1" applyBorder="1" applyAlignment="1">
      <alignment vertical="center" shrinkToFit="1"/>
    </xf>
    <xf numFmtId="3" fontId="25" fillId="0" borderId="50" xfId="45" applyNumberFormat="1" applyFont="1" applyFill="1" applyBorder="1" applyAlignment="1">
      <alignment vertical="center" shrinkToFit="1"/>
    </xf>
    <xf numFmtId="0" fontId="25" fillId="0" borderId="48" xfId="48" applyFont="1" applyFill="1" applyBorder="1" applyAlignment="1">
      <alignment vertical="center"/>
    </xf>
    <xf numFmtId="0" fontId="25" fillId="0" borderId="50" xfId="48" applyFont="1" applyFill="1" applyBorder="1" applyAlignment="1">
      <alignment vertical="center"/>
    </xf>
    <xf numFmtId="49" fontId="25" fillId="33" borderId="45" xfId="45" applyNumberFormat="1" applyFont="1" applyFill="1" applyBorder="1" applyAlignment="1">
      <alignment horizontal="center" vertical="center"/>
    </xf>
    <xf numFmtId="0" fontId="25" fillId="33" borderId="46" xfId="48" applyFont="1" applyFill="1" applyBorder="1" applyAlignment="1">
      <alignment vertical="center"/>
    </xf>
    <xf numFmtId="3" fontId="25" fillId="33" borderId="49" xfId="45" applyNumberFormat="1" applyFont="1" applyFill="1" applyBorder="1" applyAlignment="1">
      <alignment vertical="center" shrinkToFit="1"/>
    </xf>
    <xf numFmtId="3" fontId="25" fillId="33" borderId="45" xfId="45" applyNumberFormat="1" applyFont="1" applyFill="1" applyBorder="1" applyAlignment="1">
      <alignment vertical="center" shrinkToFit="1"/>
    </xf>
    <xf numFmtId="3" fontId="25" fillId="33" borderId="50" xfId="45" applyNumberFormat="1" applyFont="1" applyFill="1" applyBorder="1" applyAlignment="1">
      <alignment vertical="center" shrinkToFit="1"/>
    </xf>
    <xf numFmtId="0" fontId="25" fillId="33" borderId="50" xfId="48" applyFont="1" applyFill="1" applyBorder="1" applyAlignment="1">
      <alignment vertical="center"/>
    </xf>
    <xf numFmtId="49" fontId="25" fillId="26" borderId="51" xfId="0" applyNumberFormat="1" applyFont="1" applyFill="1" applyBorder="1" applyAlignment="1">
      <alignment horizontal="center" vertical="center"/>
    </xf>
    <xf numFmtId="0" fontId="25" fillId="26" borderId="52" xfId="48" applyFont="1" applyFill="1" applyBorder="1" applyAlignment="1">
      <alignment vertical="center"/>
    </xf>
    <xf numFmtId="38" fontId="25" fillId="26" borderId="51" xfId="0" applyNumberFormat="1" applyFont="1" applyFill="1" applyBorder="1" applyAlignment="1">
      <alignment vertical="center"/>
    </xf>
    <xf numFmtId="38" fontId="25" fillId="26" borderId="43" xfId="0" applyNumberFormat="1" applyFont="1" applyFill="1" applyBorder="1" applyAlignment="1">
      <alignment vertical="center"/>
    </xf>
    <xf numFmtId="38" fontId="25" fillId="26" borderId="52" xfId="0" applyNumberFormat="1" applyFont="1" applyFill="1" applyBorder="1" applyAlignment="1">
      <alignment vertical="center"/>
    </xf>
    <xf numFmtId="38" fontId="25" fillId="26" borderId="53" xfId="0" applyNumberFormat="1" applyFont="1" applyFill="1" applyBorder="1" applyAlignment="1">
      <alignment vertical="center"/>
    </xf>
    <xf numFmtId="38" fontId="25" fillId="26" borderId="54" xfId="0" applyNumberFormat="1" applyFont="1" applyFill="1" applyBorder="1" applyAlignment="1">
      <alignment vertical="center"/>
    </xf>
    <xf numFmtId="38" fontId="25" fillId="26" borderId="44" xfId="0" applyNumberFormat="1" applyFont="1" applyFill="1" applyBorder="1" applyAlignment="1">
      <alignment vertical="center"/>
    </xf>
    <xf numFmtId="49" fontId="25" fillId="33" borderId="55" xfId="0" applyNumberFormat="1" applyFont="1" applyFill="1" applyBorder="1" applyAlignment="1">
      <alignment horizontal="center" vertical="center"/>
    </xf>
    <xf numFmtId="0" fontId="25" fillId="33" borderId="56" xfId="48" applyFont="1" applyFill="1" applyBorder="1" applyAlignment="1">
      <alignment vertical="center"/>
    </xf>
    <xf numFmtId="38" fontId="25" fillId="33" borderId="55" xfId="0" applyNumberFormat="1" applyFont="1" applyFill="1" applyBorder="1" applyAlignment="1">
      <alignment vertical="center"/>
    </xf>
    <xf numFmtId="38" fontId="25" fillId="33" borderId="45" xfId="0" applyNumberFormat="1" applyFont="1" applyFill="1" applyBorder="1" applyAlignment="1">
      <alignment vertical="center"/>
    </xf>
    <xf numFmtId="38" fontId="25" fillId="33" borderId="56" xfId="0" applyNumberFormat="1" applyFont="1" applyFill="1" applyBorder="1" applyAlignment="1">
      <alignment vertical="center"/>
    </xf>
    <xf numFmtId="38" fontId="25" fillId="33" borderId="57" xfId="0" applyNumberFormat="1" applyFont="1" applyFill="1" applyBorder="1" applyAlignment="1">
      <alignment vertical="center"/>
    </xf>
    <xf numFmtId="38" fontId="25" fillId="33" borderId="58" xfId="0" applyNumberFormat="1" applyFont="1" applyFill="1" applyBorder="1" applyAlignment="1">
      <alignment vertical="center"/>
    </xf>
    <xf numFmtId="38" fontId="25" fillId="33" borderId="46" xfId="0" applyNumberFormat="1" applyFont="1" applyFill="1" applyBorder="1" applyAlignment="1">
      <alignment vertical="center"/>
    </xf>
    <xf numFmtId="49" fontId="25" fillId="26" borderId="55" xfId="0" applyNumberFormat="1" applyFont="1" applyFill="1" applyBorder="1" applyAlignment="1">
      <alignment horizontal="center" vertical="center"/>
    </xf>
    <xf numFmtId="0" fontId="25" fillId="26" borderId="56" xfId="48" applyFont="1" applyFill="1" applyBorder="1" applyAlignment="1">
      <alignment vertical="center"/>
    </xf>
    <xf numFmtId="38" fontId="25" fillId="26" borderId="55" xfId="0" applyNumberFormat="1" applyFont="1" applyFill="1" applyBorder="1" applyAlignment="1">
      <alignment vertical="center"/>
    </xf>
    <xf numFmtId="38" fontId="25" fillId="26" borderId="45" xfId="0" applyNumberFormat="1" applyFont="1" applyFill="1" applyBorder="1" applyAlignment="1">
      <alignment vertical="center"/>
    </xf>
    <xf numFmtId="38" fontId="25" fillId="26" borderId="56" xfId="0" applyNumberFormat="1" applyFont="1" applyFill="1" applyBorder="1" applyAlignment="1">
      <alignment vertical="center"/>
    </xf>
    <xf numFmtId="38" fontId="25" fillId="26" borderId="57" xfId="0" applyNumberFormat="1" applyFont="1" applyFill="1" applyBorder="1" applyAlignment="1">
      <alignment vertical="center"/>
    </xf>
    <xf numFmtId="38" fontId="25" fillId="26" borderId="58" xfId="0" applyNumberFormat="1" applyFont="1" applyFill="1" applyBorder="1" applyAlignment="1">
      <alignment vertical="center"/>
    </xf>
    <xf numFmtId="38" fontId="25" fillId="26" borderId="46" xfId="0" applyNumberFormat="1" applyFont="1" applyFill="1" applyBorder="1" applyAlignment="1">
      <alignment vertical="center"/>
    </xf>
    <xf numFmtId="49" fontId="25" fillId="33" borderId="59" xfId="0" applyNumberFormat="1" applyFont="1" applyFill="1" applyBorder="1" applyAlignment="1">
      <alignment horizontal="center" vertical="center"/>
    </xf>
    <xf numFmtId="0" fontId="25" fillId="33" borderId="60" xfId="48" applyFont="1" applyFill="1" applyBorder="1" applyAlignment="1">
      <alignment vertical="center"/>
    </xf>
    <xf numFmtId="38" fontId="25" fillId="33" borderId="59" xfId="0" applyNumberFormat="1" applyFont="1" applyFill="1" applyBorder="1" applyAlignment="1">
      <alignment vertical="center"/>
    </xf>
    <xf numFmtId="38" fontId="25" fillId="33" borderId="61" xfId="0" applyNumberFormat="1" applyFont="1" applyFill="1" applyBorder="1" applyAlignment="1">
      <alignment vertical="center"/>
    </xf>
    <xf numFmtId="38" fontId="25" fillId="33" borderId="60" xfId="0" applyNumberFormat="1" applyFont="1" applyFill="1" applyBorder="1" applyAlignment="1">
      <alignment vertical="center"/>
    </xf>
    <xf numFmtId="38" fontId="25" fillId="33" borderId="62" xfId="0" applyNumberFormat="1" applyFont="1" applyFill="1" applyBorder="1" applyAlignment="1">
      <alignment vertical="center"/>
    </xf>
    <xf numFmtId="38" fontId="25" fillId="33" borderId="63" xfId="0" applyNumberFormat="1" applyFont="1" applyFill="1" applyBorder="1" applyAlignment="1">
      <alignment vertical="center"/>
    </xf>
    <xf numFmtId="38" fontId="25" fillId="33" borderId="64" xfId="0" applyNumberFormat="1" applyFont="1" applyFill="1" applyBorder="1" applyAlignment="1">
      <alignment vertical="center"/>
    </xf>
    <xf numFmtId="38" fontId="25" fillId="26" borderId="31" xfId="0" applyNumberFormat="1" applyFont="1" applyFill="1" applyBorder="1">
      <alignment vertical="center"/>
    </xf>
    <xf numFmtId="38" fontId="25" fillId="26" borderId="65" xfId="0" applyNumberFormat="1" applyFont="1" applyFill="1" applyBorder="1" applyAlignment="1">
      <alignment vertical="center"/>
    </xf>
    <xf numFmtId="38" fontId="25" fillId="33" borderId="66" xfId="0" applyNumberFormat="1" applyFont="1" applyFill="1" applyBorder="1" applyAlignment="1">
      <alignment vertical="center"/>
    </xf>
    <xf numFmtId="38" fontId="25" fillId="26" borderId="66" xfId="0" applyNumberFormat="1" applyFont="1" applyFill="1" applyBorder="1" applyAlignment="1">
      <alignment vertical="center"/>
    </xf>
    <xf numFmtId="38" fontId="25" fillId="33" borderId="67" xfId="0" applyNumberFormat="1" applyFont="1" applyFill="1" applyBorder="1" applyAlignment="1">
      <alignment vertical="center"/>
    </xf>
    <xf numFmtId="49" fontId="25" fillId="26" borderId="43" xfId="0" applyNumberFormat="1" applyFont="1" applyFill="1" applyBorder="1" applyAlignment="1">
      <alignment horizontal="center" vertical="center"/>
    </xf>
    <xf numFmtId="0" fontId="25" fillId="26" borderId="43" xfId="48" applyFont="1" applyFill="1" applyBorder="1" applyAlignment="1">
      <alignment vertical="center"/>
    </xf>
    <xf numFmtId="178" fontId="25" fillId="26" borderId="54" xfId="33" applyNumberFormat="1" applyFont="1" applyFill="1" applyBorder="1">
      <alignment vertical="center"/>
    </xf>
    <xf numFmtId="178" fontId="25" fillId="26" borderId="43" xfId="33" applyNumberFormat="1" applyFont="1" applyFill="1" applyBorder="1">
      <alignment vertical="center"/>
    </xf>
    <xf numFmtId="178" fontId="25" fillId="26" borderId="43" xfId="33" applyNumberFormat="1" applyFont="1" applyFill="1" applyBorder="1" applyAlignment="1">
      <alignment vertical="center"/>
    </xf>
    <xf numFmtId="49" fontId="25" fillId="33" borderId="45" xfId="0" applyNumberFormat="1" applyFont="1" applyFill="1" applyBorder="1" applyAlignment="1">
      <alignment horizontal="center" vertical="center"/>
    </xf>
    <xf numFmtId="0" fontId="25" fillId="33" borderId="45" xfId="48" applyFont="1" applyFill="1" applyBorder="1" applyAlignment="1">
      <alignment vertical="center"/>
    </xf>
    <xf numFmtId="178" fontId="25" fillId="33" borderId="58" xfId="33" applyNumberFormat="1" applyFont="1" applyFill="1" applyBorder="1">
      <alignment vertical="center"/>
    </xf>
    <xf numFmtId="178" fontId="25" fillId="33" borderId="45" xfId="33" applyNumberFormat="1" applyFont="1" applyFill="1" applyBorder="1">
      <alignment vertical="center"/>
    </xf>
    <xf numFmtId="178" fontId="25" fillId="33" borderId="45" xfId="33" applyNumberFormat="1" applyFont="1" applyFill="1" applyBorder="1" applyAlignment="1">
      <alignment vertical="center"/>
    </xf>
    <xf numFmtId="49" fontId="25" fillId="26" borderId="45" xfId="0" applyNumberFormat="1" applyFont="1" applyFill="1" applyBorder="1" applyAlignment="1">
      <alignment horizontal="center" vertical="center"/>
    </xf>
    <xf numFmtId="0" fontId="25" fillId="26" borderId="45" xfId="48" applyFont="1" applyFill="1" applyBorder="1" applyAlignment="1">
      <alignment vertical="center"/>
    </xf>
    <xf numFmtId="178" fontId="25" fillId="26" borderId="58" xfId="33" applyNumberFormat="1" applyFont="1" applyFill="1" applyBorder="1">
      <alignment vertical="center"/>
    </xf>
    <xf numFmtId="178" fontId="25" fillId="26" borderId="45" xfId="33" applyNumberFormat="1" applyFont="1" applyFill="1" applyBorder="1">
      <alignment vertical="center"/>
    </xf>
    <xf numFmtId="178" fontId="25" fillId="26" borderId="45" xfId="33" applyNumberFormat="1" applyFont="1" applyFill="1" applyBorder="1" applyAlignment="1">
      <alignment vertical="center"/>
    </xf>
    <xf numFmtId="49" fontId="25" fillId="33" borderId="61" xfId="0" applyNumberFormat="1" applyFont="1" applyFill="1" applyBorder="1" applyAlignment="1">
      <alignment horizontal="center" vertical="center"/>
    </xf>
    <xf numFmtId="0" fontId="25" fillId="33" borderId="61" xfId="48" applyFont="1" applyFill="1" applyBorder="1" applyAlignment="1">
      <alignment vertical="center"/>
    </xf>
    <xf numFmtId="178" fontId="25" fillId="33" borderId="63" xfId="33" applyNumberFormat="1" applyFont="1" applyFill="1" applyBorder="1">
      <alignment vertical="center"/>
    </xf>
    <xf numFmtId="178" fontId="25" fillId="33" borderId="61" xfId="33" applyNumberFormat="1" applyFont="1" applyFill="1" applyBorder="1">
      <alignment vertical="center"/>
    </xf>
    <xf numFmtId="178" fontId="25" fillId="33" borderId="61" xfId="33" applyNumberFormat="1" applyFont="1" applyFill="1" applyBorder="1" applyAlignment="1">
      <alignment vertical="center"/>
    </xf>
    <xf numFmtId="0" fontId="34" fillId="26" borderId="0" xfId="0" applyFont="1" applyFill="1" applyAlignment="1">
      <alignment horizontal="center" vertical="center"/>
    </xf>
    <xf numFmtId="49" fontId="23" fillId="29" borderId="37" xfId="44" applyNumberFormat="1" applyFont="1" applyFill="1" applyBorder="1" applyAlignment="1">
      <alignment horizontal="center" vertical="center"/>
    </xf>
    <xf numFmtId="0" fontId="25" fillId="29" borderId="21" xfId="48" applyFont="1" applyFill="1" applyBorder="1" applyAlignment="1">
      <alignment vertical="center"/>
    </xf>
    <xf numFmtId="176" fontId="25" fillId="29" borderId="37" xfId="47" applyNumberFormat="1" applyFont="1" applyFill="1" applyBorder="1" applyAlignment="1">
      <alignment horizontal="center"/>
    </xf>
    <xf numFmtId="49" fontId="25" fillId="26" borderId="43" xfId="44" applyNumberFormat="1" applyFont="1" applyFill="1" applyBorder="1" applyAlignment="1">
      <alignment horizontal="center" vertical="center"/>
    </xf>
    <xf numFmtId="180" fontId="25" fillId="26" borderId="43" xfId="47" applyNumberFormat="1" applyFont="1" applyFill="1" applyBorder="1" applyAlignment="1">
      <alignment vertical="center"/>
    </xf>
    <xf numFmtId="180" fontId="25" fillId="26" borderId="44" xfId="47" applyNumberFormat="1" applyFont="1" applyFill="1" applyBorder="1" applyAlignment="1">
      <alignment vertical="center"/>
    </xf>
    <xf numFmtId="49" fontId="25" fillId="33" borderId="45" xfId="44" applyNumberFormat="1" applyFont="1" applyFill="1" applyBorder="1" applyAlignment="1">
      <alignment horizontal="center" vertical="center"/>
    </xf>
    <xf numFmtId="180" fontId="25" fillId="33" borderId="45" xfId="47" applyNumberFormat="1" applyFont="1" applyFill="1" applyBorder="1" applyAlignment="1">
      <alignment vertical="center"/>
    </xf>
    <xf numFmtId="180" fontId="25" fillId="33" borderId="46" xfId="47" applyNumberFormat="1" applyFont="1" applyFill="1" applyBorder="1" applyAlignment="1">
      <alignment vertical="center"/>
    </xf>
    <xf numFmtId="49" fontId="25" fillId="26" borderId="45" xfId="44" applyNumberFormat="1" applyFont="1" applyFill="1" applyBorder="1" applyAlignment="1">
      <alignment horizontal="center" vertical="center"/>
    </xf>
    <xf numFmtId="180" fontId="25" fillId="26" borderId="45" xfId="47" applyNumberFormat="1" applyFont="1" applyFill="1" applyBorder="1" applyAlignment="1">
      <alignment vertical="center"/>
    </xf>
    <xf numFmtId="180" fontId="25" fillId="26" borderId="46" xfId="47" applyNumberFormat="1" applyFont="1" applyFill="1" applyBorder="1" applyAlignment="1">
      <alignment vertical="center"/>
    </xf>
    <xf numFmtId="49" fontId="25" fillId="33" borderId="68" xfId="44" applyNumberFormat="1" applyFont="1" applyFill="1" applyBorder="1" applyAlignment="1">
      <alignment horizontal="center" vertical="center"/>
    </xf>
    <xf numFmtId="0" fontId="25" fillId="33" borderId="68" xfId="48" applyFont="1" applyFill="1" applyBorder="1" applyAlignment="1">
      <alignment vertical="center"/>
    </xf>
    <xf numFmtId="180" fontId="25" fillId="33" borderId="68" xfId="47" applyNumberFormat="1" applyFont="1" applyFill="1" applyBorder="1" applyAlignment="1">
      <alignment vertical="center"/>
    </xf>
    <xf numFmtId="180" fontId="25" fillId="33" borderId="69" xfId="47" applyNumberFormat="1" applyFont="1" applyFill="1" applyBorder="1" applyAlignment="1">
      <alignment vertical="center"/>
    </xf>
    <xf numFmtId="181" fontId="25" fillId="26" borderId="45" xfId="33" applyNumberFormat="1" applyFont="1" applyFill="1" applyBorder="1">
      <alignment vertical="center"/>
    </xf>
    <xf numFmtId="181" fontId="25" fillId="33" borderId="45" xfId="33" applyNumberFormat="1" applyFont="1" applyFill="1" applyBorder="1">
      <alignment vertical="center"/>
    </xf>
    <xf numFmtId="49" fontId="23" fillId="34" borderId="37" xfId="46" applyNumberFormat="1" applyFont="1" applyFill="1" applyBorder="1" applyAlignment="1">
      <alignment horizontal="center" vertical="center"/>
    </xf>
    <xf numFmtId="0" fontId="25" fillId="34" borderId="21" xfId="48" applyFont="1" applyFill="1" applyBorder="1" applyAlignment="1">
      <alignment vertical="center"/>
    </xf>
    <xf numFmtId="176" fontId="25" fillId="34" borderId="37" xfId="47" applyNumberFormat="1" applyFont="1" applyFill="1" applyBorder="1" applyAlignment="1">
      <alignment horizontal="center"/>
    </xf>
    <xf numFmtId="49" fontId="25" fillId="26" borderId="43" xfId="46" applyNumberFormat="1" applyFont="1" applyFill="1" applyBorder="1" applyAlignment="1">
      <alignment horizontal="center" vertical="center"/>
    </xf>
    <xf numFmtId="0" fontId="25" fillId="26" borderId="44" xfId="48" applyFont="1" applyFill="1" applyBorder="1" applyAlignment="1">
      <alignment vertical="center"/>
    </xf>
    <xf numFmtId="49" fontId="25" fillId="35" borderId="45" xfId="46" applyNumberFormat="1" applyFont="1" applyFill="1" applyBorder="1" applyAlignment="1">
      <alignment horizontal="center" vertical="center"/>
    </xf>
    <xf numFmtId="0" fontId="25" fillId="35" borderId="46" xfId="48" applyFont="1" applyFill="1" applyBorder="1" applyAlignment="1">
      <alignment vertical="center"/>
    </xf>
    <xf numFmtId="180" fontId="25" fillId="35" borderId="46" xfId="47" applyNumberFormat="1" applyFont="1" applyFill="1" applyBorder="1" applyAlignment="1">
      <alignment vertical="center"/>
    </xf>
    <xf numFmtId="178" fontId="25" fillId="35" borderId="45" xfId="33" applyNumberFormat="1" applyFont="1" applyFill="1" applyBorder="1" applyAlignment="1">
      <alignment vertical="center"/>
    </xf>
    <xf numFmtId="49" fontId="25" fillId="26" borderId="45" xfId="46" applyNumberFormat="1" applyFont="1" applyFill="1" applyBorder="1" applyAlignment="1">
      <alignment horizontal="center" vertical="center"/>
    </xf>
    <xf numFmtId="0" fontId="25" fillId="26" borderId="46" xfId="48" applyFont="1" applyFill="1" applyBorder="1" applyAlignment="1">
      <alignment vertical="center"/>
    </xf>
    <xf numFmtId="180" fontId="25" fillId="35" borderId="45" xfId="47" applyNumberFormat="1" applyFont="1" applyFill="1" applyBorder="1" applyAlignment="1">
      <alignment vertical="center"/>
    </xf>
    <xf numFmtId="49" fontId="25" fillId="35" borderId="61" xfId="46" applyNumberFormat="1" applyFont="1" applyFill="1" applyBorder="1" applyAlignment="1">
      <alignment horizontal="center" vertical="center"/>
    </xf>
    <xf numFmtId="0" fontId="25" fillId="35" borderId="64" xfId="48" applyFont="1" applyFill="1" applyBorder="1" applyAlignment="1">
      <alignment vertical="center"/>
    </xf>
    <xf numFmtId="180" fontId="25" fillId="35" borderId="64" xfId="47" applyNumberFormat="1" applyFont="1" applyFill="1" applyBorder="1" applyAlignment="1">
      <alignment vertical="center"/>
    </xf>
    <xf numFmtId="178" fontId="25" fillId="35" borderId="61" xfId="33" applyNumberFormat="1" applyFont="1" applyFill="1" applyBorder="1" applyAlignment="1">
      <alignment vertical="center"/>
    </xf>
    <xf numFmtId="0" fontId="35" fillId="26" borderId="11" xfId="0" applyFont="1" applyFill="1" applyBorder="1" applyAlignment="1" applyProtection="1">
      <alignment vertical="center" wrapText="1"/>
    </xf>
    <xf numFmtId="0" fontId="23" fillId="26" borderId="11" xfId="0" applyFont="1" applyFill="1" applyBorder="1" applyAlignment="1" applyProtection="1">
      <alignment vertical="center" wrapText="1"/>
    </xf>
    <xf numFmtId="0" fontId="35" fillId="26" borderId="11" xfId="0" applyFont="1" applyFill="1" applyBorder="1">
      <alignment vertical="center"/>
    </xf>
    <xf numFmtId="0" fontId="35" fillId="36" borderId="11" xfId="0" applyFont="1" applyFill="1" applyBorder="1" applyAlignment="1" applyProtection="1">
      <alignment vertical="center" wrapText="1"/>
    </xf>
    <xf numFmtId="0" fontId="38" fillId="26" borderId="11" xfId="0" applyFont="1" applyFill="1" applyBorder="1" applyAlignment="1" applyProtection="1">
      <alignment vertical="center" wrapText="1"/>
    </xf>
    <xf numFmtId="0" fontId="39" fillId="26" borderId="11" xfId="0" applyFont="1" applyFill="1" applyBorder="1" applyAlignment="1" applyProtection="1">
      <alignment vertical="center" wrapText="1"/>
    </xf>
    <xf numFmtId="0" fontId="40" fillId="25" borderId="70" xfId="0" applyFont="1" applyFill="1" applyBorder="1">
      <alignment vertical="center"/>
    </xf>
    <xf numFmtId="0" fontId="23" fillId="26" borderId="71" xfId="0" applyFont="1" applyFill="1" applyBorder="1">
      <alignment vertical="center"/>
    </xf>
    <xf numFmtId="0" fontId="23" fillId="26" borderId="72" xfId="0" applyFont="1" applyFill="1" applyBorder="1" applyAlignment="1" applyProtection="1">
      <alignment vertical="center" wrapText="1"/>
    </xf>
    <xf numFmtId="0" fontId="41" fillId="26" borderId="11" xfId="0" applyFont="1" applyFill="1" applyBorder="1" applyAlignment="1" applyProtection="1">
      <alignment vertical="center" wrapText="1"/>
    </xf>
    <xf numFmtId="178" fontId="25" fillId="26" borderId="23" xfId="33" applyNumberFormat="1" applyFont="1" applyFill="1" applyBorder="1" applyProtection="1">
      <alignment vertical="center"/>
    </xf>
    <xf numFmtId="0" fontId="38" fillId="26" borderId="11" xfId="0" applyFont="1" applyFill="1" applyBorder="1" applyAlignment="1" applyProtection="1">
      <alignment vertical="center" wrapText="1"/>
    </xf>
    <xf numFmtId="0" fontId="23" fillId="36" borderId="0" xfId="45" applyFont="1" applyFill="1"/>
    <xf numFmtId="0" fontId="23" fillId="36" borderId="0" xfId="45" applyFont="1" applyFill="1" applyBorder="1"/>
    <xf numFmtId="0" fontId="42" fillId="36" borderId="0" xfId="45" applyFont="1" applyFill="1" applyAlignment="1">
      <alignment horizontal="center" vertical="center"/>
    </xf>
    <xf numFmtId="177" fontId="25" fillId="0" borderId="111" xfId="0" applyNumberFormat="1" applyFont="1" applyFill="1" applyBorder="1" applyAlignment="1" applyProtection="1">
      <alignment vertical="center" shrinkToFit="1"/>
      <protection locked="0"/>
    </xf>
    <xf numFmtId="177" fontId="25" fillId="33" borderId="112" xfId="0" applyNumberFormat="1" applyFont="1" applyFill="1" applyBorder="1" applyAlignment="1" applyProtection="1">
      <alignment vertical="center" shrinkToFit="1"/>
      <protection locked="0"/>
    </xf>
    <xf numFmtId="177" fontId="25" fillId="0" borderId="112" xfId="0" applyNumberFormat="1" applyFont="1" applyFill="1" applyBorder="1" applyAlignment="1" applyProtection="1">
      <alignment vertical="center" shrinkToFit="1"/>
      <protection locked="0"/>
    </xf>
    <xf numFmtId="177" fontId="25" fillId="33" borderId="113" xfId="0" applyNumberFormat="1" applyFont="1" applyFill="1" applyBorder="1" applyAlignment="1" applyProtection="1">
      <alignment vertical="center" shrinkToFit="1"/>
      <protection locked="0"/>
    </xf>
    <xf numFmtId="0" fontId="32" fillId="27" borderId="14" xfId="0" applyFont="1" applyFill="1" applyBorder="1">
      <alignment vertical="center"/>
    </xf>
    <xf numFmtId="0" fontId="32" fillId="27" borderId="0" xfId="0" applyFont="1" applyFill="1" applyBorder="1">
      <alignment vertical="center"/>
    </xf>
    <xf numFmtId="0" fontId="32" fillId="27" borderId="18" xfId="0" applyFont="1" applyFill="1" applyBorder="1">
      <alignment vertical="center"/>
    </xf>
    <xf numFmtId="0" fontId="44" fillId="29" borderId="0" xfId="0" applyFont="1" applyFill="1" applyBorder="1" applyAlignment="1">
      <alignment vertical="center" wrapText="1"/>
    </xf>
    <xf numFmtId="0" fontId="33" fillId="27" borderId="0" xfId="0" applyFont="1" applyFill="1" applyBorder="1" applyAlignment="1">
      <alignment horizontal="distributed" vertical="center"/>
    </xf>
    <xf numFmtId="0" fontId="33" fillId="27" borderId="16" xfId="0" applyFont="1" applyFill="1" applyBorder="1" applyAlignment="1">
      <alignment horizontal="distributed" vertical="center"/>
    </xf>
    <xf numFmtId="0" fontId="33" fillId="27" borderId="81" xfId="0" applyFont="1" applyFill="1" applyBorder="1" applyAlignment="1">
      <alignment horizontal="distributed" vertical="center" wrapText="1"/>
    </xf>
    <xf numFmtId="0" fontId="0" fillId="36" borderId="0" xfId="0" applyFill="1">
      <alignment vertical="center"/>
    </xf>
    <xf numFmtId="0" fontId="0" fillId="38" borderId="20" xfId="0" applyFill="1" applyBorder="1">
      <alignment vertical="center"/>
    </xf>
    <xf numFmtId="0" fontId="0" fillId="38" borderId="21" xfId="0" applyFill="1" applyBorder="1">
      <alignment vertical="center"/>
    </xf>
    <xf numFmtId="0" fontId="46" fillId="36" borderId="0" xfId="0" applyFont="1" applyFill="1">
      <alignment vertical="center"/>
    </xf>
    <xf numFmtId="0" fontId="39" fillId="36" borderId="0" xfId="0" applyFont="1" applyFill="1">
      <alignment vertical="center"/>
    </xf>
    <xf numFmtId="0" fontId="50" fillId="36" borderId="0" xfId="0" applyFont="1" applyFill="1">
      <alignment vertical="center"/>
    </xf>
    <xf numFmtId="0" fontId="23" fillId="24" borderId="118" xfId="0" applyFont="1" applyFill="1" applyBorder="1">
      <alignment vertical="center"/>
    </xf>
    <xf numFmtId="0" fontId="51" fillId="38" borderId="37" xfId="0" applyFont="1" applyFill="1" applyBorder="1">
      <alignment vertical="center"/>
    </xf>
    <xf numFmtId="0" fontId="52" fillId="36" borderId="0" xfId="0" applyFont="1" applyFill="1">
      <alignment vertical="center"/>
    </xf>
    <xf numFmtId="0" fontId="25" fillId="26" borderId="23" xfId="0" applyFont="1" applyFill="1" applyBorder="1" applyAlignment="1">
      <alignment horizontal="center" vertical="center"/>
    </xf>
    <xf numFmtId="0" fontId="53" fillId="36" borderId="0" xfId="0" applyFont="1" applyFill="1">
      <alignment vertical="center"/>
    </xf>
    <xf numFmtId="0" fontId="23" fillId="30" borderId="40" xfId="0" applyFont="1" applyFill="1" applyBorder="1" applyAlignment="1" applyProtection="1">
      <alignment horizontal="distributed" vertical="center" justifyLastLine="1"/>
    </xf>
    <xf numFmtId="0" fontId="23" fillId="30" borderId="73" xfId="0" applyFont="1" applyFill="1" applyBorder="1" applyAlignment="1" applyProtection="1">
      <alignment horizontal="distributed" vertical="center" justifyLastLine="1"/>
    </xf>
    <xf numFmtId="0" fontId="23" fillId="30" borderId="39" xfId="0" applyFont="1" applyFill="1" applyBorder="1" applyAlignment="1" applyProtection="1">
      <alignment horizontal="distributed" vertical="center" justifyLastLine="1"/>
    </xf>
    <xf numFmtId="0" fontId="31" fillId="27" borderId="37" xfId="0" applyFont="1" applyFill="1" applyBorder="1" applyAlignment="1" applyProtection="1">
      <alignment horizontal="distributed" vertical="center" justifyLastLine="1"/>
    </xf>
    <xf numFmtId="0" fontId="31" fillId="27" borderId="74" xfId="0" applyFont="1" applyFill="1" applyBorder="1" applyAlignment="1" applyProtection="1">
      <alignment horizontal="distributed" vertical="center" justifyLastLine="1"/>
    </xf>
    <xf numFmtId="0" fontId="23" fillId="28" borderId="75" xfId="0" applyFont="1" applyFill="1" applyBorder="1" applyAlignment="1" applyProtection="1">
      <alignment vertical="center"/>
      <protection locked="0"/>
    </xf>
    <xf numFmtId="0" fontId="23" fillId="28" borderId="76" xfId="0" applyFont="1" applyFill="1" applyBorder="1" applyAlignment="1" applyProtection="1">
      <alignment vertical="center"/>
      <protection locked="0"/>
    </xf>
    <xf numFmtId="0" fontId="23" fillId="28" borderId="77" xfId="0" applyFont="1" applyFill="1" applyBorder="1" applyAlignment="1" applyProtection="1">
      <alignment vertical="center"/>
      <protection locked="0"/>
    </xf>
    <xf numFmtId="0" fontId="33" fillId="27" borderId="23" xfId="0" applyFont="1" applyFill="1" applyBorder="1" applyAlignment="1" applyProtection="1">
      <alignment horizontal="center" vertical="center" wrapText="1"/>
    </xf>
    <xf numFmtId="0" fontId="33" fillId="27" borderId="23" xfId="0" applyFont="1" applyFill="1" applyBorder="1" applyAlignment="1" applyProtection="1">
      <alignment horizontal="center" vertical="center"/>
    </xf>
    <xf numFmtId="0" fontId="33" fillId="27" borderId="40" xfId="0" applyFont="1" applyFill="1" applyBorder="1" applyAlignment="1" applyProtection="1">
      <alignment horizontal="center" vertical="center"/>
    </xf>
    <xf numFmtId="0" fontId="25" fillId="28" borderId="13" xfId="47" applyNumberFormat="1" applyFont="1" applyFill="1" applyBorder="1" applyAlignment="1" applyProtection="1">
      <alignment horizontal="center" vertical="center"/>
    </xf>
    <xf numFmtId="0" fontId="23" fillId="28" borderId="78" xfId="0" applyFont="1" applyFill="1" applyBorder="1" applyAlignment="1" applyProtection="1">
      <alignment horizontal="center" vertical="center"/>
    </xf>
    <xf numFmtId="0" fontId="23" fillId="28" borderId="15" xfId="0" applyFont="1" applyFill="1" applyBorder="1" applyAlignment="1" applyProtection="1">
      <alignment horizontal="center" vertical="center"/>
    </xf>
    <xf numFmtId="0" fontId="23" fillId="28" borderId="33" xfId="0" applyFont="1" applyFill="1" applyBorder="1" applyAlignment="1" applyProtection="1">
      <alignment horizontal="center" vertical="center"/>
    </xf>
    <xf numFmtId="0" fontId="23" fillId="28" borderId="17" xfId="0" applyFont="1" applyFill="1" applyBorder="1" applyAlignment="1" applyProtection="1">
      <alignment horizontal="center" vertical="center"/>
    </xf>
    <xf numFmtId="0" fontId="23" fillId="28" borderId="38" xfId="0" applyFont="1" applyFill="1" applyBorder="1" applyAlignment="1" applyProtection="1">
      <alignment horizontal="center" vertical="center"/>
    </xf>
    <xf numFmtId="0" fontId="25" fillId="29" borderId="37" xfId="48" applyFont="1" applyFill="1" applyBorder="1" applyAlignment="1" applyProtection="1">
      <alignment horizontal="center" vertical="center"/>
    </xf>
    <xf numFmtId="0" fontId="25" fillId="29" borderId="21" xfId="48" applyFont="1" applyFill="1" applyBorder="1" applyAlignment="1" applyProtection="1">
      <alignment horizontal="center" vertical="center"/>
    </xf>
    <xf numFmtId="0" fontId="23" fillId="26" borderId="114" xfId="0" applyFont="1" applyFill="1" applyBorder="1" applyAlignment="1" applyProtection="1">
      <alignment horizontal="left" vertical="center"/>
    </xf>
    <xf numFmtId="0" fontId="23" fillId="26" borderId="53" xfId="0" applyFont="1" applyFill="1" applyBorder="1" applyAlignment="1" applyProtection="1">
      <alignment horizontal="left" vertical="center"/>
    </xf>
    <xf numFmtId="0" fontId="23" fillId="26" borderId="54" xfId="0" applyFont="1" applyFill="1" applyBorder="1" applyAlignment="1" applyProtection="1">
      <alignment horizontal="left" vertical="center"/>
    </xf>
    <xf numFmtId="0" fontId="23" fillId="35" borderId="115" xfId="0" applyFont="1" applyFill="1" applyBorder="1" applyAlignment="1" applyProtection="1">
      <alignment horizontal="left" vertical="center"/>
    </xf>
    <xf numFmtId="0" fontId="23" fillId="35" borderId="57" xfId="0" applyFont="1" applyFill="1" applyBorder="1" applyAlignment="1" applyProtection="1">
      <alignment horizontal="left" vertical="center"/>
    </xf>
    <xf numFmtId="0" fontId="23" fillId="35" borderId="58" xfId="0" applyFont="1" applyFill="1" applyBorder="1" applyAlignment="1" applyProtection="1">
      <alignment horizontal="left" vertical="center"/>
    </xf>
    <xf numFmtId="0" fontId="23" fillId="26" borderId="115" xfId="0" applyFont="1" applyFill="1" applyBorder="1" applyAlignment="1" applyProtection="1">
      <alignment horizontal="left" vertical="center"/>
    </xf>
    <xf numFmtId="0" fontId="23" fillId="26" borderId="57" xfId="0" applyFont="1" applyFill="1" applyBorder="1" applyAlignment="1" applyProtection="1">
      <alignment horizontal="left" vertical="center"/>
    </xf>
    <xf numFmtId="0" fontId="23" fillId="26" borderId="58" xfId="0" applyFont="1" applyFill="1" applyBorder="1" applyAlignment="1" applyProtection="1">
      <alignment horizontal="left" vertical="center"/>
    </xf>
    <xf numFmtId="0" fontId="23" fillId="35" borderId="116" xfId="0" applyFont="1" applyFill="1" applyBorder="1" applyAlignment="1" applyProtection="1">
      <alignment horizontal="left" vertical="center"/>
    </xf>
    <xf numFmtId="0" fontId="23" fillId="35" borderId="62" xfId="0" applyFont="1" applyFill="1" applyBorder="1" applyAlignment="1" applyProtection="1">
      <alignment horizontal="left" vertical="center"/>
    </xf>
    <xf numFmtId="0" fontId="23" fillId="35" borderId="63" xfId="0" applyFont="1" applyFill="1" applyBorder="1" applyAlignment="1" applyProtection="1">
      <alignment horizontal="left" vertical="center"/>
    </xf>
    <xf numFmtId="0" fontId="43" fillId="37" borderId="13" xfId="0" applyFont="1" applyFill="1" applyBorder="1" applyAlignment="1" applyProtection="1">
      <alignment horizontal="center" vertical="center"/>
    </xf>
    <xf numFmtId="0" fontId="43" fillId="37" borderId="14" xfId="0" applyFont="1" applyFill="1" applyBorder="1" applyAlignment="1" applyProtection="1">
      <alignment horizontal="center" vertical="center"/>
    </xf>
    <xf numFmtId="0" fontId="43" fillId="37" borderId="78" xfId="0" applyFont="1" applyFill="1" applyBorder="1" applyAlignment="1" applyProtection="1">
      <alignment horizontal="center" vertical="center"/>
    </xf>
    <xf numFmtId="0" fontId="43" fillId="37" borderId="15" xfId="0" applyFont="1" applyFill="1" applyBorder="1" applyAlignment="1" applyProtection="1">
      <alignment horizontal="center" vertical="center"/>
    </xf>
    <xf numFmtId="0" fontId="43" fillId="37" borderId="0" xfId="0" applyFont="1" applyFill="1" applyBorder="1" applyAlignment="1" applyProtection="1">
      <alignment horizontal="center" vertical="center"/>
    </xf>
    <xf numFmtId="0" fontId="43" fillId="37" borderId="33" xfId="0" applyFont="1" applyFill="1" applyBorder="1" applyAlignment="1" applyProtection="1">
      <alignment horizontal="center" vertical="center"/>
    </xf>
    <xf numFmtId="0" fontId="43" fillId="37" borderId="17" xfId="0" applyFont="1" applyFill="1" applyBorder="1" applyAlignment="1" applyProtection="1">
      <alignment horizontal="center" vertical="center"/>
    </xf>
    <xf numFmtId="0" fontId="43" fillId="37" borderId="18" xfId="0" applyFont="1" applyFill="1" applyBorder="1" applyAlignment="1" applyProtection="1">
      <alignment horizontal="center" vertical="center"/>
    </xf>
    <xf numFmtId="0" fontId="43" fillId="37" borderId="38" xfId="0" applyFont="1" applyFill="1" applyBorder="1" applyAlignment="1" applyProtection="1">
      <alignment horizontal="center" vertical="center"/>
    </xf>
    <xf numFmtId="49" fontId="23" fillId="26" borderId="0" xfId="0" applyNumberFormat="1" applyFont="1" applyFill="1" applyAlignment="1">
      <alignment horizontal="left" vertical="center"/>
    </xf>
    <xf numFmtId="0" fontId="31" fillId="27" borderId="37" xfId="0" applyFont="1" applyFill="1" applyBorder="1" applyAlignment="1">
      <alignment horizontal="distributed" vertical="center" justifyLastLine="1"/>
    </xf>
    <xf numFmtId="0" fontId="31" fillId="27" borderId="20" xfId="0" applyFont="1" applyFill="1" applyBorder="1" applyAlignment="1">
      <alignment horizontal="distributed" vertical="center" justifyLastLine="1"/>
    </xf>
    <xf numFmtId="0" fontId="31" fillId="27" borderId="20" xfId="0" applyFont="1" applyFill="1" applyBorder="1" applyAlignment="1">
      <alignment horizontal="distributed" vertical="center"/>
    </xf>
    <xf numFmtId="0" fontId="23" fillId="26" borderId="0" xfId="0" applyFont="1" applyFill="1" applyBorder="1" applyAlignment="1">
      <alignment vertical="center"/>
    </xf>
    <xf numFmtId="0" fontId="23" fillId="26" borderId="33" xfId="0" applyFont="1" applyFill="1" applyBorder="1" applyAlignment="1">
      <alignment vertical="center"/>
    </xf>
    <xf numFmtId="0" fontId="23" fillId="26" borderId="18" xfId="0" applyFont="1" applyFill="1" applyBorder="1" applyAlignment="1">
      <alignment vertical="center"/>
    </xf>
    <xf numFmtId="0" fontId="23" fillId="26" borderId="38" xfId="0" applyFont="1" applyFill="1" applyBorder="1" applyAlignment="1">
      <alignment vertical="center"/>
    </xf>
    <xf numFmtId="0" fontId="25" fillId="26" borderId="0" xfId="0" applyFont="1" applyFill="1" applyBorder="1" applyAlignment="1">
      <alignment vertical="center" wrapText="1"/>
    </xf>
    <xf numFmtId="0" fontId="23" fillId="26" borderId="0" xfId="0" applyFont="1" applyFill="1" applyAlignment="1">
      <alignment vertical="center" wrapText="1"/>
    </xf>
    <xf numFmtId="0" fontId="33" fillId="27" borderId="14" xfId="0" applyFont="1" applyFill="1" applyBorder="1" applyAlignment="1">
      <alignment horizontal="distributed" vertical="center" wrapText="1"/>
    </xf>
    <xf numFmtId="0" fontId="33" fillId="27" borderId="0" xfId="0" applyFont="1" applyFill="1" applyBorder="1" applyAlignment="1">
      <alignment horizontal="distributed" vertical="center" wrapText="1"/>
    </xf>
    <xf numFmtId="0" fontId="33" fillId="27" borderId="18" xfId="0" applyFont="1" applyFill="1" applyBorder="1" applyAlignment="1">
      <alignment horizontal="distributed" vertical="center" wrapText="1"/>
    </xf>
    <xf numFmtId="38" fontId="25" fillId="26" borderId="40" xfId="0" applyNumberFormat="1" applyFont="1" applyFill="1" applyBorder="1" applyAlignment="1">
      <alignment vertical="center" shrinkToFit="1"/>
    </xf>
    <xf numFmtId="38" fontId="25" fillId="26" borderId="39" xfId="0" applyNumberFormat="1" applyFont="1" applyFill="1" applyBorder="1" applyAlignment="1">
      <alignment vertical="center" shrinkToFit="1"/>
    </xf>
    <xf numFmtId="0" fontId="25" fillId="30" borderId="21" xfId="0" applyFont="1" applyFill="1" applyBorder="1" applyAlignment="1">
      <alignment horizontal="distributed" vertical="center"/>
    </xf>
    <xf numFmtId="0" fontId="23" fillId="26" borderId="37" xfId="0" applyFont="1" applyFill="1" applyBorder="1" applyAlignment="1">
      <alignment vertical="center"/>
    </xf>
    <xf numFmtId="0" fontId="23" fillId="26" borderId="20" xfId="0" applyFont="1" applyFill="1" applyBorder="1" applyAlignment="1">
      <alignment vertical="center"/>
    </xf>
    <xf numFmtId="0" fontId="23" fillId="26" borderId="21" xfId="0" applyFont="1" applyFill="1" applyBorder="1" applyAlignment="1">
      <alignment vertical="center"/>
    </xf>
    <xf numFmtId="0" fontId="25" fillId="30" borderId="37" xfId="0" applyFont="1" applyFill="1" applyBorder="1" applyAlignment="1">
      <alignment horizontal="distributed" vertical="center" wrapText="1"/>
    </xf>
    <xf numFmtId="0" fontId="25" fillId="30" borderId="37" xfId="0" applyFont="1" applyFill="1" applyBorder="1" applyAlignment="1">
      <alignment horizontal="distributed" vertical="center"/>
    </xf>
    <xf numFmtId="0" fontId="25" fillId="30" borderId="23" xfId="0" applyFont="1" applyFill="1" applyBorder="1" applyAlignment="1">
      <alignment horizontal="distributed" vertical="center" wrapText="1"/>
    </xf>
    <xf numFmtId="0" fontId="25" fillId="30" borderId="23" xfId="0" applyFont="1" applyFill="1" applyBorder="1" applyAlignment="1">
      <alignment horizontal="distributed" vertical="center"/>
    </xf>
    <xf numFmtId="179" fontId="25" fillId="26" borderId="40" xfId="0" applyNumberFormat="1" applyFont="1" applyFill="1" applyBorder="1" applyAlignment="1">
      <alignment horizontal="right" vertical="center" shrinkToFit="1"/>
    </xf>
    <xf numFmtId="179" fontId="25" fillId="26" borderId="39" xfId="0" applyNumberFormat="1" applyFont="1" applyFill="1" applyBorder="1" applyAlignment="1">
      <alignment horizontal="right" vertical="center" shrinkToFit="1"/>
    </xf>
    <xf numFmtId="0" fontId="31" fillId="27" borderId="40" xfId="0" applyFont="1" applyFill="1" applyBorder="1" applyAlignment="1">
      <alignment horizontal="center" vertical="center" wrapText="1"/>
    </xf>
    <xf numFmtId="0" fontId="31" fillId="27" borderId="39" xfId="0" applyFont="1" applyFill="1" applyBorder="1" applyAlignment="1">
      <alignment horizontal="center" vertical="center" wrapText="1"/>
    </xf>
    <xf numFmtId="0" fontId="25" fillId="26" borderId="0" xfId="0" applyFont="1" applyFill="1" applyBorder="1" applyAlignment="1">
      <alignment horizontal="left" vertical="top"/>
    </xf>
    <xf numFmtId="0" fontId="27" fillId="26" borderId="0" xfId="0" applyFont="1" applyFill="1" applyAlignment="1">
      <alignment horizontal="left" vertical="center"/>
    </xf>
    <xf numFmtId="0" fontId="33" fillId="27" borderId="89" xfId="45" applyNumberFormat="1" applyFont="1" applyFill="1" applyBorder="1" applyAlignment="1">
      <alignment horizontal="distributed" vertical="center" justifyLastLine="1"/>
    </xf>
    <xf numFmtId="0" fontId="33" fillId="27" borderId="20" xfId="45" applyNumberFormat="1" applyFont="1" applyFill="1" applyBorder="1" applyAlignment="1">
      <alignment horizontal="distributed" vertical="center" justifyLastLine="1"/>
    </xf>
    <xf numFmtId="0" fontId="33" fillId="27" borderId="21" xfId="45" applyNumberFormat="1" applyFont="1" applyFill="1" applyBorder="1" applyAlignment="1">
      <alignment horizontal="distributed" vertical="center" justifyLastLine="1"/>
    </xf>
    <xf numFmtId="0" fontId="33" fillId="27" borderId="40" xfId="45" applyNumberFormat="1" applyFont="1" applyFill="1" applyBorder="1" applyAlignment="1">
      <alignment horizontal="center" vertical="center" wrapText="1"/>
    </xf>
    <xf numFmtId="0" fontId="33" fillId="27" borderId="73" xfId="45" applyNumberFormat="1" applyFont="1" applyFill="1" applyBorder="1" applyAlignment="1">
      <alignment horizontal="center" vertical="center"/>
    </xf>
    <xf numFmtId="0" fontId="33" fillId="27" borderId="39" xfId="45" applyNumberFormat="1" applyFont="1" applyFill="1" applyBorder="1" applyAlignment="1">
      <alignment horizontal="center" vertical="center"/>
    </xf>
    <xf numFmtId="0" fontId="33" fillId="27" borderId="13" xfId="45" applyNumberFormat="1" applyFont="1" applyFill="1" applyBorder="1" applyAlignment="1">
      <alignment horizontal="distributed" vertical="center" wrapText="1"/>
    </xf>
    <xf numFmtId="0" fontId="31" fillId="27" borderId="15" xfId="45" applyFont="1" applyFill="1" applyBorder="1" applyAlignment="1">
      <alignment horizontal="distributed" vertical="center"/>
    </xf>
    <xf numFmtId="0" fontId="31" fillId="27" borderId="17" xfId="45" applyFont="1" applyFill="1" applyBorder="1" applyAlignment="1">
      <alignment horizontal="distributed" vertical="center"/>
    </xf>
    <xf numFmtId="0" fontId="33" fillId="27" borderId="40" xfId="45" applyNumberFormat="1" applyFont="1" applyFill="1" applyBorder="1" applyAlignment="1">
      <alignment horizontal="distributed" vertical="center" wrapText="1"/>
    </xf>
    <xf numFmtId="0" fontId="31" fillId="27" borderId="39" xfId="45" applyFont="1" applyFill="1" applyBorder="1" applyAlignment="1">
      <alignment horizontal="distributed" vertical="center" wrapText="1"/>
    </xf>
    <xf numFmtId="0" fontId="33" fillId="27" borderId="85" xfId="45" applyNumberFormat="1" applyFont="1" applyFill="1" applyBorder="1" applyAlignment="1">
      <alignment horizontal="distributed" vertical="center"/>
    </xf>
    <xf numFmtId="0" fontId="31" fillId="27" borderId="86" xfId="45" applyFont="1" applyFill="1" applyBorder="1" applyAlignment="1">
      <alignment horizontal="distributed" vertical="center"/>
    </xf>
    <xf numFmtId="0" fontId="31" fillId="27" borderId="87" xfId="45" applyFont="1" applyFill="1" applyBorder="1" applyAlignment="1">
      <alignment horizontal="distributed" vertical="center"/>
    </xf>
    <xf numFmtId="0" fontId="25" fillId="29" borderId="37" xfId="45" applyNumberFormat="1" applyFont="1" applyFill="1" applyBorder="1" applyAlignment="1">
      <alignment horizontal="distributed" vertical="center" justifyLastLine="1"/>
    </xf>
    <xf numFmtId="0" fontId="23" fillId="29" borderId="88" xfId="45" applyFont="1" applyFill="1" applyBorder="1" applyAlignment="1">
      <alignment horizontal="distributed" vertical="center" justifyLastLine="1"/>
    </xf>
    <xf numFmtId="0" fontId="33" fillId="27" borderId="81" xfId="45" applyNumberFormat="1" applyFont="1" applyFill="1" applyBorder="1" applyAlignment="1">
      <alignment horizontal="distributed" vertical="center" justifyLastLine="1"/>
    </xf>
    <xf numFmtId="0" fontId="33" fillId="27" borderId="90" xfId="45" applyNumberFormat="1" applyFont="1" applyFill="1" applyBorder="1" applyAlignment="1">
      <alignment horizontal="center" vertical="center" wrapText="1"/>
    </xf>
    <xf numFmtId="0" fontId="33" fillId="27" borderId="91" xfId="45" applyNumberFormat="1" applyFont="1" applyFill="1" applyBorder="1" applyAlignment="1">
      <alignment horizontal="center" vertical="center"/>
    </xf>
    <xf numFmtId="0" fontId="33" fillId="27" borderId="92" xfId="45" applyNumberFormat="1" applyFont="1" applyFill="1" applyBorder="1" applyAlignment="1">
      <alignment horizontal="center" vertical="center"/>
    </xf>
    <xf numFmtId="0" fontId="25" fillId="28" borderId="13" xfId="47" applyNumberFormat="1" applyFont="1" applyFill="1" applyBorder="1" applyAlignment="1">
      <alignment horizontal="center" vertical="center"/>
    </xf>
    <xf numFmtId="0" fontId="25" fillId="28" borderId="82" xfId="45" applyFont="1" applyFill="1" applyBorder="1" applyAlignment="1">
      <alignment horizontal="center" vertical="center"/>
    </xf>
    <xf numFmtId="0" fontId="25" fillId="28" borderId="15" xfId="45" applyFont="1" applyFill="1" applyBorder="1" applyAlignment="1">
      <alignment horizontal="center" vertical="center"/>
    </xf>
    <xf numFmtId="0" fontId="25" fillId="28" borderId="83" xfId="45" applyFont="1" applyFill="1" applyBorder="1" applyAlignment="1">
      <alignment horizontal="center" vertical="center"/>
    </xf>
    <xf numFmtId="0" fontId="25" fillId="28" borderId="17" xfId="45" applyFont="1" applyFill="1" applyBorder="1" applyAlignment="1">
      <alignment horizontal="center" vertical="center"/>
    </xf>
    <xf numFmtId="0" fontId="25" fillId="28" borderId="84" xfId="45" applyFont="1" applyFill="1" applyBorder="1" applyAlignment="1">
      <alignment horizontal="center" vertical="center"/>
    </xf>
    <xf numFmtId="0" fontId="33" fillId="27" borderId="88" xfId="45" applyNumberFormat="1" applyFont="1" applyFill="1" applyBorder="1" applyAlignment="1">
      <alignment horizontal="distributed" vertical="center" justifyLastLine="1"/>
    </xf>
    <xf numFmtId="0" fontId="33" fillId="27" borderId="14" xfId="45" applyNumberFormat="1" applyFont="1" applyFill="1" applyBorder="1" applyAlignment="1">
      <alignment horizontal="distributed" vertical="center"/>
    </xf>
    <xf numFmtId="0" fontId="31" fillId="27" borderId="0" xfId="45" applyFont="1" applyFill="1" applyBorder="1" applyAlignment="1">
      <alignment horizontal="distributed" vertical="center"/>
    </xf>
    <xf numFmtId="0" fontId="31" fillId="27" borderId="18" xfId="45" applyFont="1" applyFill="1" applyBorder="1" applyAlignment="1">
      <alignment horizontal="distributed" vertical="center"/>
    </xf>
    <xf numFmtId="0" fontId="42" fillId="36" borderId="0" xfId="45" applyFont="1" applyFill="1" applyAlignment="1">
      <alignment horizontal="center" vertical="center"/>
    </xf>
    <xf numFmtId="38" fontId="25" fillId="26" borderId="32" xfId="0" applyNumberFormat="1" applyFont="1" applyFill="1" applyBorder="1" applyAlignment="1">
      <alignment horizontal="center" vertical="center" shrinkToFit="1"/>
    </xf>
    <xf numFmtId="38" fontId="25" fillId="26" borderId="34" xfId="0" applyNumberFormat="1" applyFont="1" applyFill="1" applyBorder="1" applyAlignment="1">
      <alignment horizontal="center" vertical="center" shrinkToFit="1"/>
    </xf>
    <xf numFmtId="38" fontId="25" fillId="26" borderId="35" xfId="0" applyNumberFormat="1" applyFont="1" applyFill="1" applyBorder="1" applyAlignment="1">
      <alignment horizontal="center" vertical="center" shrinkToFit="1"/>
    </xf>
    <xf numFmtId="0" fontId="25" fillId="30" borderId="25" xfId="0" applyFont="1" applyFill="1" applyBorder="1" applyAlignment="1">
      <alignment horizontal="distributed" vertical="center" justifyLastLine="1"/>
    </xf>
    <xf numFmtId="0" fontId="23" fillId="30" borderId="26" xfId="0" applyFont="1" applyFill="1" applyBorder="1" applyAlignment="1">
      <alignment horizontal="distributed" vertical="center" justifyLastLine="1"/>
    </xf>
    <xf numFmtId="0" fontId="23" fillId="30" borderId="27" xfId="0" applyFont="1" applyFill="1" applyBorder="1" applyAlignment="1">
      <alignment horizontal="distributed" vertical="center" justifyLastLine="1"/>
    </xf>
    <xf numFmtId="0" fontId="25" fillId="30" borderId="23" xfId="0" applyFont="1" applyFill="1" applyBorder="1" applyAlignment="1">
      <alignment horizontal="distributed" vertical="center" justifyLastLine="1"/>
    </xf>
    <xf numFmtId="0" fontId="23" fillId="30" borderId="23" xfId="0" applyFont="1" applyFill="1" applyBorder="1" applyAlignment="1">
      <alignment horizontal="distributed" vertical="center" justifyLastLine="1"/>
    </xf>
    <xf numFmtId="0" fontId="23" fillId="30" borderId="106" xfId="0" applyFont="1" applyFill="1" applyBorder="1" applyAlignment="1">
      <alignment horizontal="distributed" vertical="center"/>
    </xf>
    <xf numFmtId="0" fontId="25" fillId="30" borderId="26" xfId="0" applyFont="1" applyFill="1" applyBorder="1" applyAlignment="1">
      <alignment horizontal="distributed" vertical="center" justifyLastLine="1"/>
    </xf>
    <xf numFmtId="0" fontId="25" fillId="30" borderId="27" xfId="0" applyFont="1" applyFill="1" applyBorder="1" applyAlignment="1">
      <alignment horizontal="distributed" vertical="center" justifyLastLine="1"/>
    </xf>
    <xf numFmtId="0" fontId="25" fillId="30" borderId="37" xfId="0" applyFont="1" applyFill="1" applyBorder="1" applyAlignment="1">
      <alignment horizontal="distributed" vertical="center" justifyLastLine="1"/>
    </xf>
    <xf numFmtId="0" fontId="25" fillId="30" borderId="81" xfId="0" applyFont="1" applyFill="1" applyBorder="1" applyAlignment="1">
      <alignment horizontal="distributed" vertical="center" justifyLastLine="1"/>
    </xf>
    <xf numFmtId="38" fontId="25" fillId="26" borderId="93" xfId="0" applyNumberFormat="1" applyFont="1" applyFill="1" applyBorder="1" applyAlignment="1">
      <alignment horizontal="center" vertical="center" shrinkToFit="1"/>
    </xf>
    <xf numFmtId="38" fontId="25" fillId="26" borderId="94" xfId="0" applyNumberFormat="1" applyFont="1" applyFill="1" applyBorder="1" applyAlignment="1">
      <alignment horizontal="center" vertical="center" shrinkToFit="1"/>
    </xf>
    <xf numFmtId="38" fontId="25" fillId="26" borderId="99" xfId="0" applyNumberFormat="1" applyFont="1" applyFill="1" applyBorder="1" applyAlignment="1">
      <alignment horizontal="center" vertical="center" shrinkToFit="1"/>
    </xf>
    <xf numFmtId="38" fontId="25" fillId="26" borderId="101" xfId="0" applyNumberFormat="1" applyFont="1" applyFill="1" applyBorder="1" applyAlignment="1">
      <alignment horizontal="center" vertical="center" shrinkToFit="1"/>
    </xf>
    <xf numFmtId="38" fontId="23" fillId="26" borderId="35" xfId="0" applyNumberFormat="1" applyFont="1" applyFill="1" applyBorder="1" applyAlignment="1">
      <alignment horizontal="center" vertical="center" shrinkToFit="1"/>
    </xf>
    <xf numFmtId="0" fontId="25" fillId="30" borderId="95" xfId="0" applyFont="1" applyFill="1" applyBorder="1" applyAlignment="1">
      <alignment horizontal="distributed" vertical="center" justifyLastLine="1"/>
    </xf>
    <xf numFmtId="0" fontId="23" fillId="30" borderId="96" xfId="0" applyFont="1" applyFill="1" applyBorder="1" applyAlignment="1">
      <alignment horizontal="distributed" vertical="center" justifyLastLine="1"/>
    </xf>
    <xf numFmtId="0" fontId="23" fillId="30" borderId="97" xfId="0" applyFont="1" applyFill="1" applyBorder="1" applyAlignment="1">
      <alignment horizontal="distributed" vertical="center" justifyLastLine="1"/>
    </xf>
    <xf numFmtId="0" fontId="23" fillId="30" borderId="98" xfId="0" applyFont="1" applyFill="1" applyBorder="1" applyAlignment="1">
      <alignment horizontal="distributed" vertical="center" justifyLastLine="1"/>
    </xf>
    <xf numFmtId="0" fontId="23" fillId="30" borderId="18" xfId="0" applyFont="1" applyFill="1" applyBorder="1" applyAlignment="1">
      <alignment horizontal="distributed" vertical="center" justifyLastLine="1"/>
    </xf>
    <xf numFmtId="0" fontId="23" fillId="30" borderId="19" xfId="0" applyFont="1" applyFill="1" applyBorder="1" applyAlignment="1">
      <alignment horizontal="distributed" vertical="center" justifyLastLine="1"/>
    </xf>
    <xf numFmtId="0" fontId="25" fillId="30" borderId="102" xfId="0" applyFont="1" applyFill="1" applyBorder="1" applyAlignment="1">
      <alignment horizontal="distributed" vertical="center" justifyLastLine="1"/>
    </xf>
    <xf numFmtId="0" fontId="25" fillId="30" borderId="103" xfId="0" applyFont="1" applyFill="1" applyBorder="1" applyAlignment="1">
      <alignment horizontal="distributed" vertical="center" justifyLastLine="1"/>
    </xf>
    <xf numFmtId="0" fontId="23" fillId="30" borderId="103" xfId="0" applyFont="1" applyFill="1" applyBorder="1" applyAlignment="1">
      <alignment horizontal="distributed" vertical="center"/>
    </xf>
    <xf numFmtId="0" fontId="23" fillId="30" borderId="104" xfId="0" applyFont="1" applyFill="1" applyBorder="1" applyAlignment="1">
      <alignment horizontal="distributed" vertical="center"/>
    </xf>
    <xf numFmtId="0" fontId="23" fillId="30" borderId="105" xfId="0" applyFont="1" applyFill="1" applyBorder="1" applyAlignment="1">
      <alignment horizontal="distributed" vertical="center" justifyLastLine="1"/>
    </xf>
    <xf numFmtId="0" fontId="23" fillId="30" borderId="23" xfId="0" applyFont="1" applyFill="1" applyBorder="1" applyAlignment="1">
      <alignment horizontal="distributed" vertical="center"/>
    </xf>
    <xf numFmtId="38" fontId="23" fillId="26" borderId="34" xfId="0" applyNumberFormat="1" applyFont="1" applyFill="1" applyBorder="1" applyAlignment="1">
      <alignment horizontal="center" vertical="center" shrinkToFit="1"/>
    </xf>
    <xf numFmtId="0" fontId="23" fillId="26" borderId="101" xfId="0" applyFont="1" applyFill="1" applyBorder="1" applyAlignment="1">
      <alignment horizontal="center" vertical="center" shrinkToFit="1"/>
    </xf>
    <xf numFmtId="0" fontId="23" fillId="30" borderId="26" xfId="0" applyFont="1" applyFill="1" applyBorder="1" applyAlignment="1">
      <alignment horizontal="distributed" vertical="center"/>
    </xf>
    <xf numFmtId="0" fontId="23" fillId="30" borderId="27" xfId="0" applyFont="1" applyFill="1" applyBorder="1" applyAlignment="1">
      <alignment horizontal="distributed" vertical="center"/>
    </xf>
    <xf numFmtId="0" fontId="25" fillId="30" borderId="25" xfId="0" applyFont="1" applyFill="1" applyBorder="1" applyAlignment="1">
      <alignment horizontal="center" vertical="center" wrapText="1"/>
    </xf>
    <xf numFmtId="0" fontId="23" fillId="30" borderId="27" xfId="0" applyFont="1" applyFill="1" applyBorder="1" applyAlignment="1">
      <alignment horizontal="center" vertical="center" wrapText="1"/>
    </xf>
    <xf numFmtId="0" fontId="25" fillId="30" borderId="28" xfId="0" applyFont="1" applyFill="1" applyBorder="1" applyAlignment="1">
      <alignment horizontal="center" vertical="center" wrapText="1"/>
    </xf>
    <xf numFmtId="0" fontId="23" fillId="30" borderId="16" xfId="0" applyFont="1" applyFill="1" applyBorder="1" applyAlignment="1">
      <alignment horizontal="center" vertical="center" wrapText="1"/>
    </xf>
    <xf numFmtId="0" fontId="25" fillId="30" borderId="98" xfId="0" applyFont="1" applyFill="1" applyBorder="1" applyAlignment="1">
      <alignment horizontal="center" vertical="center" wrapText="1"/>
    </xf>
    <xf numFmtId="0" fontId="23" fillId="30" borderId="19" xfId="0" applyFont="1" applyFill="1" applyBorder="1" applyAlignment="1">
      <alignment horizontal="center" vertical="center" wrapText="1"/>
    </xf>
    <xf numFmtId="38" fontId="25" fillId="26" borderId="100" xfId="0" applyNumberFormat="1" applyFont="1" applyFill="1" applyBorder="1" applyAlignment="1">
      <alignment horizontal="center" vertical="center" shrinkToFit="1"/>
    </xf>
    <xf numFmtId="38" fontId="25" fillId="26" borderId="99" xfId="33" applyNumberFormat="1" applyFont="1" applyFill="1" applyBorder="1" applyAlignment="1">
      <alignment horizontal="center" vertical="center" shrinkToFit="1"/>
    </xf>
    <xf numFmtId="38" fontId="25" fillId="26" borderId="94" xfId="33" applyNumberFormat="1" applyFont="1" applyFill="1" applyBorder="1" applyAlignment="1">
      <alignment horizontal="center" vertical="center" shrinkToFit="1"/>
    </xf>
    <xf numFmtId="0" fontId="23" fillId="30" borderId="28" xfId="0" applyFont="1" applyFill="1" applyBorder="1" applyAlignment="1">
      <alignment horizontal="distributed" vertical="center" justifyLastLine="1"/>
    </xf>
    <xf numFmtId="0" fontId="23" fillId="30" borderId="0" xfId="0" applyFont="1" applyFill="1" applyBorder="1" applyAlignment="1">
      <alignment horizontal="distributed" vertical="center" justifyLastLine="1"/>
    </xf>
    <xf numFmtId="0" fontId="23" fillId="30" borderId="16" xfId="0" applyFont="1" applyFill="1" applyBorder="1" applyAlignment="1">
      <alignment horizontal="distributed" vertical="center" justifyLastLine="1"/>
    </xf>
    <xf numFmtId="38" fontId="23" fillId="26" borderId="100" xfId="0" applyNumberFormat="1" applyFont="1" applyFill="1" applyBorder="1" applyAlignment="1">
      <alignment horizontal="center" vertical="center" shrinkToFit="1"/>
    </xf>
    <xf numFmtId="38" fontId="23" fillId="26" borderId="94" xfId="0" applyNumberFormat="1" applyFont="1" applyFill="1" applyBorder="1" applyAlignment="1">
      <alignment horizontal="center" vertical="center" shrinkToFit="1"/>
    </xf>
    <xf numFmtId="0" fontId="23" fillId="30" borderId="81" xfId="0" applyFont="1" applyFill="1" applyBorder="1" applyAlignment="1">
      <alignment horizontal="distributed" vertical="center" justifyLastLine="1"/>
    </xf>
    <xf numFmtId="0" fontId="25" fillId="28" borderId="25" xfId="47" applyNumberFormat="1" applyFont="1" applyFill="1" applyBorder="1" applyAlignment="1">
      <alignment horizontal="center" vertical="center"/>
    </xf>
    <xf numFmtId="0" fontId="25" fillId="28" borderId="27" xfId="0" applyFont="1" applyFill="1" applyBorder="1" applyAlignment="1">
      <alignment horizontal="center" vertical="center"/>
    </xf>
    <xf numFmtId="0" fontId="25" fillId="28" borderId="28" xfId="47" applyNumberFormat="1" applyFont="1" applyFill="1" applyBorder="1" applyAlignment="1">
      <alignment horizontal="center" vertical="center"/>
    </xf>
    <xf numFmtId="0" fontId="25" fillId="28" borderId="16" xfId="0" applyFont="1" applyFill="1" applyBorder="1" applyAlignment="1">
      <alignment horizontal="center" vertical="center"/>
    </xf>
    <xf numFmtId="0" fontId="25" fillId="28" borderId="28" xfId="0" applyFont="1" applyFill="1" applyBorder="1" applyAlignment="1">
      <alignment horizontal="center" vertical="center"/>
    </xf>
    <xf numFmtId="0" fontId="25" fillId="28" borderId="98" xfId="0" applyFont="1" applyFill="1" applyBorder="1" applyAlignment="1">
      <alignment horizontal="center" vertical="center"/>
    </xf>
    <xf numFmtId="0" fontId="25" fillId="28" borderId="19" xfId="0" applyFont="1" applyFill="1" applyBorder="1" applyAlignment="1">
      <alignment horizontal="center" vertical="center"/>
    </xf>
    <xf numFmtId="0" fontId="33" fillId="27" borderId="13" xfId="0" applyFont="1" applyFill="1" applyBorder="1" applyAlignment="1">
      <alignment horizontal="distributed" vertical="center" wrapText="1"/>
    </xf>
    <xf numFmtId="0" fontId="33" fillId="27" borderId="73" xfId="0" applyFont="1" applyFill="1" applyBorder="1" applyAlignment="1">
      <alignment horizontal="distributed" vertical="center" wrapText="1"/>
    </xf>
    <xf numFmtId="0" fontId="33" fillId="27" borderId="39" xfId="0" applyFont="1" applyFill="1" applyBorder="1" applyAlignment="1">
      <alignment horizontal="distributed" vertical="center" wrapText="1"/>
    </xf>
    <xf numFmtId="0" fontId="33" fillId="27" borderId="95" xfId="0" applyFont="1" applyFill="1" applyBorder="1" applyAlignment="1">
      <alignment horizontal="distributed" vertical="center"/>
    </xf>
    <xf numFmtId="0" fontId="33" fillId="27" borderId="96" xfId="0" applyFont="1" applyFill="1" applyBorder="1" applyAlignment="1">
      <alignment horizontal="distributed" vertical="center"/>
    </xf>
    <xf numFmtId="0" fontId="33" fillId="27" borderId="97" xfId="0" applyFont="1" applyFill="1" applyBorder="1" applyAlignment="1">
      <alignment horizontal="distributed" vertical="center"/>
    </xf>
    <xf numFmtId="0" fontId="33" fillId="27" borderId="117" xfId="0" applyFont="1" applyFill="1" applyBorder="1" applyAlignment="1">
      <alignment horizontal="distributed" vertical="center" wrapText="1"/>
    </xf>
    <xf numFmtId="0" fontId="33" fillId="27" borderId="28" xfId="0" applyFont="1" applyFill="1" applyBorder="1" applyAlignment="1">
      <alignment horizontal="distributed" vertical="center" wrapText="1"/>
    </xf>
    <xf numFmtId="0" fontId="33" fillId="27" borderId="98" xfId="0" applyFont="1" applyFill="1" applyBorder="1" applyAlignment="1">
      <alignment horizontal="distributed" vertical="center" wrapText="1"/>
    </xf>
    <xf numFmtId="0" fontId="33" fillId="27" borderId="107" xfId="0" applyFont="1" applyFill="1" applyBorder="1" applyAlignment="1">
      <alignment horizontal="distributed" vertical="center" wrapText="1"/>
    </xf>
    <xf numFmtId="0" fontId="33" fillId="27" borderId="109" xfId="0" applyFont="1" applyFill="1" applyBorder="1" applyAlignment="1">
      <alignment horizontal="distributed" vertical="center" wrapText="1"/>
    </xf>
    <xf numFmtId="0" fontId="33" fillId="27" borderId="78" xfId="0" applyFont="1" applyFill="1" applyBorder="1" applyAlignment="1">
      <alignment horizontal="distributed" vertical="center" wrapText="1"/>
    </xf>
    <xf numFmtId="0" fontId="33" fillId="27" borderId="33" xfId="0" applyFont="1" applyFill="1" applyBorder="1" applyAlignment="1">
      <alignment horizontal="distributed" vertical="center" wrapText="1"/>
    </xf>
    <xf numFmtId="0" fontId="33" fillId="27" borderId="38" xfId="0" applyFont="1" applyFill="1" applyBorder="1" applyAlignment="1">
      <alignment horizontal="distributed" vertical="center" wrapText="1"/>
    </xf>
    <xf numFmtId="0" fontId="33" fillId="27" borderId="40" xfId="0" applyFont="1" applyFill="1" applyBorder="1" applyAlignment="1">
      <alignment horizontal="distributed" vertical="center" wrapText="1"/>
    </xf>
    <xf numFmtId="0" fontId="33" fillId="27" borderId="15" xfId="0" applyFont="1" applyFill="1" applyBorder="1" applyAlignment="1">
      <alignment horizontal="distributed" vertical="center" wrapText="1"/>
    </xf>
    <xf numFmtId="0" fontId="33" fillId="27" borderId="17" xfId="0" applyFont="1" applyFill="1" applyBorder="1" applyAlignment="1">
      <alignment horizontal="distributed" vertical="center" wrapText="1"/>
    </xf>
    <xf numFmtId="0" fontId="25" fillId="29" borderId="99" xfId="48" applyFont="1" applyFill="1" applyBorder="1" applyAlignment="1">
      <alignment horizontal="center" vertical="center"/>
    </xf>
    <xf numFmtId="0" fontId="25" fillId="29" borderId="94" xfId="48" applyFont="1" applyFill="1" applyBorder="1" applyAlignment="1">
      <alignment horizontal="center" vertical="center"/>
    </xf>
    <xf numFmtId="0" fontId="31" fillId="27" borderId="108" xfId="0" applyFont="1" applyFill="1" applyBorder="1" applyAlignment="1">
      <alignment horizontal="distributed" vertical="center" wrapText="1"/>
    </xf>
    <xf numFmtId="0" fontId="31" fillId="27" borderId="109" xfId="0" applyFont="1" applyFill="1" applyBorder="1" applyAlignment="1">
      <alignment horizontal="distributed" vertical="center" wrapText="1"/>
    </xf>
    <xf numFmtId="0" fontId="33" fillId="27" borderId="95" xfId="0" applyFont="1" applyFill="1" applyBorder="1" applyAlignment="1">
      <alignment horizontal="distributed" vertical="center" justifyLastLine="1"/>
    </xf>
    <xf numFmtId="0" fontId="31" fillId="27" borderId="97" xfId="0" applyFont="1" applyFill="1" applyBorder="1" applyAlignment="1">
      <alignment horizontal="distributed" vertical="center" justifyLastLine="1"/>
    </xf>
    <xf numFmtId="0" fontId="33" fillId="27" borderId="79" xfId="0" applyFont="1" applyFill="1" applyBorder="1" applyAlignment="1">
      <alignment horizontal="distributed" vertical="center" wrapText="1"/>
    </xf>
    <xf numFmtId="0" fontId="31" fillId="27" borderId="110" xfId="0" applyFont="1" applyFill="1" applyBorder="1" applyAlignment="1">
      <alignment horizontal="distributed" vertical="center" wrapText="1"/>
    </xf>
    <xf numFmtId="0" fontId="31" fillId="27" borderId="80" xfId="0" applyFont="1" applyFill="1" applyBorder="1" applyAlignment="1">
      <alignment horizontal="distributed" vertical="center" wrapText="1"/>
    </xf>
    <xf numFmtId="0" fontId="33" fillId="27" borderId="40" xfId="33" applyNumberFormat="1" applyFont="1" applyFill="1" applyBorder="1" applyAlignment="1">
      <alignment horizontal="distributed" vertical="center" wrapText="1"/>
    </xf>
    <xf numFmtId="0" fontId="33" fillId="27" borderId="73" xfId="43" applyNumberFormat="1" applyFont="1" applyFill="1" applyBorder="1" applyAlignment="1">
      <alignment horizontal="distributed" vertical="center" wrapText="1"/>
    </xf>
    <xf numFmtId="0" fontId="33" fillId="27" borderId="39" xfId="43" applyNumberFormat="1" applyFont="1" applyFill="1" applyBorder="1" applyAlignment="1">
      <alignment horizontal="distributed" vertical="center" wrapText="1"/>
    </xf>
    <xf numFmtId="0" fontId="33" fillId="27" borderId="23" xfId="0" applyFont="1" applyFill="1" applyBorder="1" applyAlignment="1">
      <alignment horizontal="distributed" vertical="center" wrapText="1"/>
    </xf>
    <xf numFmtId="0" fontId="25" fillId="29" borderId="17" xfId="48" applyFont="1" applyFill="1" applyBorder="1" applyAlignment="1">
      <alignment horizontal="center" vertical="center"/>
    </xf>
    <xf numFmtId="0" fontId="25" fillId="29" borderId="38" xfId="48" applyFont="1" applyFill="1" applyBorder="1" applyAlignment="1">
      <alignment horizontal="center" vertical="center"/>
    </xf>
    <xf numFmtId="0" fontId="25" fillId="28" borderId="78" xfId="47" applyNumberFormat="1" applyFont="1" applyFill="1" applyBorder="1" applyAlignment="1">
      <alignment horizontal="center" vertical="center"/>
    </xf>
    <xf numFmtId="0" fontId="25" fillId="28" borderId="15" xfId="47" applyNumberFormat="1" applyFont="1" applyFill="1" applyBorder="1" applyAlignment="1">
      <alignment horizontal="center" vertical="center"/>
    </xf>
    <xf numFmtId="0" fontId="25" fillId="28" borderId="33" xfId="47" applyNumberFormat="1" applyFont="1" applyFill="1" applyBorder="1" applyAlignment="1">
      <alignment horizontal="center" vertical="center"/>
    </xf>
    <xf numFmtId="0" fontId="25" fillId="28" borderId="17" xfId="47" applyNumberFormat="1" applyFont="1" applyFill="1" applyBorder="1" applyAlignment="1">
      <alignment horizontal="center" vertical="center"/>
    </xf>
    <xf numFmtId="0" fontId="25" fillId="28" borderId="38" xfId="47" applyNumberFormat="1" applyFont="1" applyFill="1" applyBorder="1" applyAlignment="1">
      <alignment horizontal="center" vertical="center"/>
    </xf>
    <xf numFmtId="0" fontId="33" fillId="27" borderId="40" xfId="47" applyNumberFormat="1" applyFont="1" applyFill="1" applyBorder="1" applyAlignment="1">
      <alignment horizontal="distributed" vertical="center" wrapText="1"/>
    </xf>
    <xf numFmtId="0" fontId="31" fillId="27" borderId="39" xfId="44" applyNumberFormat="1" applyFont="1" applyFill="1" applyBorder="1" applyAlignment="1">
      <alignment horizontal="distributed" vertical="center" wrapText="1"/>
    </xf>
    <xf numFmtId="0" fontId="23" fillId="29" borderId="13" xfId="47" applyNumberFormat="1" applyFont="1" applyFill="1" applyBorder="1" applyAlignment="1">
      <alignment horizontal="center" vertical="center"/>
    </xf>
    <xf numFmtId="0" fontId="23" fillId="29" borderId="78" xfId="44" applyFont="1" applyFill="1" applyBorder="1" applyAlignment="1">
      <alignment horizontal="center" vertical="center"/>
    </xf>
    <xf numFmtId="0" fontId="23" fillId="29" borderId="17" xfId="44" applyFont="1" applyFill="1" applyBorder="1" applyAlignment="1">
      <alignment horizontal="center" vertical="center"/>
    </xf>
    <xf numFmtId="0" fontId="23" fillId="29" borderId="38" xfId="44" applyFont="1" applyFill="1" applyBorder="1" applyAlignment="1">
      <alignment horizontal="center" vertical="center"/>
    </xf>
    <xf numFmtId="0" fontId="31" fillId="27" borderId="73" xfId="46" applyNumberFormat="1" applyFont="1" applyFill="1" applyBorder="1" applyAlignment="1">
      <alignment horizontal="distributed" vertical="center" wrapText="1"/>
    </xf>
    <xf numFmtId="0" fontId="23" fillId="34" borderId="13" xfId="47" applyNumberFormat="1" applyFont="1" applyFill="1" applyBorder="1" applyAlignment="1">
      <alignment horizontal="center" vertical="center"/>
    </xf>
    <xf numFmtId="0" fontId="23" fillId="34" borderId="78" xfId="46" applyFont="1" applyFill="1" applyBorder="1" applyAlignment="1">
      <alignment horizontal="center" vertical="center"/>
    </xf>
    <xf numFmtId="0" fontId="23" fillId="34" borderId="17" xfId="46" applyFont="1" applyFill="1" applyBorder="1" applyAlignment="1">
      <alignment horizontal="center" vertical="center"/>
    </xf>
    <xf numFmtId="0" fontId="23" fillId="34" borderId="38" xfId="46" applyFont="1" applyFill="1" applyBorder="1" applyAlignment="1">
      <alignment horizontal="center" vertical="center"/>
    </xf>
  </cellXfs>
  <cellStyles count="50">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アクセント 1" xfId="19" builtinId="29" customBuiltin="1"/>
    <cellStyle name="アクセント 2" xfId="20" builtinId="33" customBuiltin="1"/>
    <cellStyle name="アクセント 3" xfId="21" builtinId="37" customBuiltin="1"/>
    <cellStyle name="アクセント 4" xfId="22" builtinId="41" customBuiltin="1"/>
    <cellStyle name="アクセント 5" xfId="23" builtinId="45" customBuiltin="1"/>
    <cellStyle name="アクセント 6" xfId="24" builtinId="49" customBuiltin="1"/>
    <cellStyle name="タイトル" xfId="25" builtinId="15" customBuiltin="1"/>
    <cellStyle name="チェック セル" xfId="26" builtinId="23" customBuiltin="1"/>
    <cellStyle name="どちらでもない" xfId="27" builtinId="28" customBuiltin="1"/>
    <cellStyle name="メモ" xfId="28" builtinId="10" customBuiltin="1"/>
    <cellStyle name="リンク セル" xfId="29" builtinId="24" customBuiltin="1"/>
    <cellStyle name="悪い" xfId="30" builtinId="27" customBuiltin="1"/>
    <cellStyle name="計算" xfId="31" builtinId="22" customBuiltin="1"/>
    <cellStyle name="警告文" xfId="32" builtinId="11" customBuiltin="1"/>
    <cellStyle name="桁区切り" xfId="33" builtinId="6"/>
    <cellStyle name="見出し 1" xfId="34" builtinId="16" customBuiltin="1"/>
    <cellStyle name="見出し 2" xfId="35" builtinId="17" customBuiltin="1"/>
    <cellStyle name="見出し 3" xfId="36" builtinId="18" customBuiltin="1"/>
    <cellStyle name="見出し 4" xfId="37" builtinId="19" customBuiltin="1"/>
    <cellStyle name="集計" xfId="38" builtinId="25" customBuiltin="1"/>
    <cellStyle name="出力" xfId="39" builtinId="21" customBuiltin="1"/>
    <cellStyle name="説明文" xfId="40" builtinId="53" customBuiltin="1"/>
    <cellStyle name="入力" xfId="41" builtinId="20" customBuiltin="1"/>
    <cellStyle name="標準" xfId="0" builtinId="0"/>
    <cellStyle name="標準 2" xfId="42" xr:uid="{00000000-0005-0000-0000-00002A000000}"/>
    <cellStyle name="標準_■原稿　雇用表(36)" xfId="43" xr:uid="{00000000-0005-0000-0000-00002B000000}"/>
    <cellStyle name="標準_長崎県１（需要）逆行列係数表" xfId="44" xr:uid="{00000000-0005-0000-0000-00002C000000}"/>
    <cellStyle name="標準_長崎県１（需要）出力シート②" xfId="45" xr:uid="{00000000-0005-0000-0000-00002D000000}"/>
    <cellStyle name="標準_長崎県４（生産）外生化逆行列係数表" xfId="46" xr:uid="{00000000-0005-0000-0000-00002E000000}"/>
    <cellStyle name="標準_内生１" xfId="47" xr:uid="{00000000-0005-0000-0000-00002F000000}"/>
    <cellStyle name="標準_内生２" xfId="48" xr:uid="{00000000-0005-0000-0000-000030000000}"/>
    <cellStyle name="良い" xfId="49" builtinId="26" customBuiltin="1"/>
  </cellStyles>
  <dxfs count="0"/>
  <tableStyles count="0" defaultTableStyle="TableStyleMedium9" defaultPivotStyle="PivotStyleLight16"/>
  <colors>
    <mruColors>
      <color rgb="FFFFFF99"/>
      <color rgb="FF33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externalLink" Target="externalLinks/externalLink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_rels/chart5.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solidFill>
                <a:latin typeface="HGPｺﾞｼｯｸM" panose="020B0600000000000000" pitchFamily="50" charset="-128"/>
                <a:ea typeface="HGPｺﾞｼｯｸM" panose="020B0600000000000000" pitchFamily="50" charset="-128"/>
                <a:cs typeface="+mn-cs"/>
              </a:defRPr>
            </a:pPr>
            <a:r>
              <a:rPr lang="ja-JP"/>
              <a:t>生産誘発額の内訳</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solidFill>
              <a:latin typeface="HGPｺﾞｼｯｸM" panose="020B0600000000000000" pitchFamily="50" charset="-128"/>
              <a:ea typeface="HGPｺﾞｼｯｸM" panose="020B0600000000000000" pitchFamily="50" charset="-128"/>
              <a:cs typeface="+mn-cs"/>
            </a:defRPr>
          </a:pPr>
          <a:endParaRPr lang="ja-JP"/>
        </a:p>
      </c:txPr>
    </c:title>
    <c:autoTitleDeleted val="0"/>
    <c:plotArea>
      <c:layout/>
      <c:pieChart>
        <c:varyColors val="1"/>
        <c:ser>
          <c:idx val="0"/>
          <c:order val="0"/>
          <c:spPr>
            <a:scene3d>
              <a:camera prst="orthographicFront"/>
              <a:lightRig rig="threePt" dir="t"/>
            </a:scene3d>
            <a:sp3d>
              <a:bevelT w="114300" prst="artDeco"/>
            </a:sp3d>
          </c:spPr>
          <c:dPt>
            <c:idx val="0"/>
            <c:bubble3D val="0"/>
            <c:spPr>
              <a:solidFill>
                <a:schemeClr val="accent1"/>
              </a:solidFill>
              <a:ln w="19050">
                <a:solidFill>
                  <a:schemeClr val="lt1"/>
                </a:solidFill>
              </a:ln>
              <a:effectLst/>
              <a:scene3d>
                <a:camera prst="orthographicFront"/>
                <a:lightRig rig="threePt" dir="t"/>
              </a:scene3d>
              <a:sp3d>
                <a:bevelT w="114300" prst="artDeco"/>
              </a:sp3d>
            </c:spPr>
            <c:extLst>
              <c:ext xmlns:c16="http://schemas.microsoft.com/office/drawing/2014/chart" uri="{C3380CC4-5D6E-409C-BE32-E72D297353CC}">
                <c16:uniqueId val="{00000001-AB05-451F-900F-D6E938182011}"/>
              </c:ext>
            </c:extLst>
          </c:dPt>
          <c:dPt>
            <c:idx val="1"/>
            <c:bubble3D val="0"/>
            <c:spPr>
              <a:solidFill>
                <a:schemeClr val="accent2"/>
              </a:solidFill>
              <a:ln w="19050">
                <a:solidFill>
                  <a:schemeClr val="lt1"/>
                </a:solidFill>
              </a:ln>
              <a:effectLst/>
              <a:scene3d>
                <a:camera prst="orthographicFront"/>
                <a:lightRig rig="threePt" dir="t"/>
              </a:scene3d>
              <a:sp3d>
                <a:bevelT w="114300" prst="artDeco"/>
              </a:sp3d>
            </c:spPr>
            <c:extLst>
              <c:ext xmlns:c16="http://schemas.microsoft.com/office/drawing/2014/chart" uri="{C3380CC4-5D6E-409C-BE32-E72D297353CC}">
                <c16:uniqueId val="{00000003-AB05-451F-900F-D6E938182011}"/>
              </c:ext>
            </c:extLst>
          </c:dPt>
          <c:dPt>
            <c:idx val="2"/>
            <c:bubble3D val="0"/>
            <c:spPr>
              <a:solidFill>
                <a:schemeClr val="accent3"/>
              </a:solidFill>
              <a:ln w="19050">
                <a:solidFill>
                  <a:schemeClr val="lt1"/>
                </a:solidFill>
              </a:ln>
              <a:effectLst/>
              <a:scene3d>
                <a:camera prst="orthographicFront"/>
                <a:lightRig rig="threePt" dir="t"/>
              </a:scene3d>
              <a:sp3d>
                <a:bevelT w="114300" prst="artDeco"/>
              </a:sp3d>
            </c:spPr>
            <c:extLst>
              <c:ext xmlns:c16="http://schemas.microsoft.com/office/drawing/2014/chart" uri="{C3380CC4-5D6E-409C-BE32-E72D297353CC}">
                <c16:uniqueId val="{00000005-AB05-451F-900F-D6E938182011}"/>
              </c:ext>
            </c:extLst>
          </c:dPt>
          <c:dLbls>
            <c:spPr>
              <a:noFill/>
              <a:ln>
                <a:noFill/>
              </a:ln>
              <a:effectLst/>
            </c:spPr>
            <c:txPr>
              <a:bodyPr rot="0" spcFirstLastPara="1" vertOverflow="ellipsis" vert="horz" wrap="square" anchor="ctr" anchorCtr="1"/>
              <a:lstStyle/>
              <a:p>
                <a:pPr>
                  <a:defRPr sz="900" b="0" i="0" u="none" strike="noStrike" kern="1200" baseline="0">
                    <a:solidFill>
                      <a:schemeClr val="tx1"/>
                    </a:solidFill>
                    <a:latin typeface="HGPｺﾞｼｯｸM" panose="020B0600000000000000" pitchFamily="50" charset="-128"/>
                    <a:ea typeface="HGPｺﾞｼｯｸM" panose="020B0600000000000000" pitchFamily="50" charset="-128"/>
                    <a:cs typeface="+mn-cs"/>
                  </a:defRPr>
                </a:pPr>
                <a:endParaRPr lang="ja-JP"/>
              </a:p>
            </c:txPr>
            <c:dLblPos val="outEnd"/>
            <c:showLegendKey val="0"/>
            <c:showVal val="1"/>
            <c:showCatName val="0"/>
            <c:showSerName val="0"/>
            <c:showPercent val="0"/>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④出力Ⅰ!$G$6:$I$6</c:f>
              <c:strCache>
                <c:ptCount val="3"/>
                <c:pt idx="0">
                  <c:v>直接効果</c:v>
                </c:pt>
                <c:pt idx="1">
                  <c:v>第1次間接
波及効果</c:v>
                </c:pt>
                <c:pt idx="2">
                  <c:v>第2次間接
波及効果</c:v>
                </c:pt>
              </c:strCache>
            </c:strRef>
          </c:cat>
          <c:val>
            <c:numRef>
              <c:f>④出力Ⅰ!$G$8:$I$8</c:f>
              <c:numCache>
                <c:formatCode>#,##0_);[Red]\(#,##0\)</c:formatCode>
                <c:ptCount val="3"/>
                <c:pt idx="0">
                  <c:v>0</c:v>
                </c:pt>
                <c:pt idx="1">
                  <c:v>0</c:v>
                </c:pt>
                <c:pt idx="2">
                  <c:v>0</c:v>
                </c:pt>
              </c:numCache>
            </c:numRef>
          </c:val>
          <c:extLst>
            <c:ext xmlns:c16="http://schemas.microsoft.com/office/drawing/2014/chart" uri="{C3380CC4-5D6E-409C-BE32-E72D297353CC}">
              <c16:uniqueId val="{00000006-AB05-451F-900F-D6E938182011}"/>
            </c:ext>
          </c:extLst>
        </c:ser>
        <c:ser>
          <c:idx val="1"/>
          <c:order val="1"/>
          <c:dPt>
            <c:idx val="0"/>
            <c:bubble3D val="0"/>
            <c:spPr>
              <a:solidFill>
                <a:schemeClr val="accent1"/>
              </a:solidFill>
              <a:ln w="19050">
                <a:solidFill>
                  <a:schemeClr val="lt1"/>
                </a:solidFill>
              </a:ln>
              <a:effectLst/>
            </c:spPr>
            <c:extLst>
              <c:ext xmlns:c16="http://schemas.microsoft.com/office/drawing/2014/chart" uri="{C3380CC4-5D6E-409C-BE32-E72D297353CC}">
                <c16:uniqueId val="{00000008-AB05-451F-900F-D6E938182011}"/>
              </c:ext>
            </c:extLst>
          </c:dPt>
          <c:dPt>
            <c:idx val="1"/>
            <c:bubble3D val="0"/>
            <c:spPr>
              <a:solidFill>
                <a:schemeClr val="accent2"/>
              </a:solidFill>
              <a:ln w="19050">
                <a:solidFill>
                  <a:schemeClr val="lt1"/>
                </a:solidFill>
              </a:ln>
              <a:effectLst/>
            </c:spPr>
            <c:extLst>
              <c:ext xmlns:c16="http://schemas.microsoft.com/office/drawing/2014/chart" uri="{C3380CC4-5D6E-409C-BE32-E72D297353CC}">
                <c16:uniqueId val="{0000000A-AB05-451F-900F-D6E938182011}"/>
              </c:ext>
            </c:extLst>
          </c:dPt>
          <c:dPt>
            <c:idx val="2"/>
            <c:bubble3D val="0"/>
            <c:spPr>
              <a:solidFill>
                <a:schemeClr val="accent3"/>
              </a:solidFill>
              <a:ln w="19050">
                <a:solidFill>
                  <a:schemeClr val="lt1"/>
                </a:solidFill>
              </a:ln>
              <a:effectLst/>
            </c:spPr>
            <c:extLst>
              <c:ext xmlns:c16="http://schemas.microsoft.com/office/drawing/2014/chart" uri="{C3380CC4-5D6E-409C-BE32-E72D297353CC}">
                <c16:uniqueId val="{0000000C-AB05-451F-900F-D6E938182011}"/>
              </c:ext>
            </c:extLst>
          </c:dPt>
          <c:dLbls>
            <c:spPr>
              <a:noFill/>
              <a:ln>
                <a:noFill/>
              </a:ln>
              <a:effectLst/>
            </c:spPr>
            <c:txPr>
              <a:bodyPr rot="0" spcFirstLastPara="1" vertOverflow="ellipsis" vert="horz" wrap="square" anchor="ctr" anchorCtr="1"/>
              <a:lstStyle/>
              <a:p>
                <a:pPr>
                  <a:defRPr sz="900" b="0" i="0" u="none" strike="noStrike" kern="1200" baseline="0">
                    <a:solidFill>
                      <a:schemeClr val="tx1"/>
                    </a:solidFill>
                    <a:latin typeface="HGPｺﾞｼｯｸM" panose="020B0600000000000000" pitchFamily="50" charset="-128"/>
                    <a:ea typeface="HGPｺﾞｼｯｸM" panose="020B0600000000000000" pitchFamily="50" charset="-128"/>
                    <a:cs typeface="+mn-cs"/>
                  </a:defRPr>
                </a:pPr>
                <a:endParaRPr lang="ja-JP"/>
              </a:p>
            </c:txPr>
            <c:dLblPos val="outEnd"/>
            <c:showLegendKey val="0"/>
            <c:showVal val="1"/>
            <c:showCatName val="0"/>
            <c:showSerName val="0"/>
            <c:showPercent val="0"/>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④出力Ⅰ!$G$6:$I$6</c:f>
              <c:strCache>
                <c:ptCount val="3"/>
                <c:pt idx="0">
                  <c:v>直接効果</c:v>
                </c:pt>
                <c:pt idx="1">
                  <c:v>第1次間接
波及効果</c:v>
                </c:pt>
                <c:pt idx="2">
                  <c:v>第2次間接
波及効果</c:v>
                </c:pt>
              </c:strCache>
            </c:strRef>
          </c:cat>
          <c:val>
            <c:numRef>
              <c:f>④出力Ⅰ!$G$9:$I$9</c:f>
              <c:numCache>
                <c:formatCode>#,##0_);[Red]\(#,##0\)</c:formatCode>
                <c:ptCount val="3"/>
              </c:numCache>
            </c:numRef>
          </c:val>
          <c:extLst>
            <c:ext xmlns:c16="http://schemas.microsoft.com/office/drawing/2014/chart" uri="{C3380CC4-5D6E-409C-BE32-E72D297353CC}">
              <c16:uniqueId val="{0000000D-AB05-451F-900F-D6E938182011}"/>
            </c:ext>
          </c:extLst>
        </c:ser>
        <c:dLbls>
          <c:dLblPos val="outEnd"/>
          <c:showLegendKey val="0"/>
          <c:showVal val="1"/>
          <c:showCatName val="0"/>
          <c:showSerName val="0"/>
          <c:showPercent val="0"/>
          <c:showBubbleSize val="0"/>
          <c:showLeaderLines val="1"/>
        </c:dLbls>
        <c:firstSliceAng val="0"/>
      </c:pieChart>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solidFill>
              <a:latin typeface="HGPｺﾞｼｯｸM" panose="020B0600000000000000" pitchFamily="50" charset="-128"/>
              <a:ea typeface="HGPｺﾞｼｯｸM" panose="020B0600000000000000" pitchFamily="50" charset="-128"/>
              <a:cs typeface="+mn-cs"/>
            </a:defRPr>
          </a:pPr>
          <a:endParaRPr lang="ja-JP"/>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50000"/>
          <a:lumOff val="50000"/>
        </a:schemeClr>
      </a:solidFill>
      <a:round/>
    </a:ln>
    <a:effectLst/>
  </c:spPr>
  <c:txPr>
    <a:bodyPr/>
    <a:lstStyle/>
    <a:p>
      <a:pPr>
        <a:defRPr>
          <a:solidFill>
            <a:schemeClr val="tx1"/>
          </a:solidFill>
          <a:latin typeface="HGPｺﾞｼｯｸM" panose="020B0600000000000000" pitchFamily="50" charset="-128"/>
          <a:ea typeface="HGPｺﾞｼｯｸM" panose="020B0600000000000000" pitchFamily="50" charset="-128"/>
        </a:defRPr>
      </a:pPr>
      <a:endParaRPr lang="ja-JP"/>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solidFill>
                <a:latin typeface="HGPｺﾞｼｯｸM" panose="020B0600000000000000" pitchFamily="50" charset="-128"/>
                <a:ea typeface="HGPｺﾞｼｯｸM" panose="020B0600000000000000" pitchFamily="50" charset="-128"/>
                <a:cs typeface="+mn-cs"/>
              </a:defRPr>
            </a:pPr>
            <a:r>
              <a:rPr lang="ja-JP"/>
              <a:t>部門別生産誘発額</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solidFill>
              <a:latin typeface="HGPｺﾞｼｯｸM" panose="020B0600000000000000" pitchFamily="50" charset="-128"/>
              <a:ea typeface="HGPｺﾞｼｯｸM" panose="020B0600000000000000" pitchFamily="50" charset="-128"/>
              <a:cs typeface="+mn-cs"/>
            </a:defRPr>
          </a:pPr>
          <a:endParaRPr lang="ja-JP"/>
        </a:p>
      </c:txPr>
    </c:title>
    <c:autoTitleDeleted val="0"/>
    <c:plotArea>
      <c:layout/>
      <c:barChart>
        <c:barDir val="bar"/>
        <c:grouping val="clustered"/>
        <c:varyColors val="0"/>
        <c:ser>
          <c:idx val="0"/>
          <c:order val="0"/>
          <c:spPr>
            <a:solidFill>
              <a:schemeClr val="accent1"/>
            </a:solidFill>
            <a:ln>
              <a:noFill/>
            </a:ln>
            <a:effectLst/>
            <a:scene3d>
              <a:camera prst="orthographicFront"/>
              <a:lightRig rig="threePt" dir="t"/>
            </a:scene3d>
            <a:sp3d>
              <a:bevelT w="114300" prst="artDeco"/>
            </a:sp3d>
          </c:spPr>
          <c:invertIfNegative val="0"/>
          <c:dLbls>
            <c:spPr>
              <a:noFill/>
              <a:ln>
                <a:noFill/>
              </a:ln>
              <a:effectLst/>
            </c:spPr>
            <c:txPr>
              <a:bodyPr rot="0" spcFirstLastPara="1" vertOverflow="ellipsis" vert="horz" wrap="square" anchor="ctr" anchorCtr="1"/>
              <a:lstStyle/>
              <a:p>
                <a:pPr>
                  <a:defRPr sz="900" b="0" i="0" u="none" strike="noStrike" kern="1200" baseline="0">
                    <a:solidFill>
                      <a:schemeClr val="tx1"/>
                    </a:solidFill>
                    <a:latin typeface="HGPｺﾞｼｯｸM" panose="020B0600000000000000" pitchFamily="50" charset="-128"/>
                    <a:ea typeface="HGPｺﾞｼｯｸM" panose="020B0600000000000000" pitchFamily="50" charset="-128"/>
                    <a:cs typeface="+mn-cs"/>
                  </a:defRPr>
                </a:pPr>
                <a:endParaRPr lang="ja-JP"/>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⑤出力Ⅱ!$C$56:$C$95</c:f>
              <c:strCache>
                <c:ptCount val="40"/>
                <c:pt idx="0">
                  <c:v>農林業</c:v>
                </c:pt>
                <c:pt idx="1">
                  <c:v>水産業</c:v>
                </c:pt>
                <c:pt idx="2">
                  <c:v>鉱業</c:v>
                </c:pt>
                <c:pt idx="3">
                  <c:v>飲食料品</c:v>
                </c:pt>
                <c:pt idx="4">
                  <c:v>繊維製品</c:v>
                </c:pt>
                <c:pt idx="5">
                  <c:v>パルプ・紙・木製品</c:v>
                </c:pt>
                <c:pt idx="6">
                  <c:v>化学製品</c:v>
                </c:pt>
                <c:pt idx="7">
                  <c:v>石油・石炭製品</c:v>
                </c:pt>
                <c:pt idx="8">
                  <c:v>プラスチック・ゴム製品</c:v>
                </c:pt>
                <c:pt idx="9">
                  <c:v>窯業・土石製品</c:v>
                </c:pt>
                <c:pt idx="10">
                  <c:v>陶磁器</c:v>
                </c:pt>
                <c:pt idx="11">
                  <c:v>鉄鋼</c:v>
                </c:pt>
                <c:pt idx="12">
                  <c:v>非鉄金属</c:v>
                </c:pt>
                <c:pt idx="13">
                  <c:v>金属製品</c:v>
                </c:pt>
                <c:pt idx="14">
                  <c:v>はん用機械</c:v>
                </c:pt>
                <c:pt idx="15">
                  <c:v>生産用機械</c:v>
                </c:pt>
                <c:pt idx="16">
                  <c:v>業務用機械</c:v>
                </c:pt>
                <c:pt idx="17">
                  <c:v>電子部品</c:v>
                </c:pt>
                <c:pt idx="18">
                  <c:v>電気機械</c:v>
                </c:pt>
                <c:pt idx="19">
                  <c:v>情報通信機器</c:v>
                </c:pt>
                <c:pt idx="20">
                  <c:v>輸送機械</c:v>
                </c:pt>
                <c:pt idx="21">
                  <c:v>船舶・同修理</c:v>
                </c:pt>
                <c:pt idx="22">
                  <c:v>その他の製造工業製品</c:v>
                </c:pt>
                <c:pt idx="23">
                  <c:v>建設</c:v>
                </c:pt>
                <c:pt idx="24">
                  <c:v>電力・ガス・熱供給</c:v>
                </c:pt>
                <c:pt idx="25">
                  <c:v>水道</c:v>
                </c:pt>
                <c:pt idx="26">
                  <c:v>廃棄物処理</c:v>
                </c:pt>
                <c:pt idx="27">
                  <c:v>商業</c:v>
                </c:pt>
                <c:pt idx="28">
                  <c:v>金融・保険</c:v>
                </c:pt>
                <c:pt idx="29">
                  <c:v>不動産</c:v>
                </c:pt>
                <c:pt idx="30">
                  <c:v>運輸・郵便</c:v>
                </c:pt>
                <c:pt idx="31">
                  <c:v>情報通信</c:v>
                </c:pt>
                <c:pt idx="32">
                  <c:v>公務</c:v>
                </c:pt>
                <c:pt idx="33">
                  <c:v>教育・研究</c:v>
                </c:pt>
                <c:pt idx="34">
                  <c:v>医療・福祉</c:v>
                </c:pt>
                <c:pt idx="35">
                  <c:v>他に分類されない会員制団体</c:v>
                </c:pt>
                <c:pt idx="36">
                  <c:v>対事業所サービス</c:v>
                </c:pt>
                <c:pt idx="37">
                  <c:v>対個人サービス</c:v>
                </c:pt>
                <c:pt idx="38">
                  <c:v>事務用品</c:v>
                </c:pt>
                <c:pt idx="39">
                  <c:v>分類不明</c:v>
                </c:pt>
              </c:strCache>
            </c:strRef>
          </c:cat>
          <c:val>
            <c:numRef>
              <c:f>⑤出力Ⅱ!$I$56:$I$95</c:f>
              <c:numCache>
                <c:formatCode>#,##0</c:formatCode>
                <c:ptCount val="40"/>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numCache>
            </c:numRef>
          </c:val>
          <c:extLst>
            <c:ext xmlns:c16="http://schemas.microsoft.com/office/drawing/2014/chart" uri="{C3380CC4-5D6E-409C-BE32-E72D297353CC}">
              <c16:uniqueId val="{00000000-0D27-4B15-B0AB-211C07CC7277}"/>
            </c:ext>
          </c:extLst>
        </c:ser>
        <c:dLbls>
          <c:dLblPos val="outEnd"/>
          <c:showLegendKey val="0"/>
          <c:showVal val="1"/>
          <c:showCatName val="0"/>
          <c:showSerName val="0"/>
          <c:showPercent val="0"/>
          <c:showBubbleSize val="0"/>
        </c:dLbls>
        <c:gapWidth val="50"/>
        <c:axId val="601002248"/>
        <c:axId val="601009792"/>
      </c:barChart>
      <c:catAx>
        <c:axId val="601002248"/>
        <c:scaling>
          <c:orientation val="maxMin"/>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solidFill>
                <a:latin typeface="HGPｺﾞｼｯｸM" panose="020B0600000000000000" pitchFamily="50" charset="-128"/>
                <a:ea typeface="HGPｺﾞｼｯｸM" panose="020B0600000000000000" pitchFamily="50" charset="-128"/>
                <a:cs typeface="+mn-cs"/>
              </a:defRPr>
            </a:pPr>
            <a:endParaRPr lang="ja-JP"/>
          </a:p>
        </c:txPr>
        <c:crossAx val="601009792"/>
        <c:crosses val="autoZero"/>
        <c:auto val="1"/>
        <c:lblAlgn val="ctr"/>
        <c:lblOffset val="100"/>
        <c:noMultiLvlLbl val="0"/>
      </c:catAx>
      <c:valAx>
        <c:axId val="601009792"/>
        <c:scaling>
          <c:orientation val="minMax"/>
        </c:scaling>
        <c:delete val="0"/>
        <c:axPos val="t"/>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solidFill>
                <a:latin typeface="HGPｺﾞｼｯｸM" panose="020B0600000000000000" pitchFamily="50" charset="-128"/>
                <a:ea typeface="HGPｺﾞｼｯｸM" panose="020B0600000000000000" pitchFamily="50" charset="-128"/>
                <a:cs typeface="+mn-cs"/>
              </a:defRPr>
            </a:pPr>
            <a:endParaRPr lang="ja-JP"/>
          </a:p>
        </c:txPr>
        <c:crossAx val="601002248"/>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50000"/>
          <a:lumOff val="50000"/>
        </a:schemeClr>
      </a:solidFill>
      <a:round/>
    </a:ln>
    <a:effectLst/>
  </c:spPr>
  <c:txPr>
    <a:bodyPr/>
    <a:lstStyle/>
    <a:p>
      <a:pPr>
        <a:defRPr>
          <a:solidFill>
            <a:schemeClr val="tx1"/>
          </a:solidFill>
          <a:latin typeface="HGPｺﾞｼｯｸM" panose="020B0600000000000000" pitchFamily="50" charset="-128"/>
          <a:ea typeface="HGPｺﾞｼｯｸM" panose="020B0600000000000000" pitchFamily="50" charset="-128"/>
        </a:defRPr>
      </a:pPr>
      <a:endParaRPr lang="ja-JP"/>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solidFill>
                <a:latin typeface="HGPｺﾞｼｯｸM" panose="020B0600000000000000" pitchFamily="50" charset="-128"/>
                <a:ea typeface="HGPｺﾞｼｯｸM" panose="020B0600000000000000" pitchFamily="50" charset="-128"/>
                <a:cs typeface="+mn-cs"/>
              </a:defRPr>
            </a:pPr>
            <a:r>
              <a:rPr lang="ja-JP"/>
              <a:t>部門別就業者誘発数</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solidFill>
              <a:latin typeface="HGPｺﾞｼｯｸM" panose="020B0600000000000000" pitchFamily="50" charset="-128"/>
              <a:ea typeface="HGPｺﾞｼｯｸM" panose="020B0600000000000000" pitchFamily="50" charset="-128"/>
              <a:cs typeface="+mn-cs"/>
            </a:defRPr>
          </a:pPr>
          <a:endParaRPr lang="ja-JP"/>
        </a:p>
      </c:txPr>
    </c:title>
    <c:autoTitleDeleted val="0"/>
    <c:plotArea>
      <c:layout/>
      <c:barChart>
        <c:barDir val="bar"/>
        <c:grouping val="clustered"/>
        <c:varyColors val="0"/>
        <c:ser>
          <c:idx val="0"/>
          <c:order val="0"/>
          <c:spPr>
            <a:solidFill>
              <a:schemeClr val="accent1"/>
            </a:solidFill>
            <a:ln>
              <a:noFill/>
            </a:ln>
            <a:effectLst/>
            <a:scene3d>
              <a:camera prst="orthographicFront"/>
              <a:lightRig rig="threePt" dir="t"/>
            </a:scene3d>
            <a:sp3d>
              <a:bevelT w="114300" prst="artDeco"/>
            </a:sp3d>
          </c:spPr>
          <c:invertIfNegative val="0"/>
          <c:dLbls>
            <c:spPr>
              <a:noFill/>
              <a:ln>
                <a:noFill/>
              </a:ln>
              <a:effectLst/>
            </c:spPr>
            <c:txPr>
              <a:bodyPr rot="0" spcFirstLastPara="1" vertOverflow="ellipsis" vert="horz" wrap="square" anchor="ctr" anchorCtr="1"/>
              <a:lstStyle/>
              <a:p>
                <a:pPr>
                  <a:defRPr sz="900" b="0" i="0" u="none" strike="noStrike" kern="1200" baseline="0">
                    <a:solidFill>
                      <a:schemeClr val="tx1"/>
                    </a:solidFill>
                    <a:latin typeface="HGPｺﾞｼｯｸM" panose="020B0600000000000000" pitchFamily="50" charset="-128"/>
                    <a:ea typeface="HGPｺﾞｼｯｸM" panose="020B0600000000000000" pitchFamily="50" charset="-128"/>
                    <a:cs typeface="+mn-cs"/>
                  </a:defRPr>
                </a:pPr>
                <a:endParaRPr lang="ja-JP"/>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⑤出力Ⅱ!$C$56:$C$95</c:f>
              <c:strCache>
                <c:ptCount val="40"/>
                <c:pt idx="0">
                  <c:v>農林業</c:v>
                </c:pt>
                <c:pt idx="1">
                  <c:v>水産業</c:v>
                </c:pt>
                <c:pt idx="2">
                  <c:v>鉱業</c:v>
                </c:pt>
                <c:pt idx="3">
                  <c:v>飲食料品</c:v>
                </c:pt>
                <c:pt idx="4">
                  <c:v>繊維製品</c:v>
                </c:pt>
                <c:pt idx="5">
                  <c:v>パルプ・紙・木製品</c:v>
                </c:pt>
                <c:pt idx="6">
                  <c:v>化学製品</c:v>
                </c:pt>
                <c:pt idx="7">
                  <c:v>石油・石炭製品</c:v>
                </c:pt>
                <c:pt idx="8">
                  <c:v>プラスチック・ゴム製品</c:v>
                </c:pt>
                <c:pt idx="9">
                  <c:v>窯業・土石製品</c:v>
                </c:pt>
                <c:pt idx="10">
                  <c:v>陶磁器</c:v>
                </c:pt>
                <c:pt idx="11">
                  <c:v>鉄鋼</c:v>
                </c:pt>
                <c:pt idx="12">
                  <c:v>非鉄金属</c:v>
                </c:pt>
                <c:pt idx="13">
                  <c:v>金属製品</c:v>
                </c:pt>
                <c:pt idx="14">
                  <c:v>はん用機械</c:v>
                </c:pt>
                <c:pt idx="15">
                  <c:v>生産用機械</c:v>
                </c:pt>
                <c:pt idx="16">
                  <c:v>業務用機械</c:v>
                </c:pt>
                <c:pt idx="17">
                  <c:v>電子部品</c:v>
                </c:pt>
                <c:pt idx="18">
                  <c:v>電気機械</c:v>
                </c:pt>
                <c:pt idx="19">
                  <c:v>情報通信機器</c:v>
                </c:pt>
                <c:pt idx="20">
                  <c:v>輸送機械</c:v>
                </c:pt>
                <c:pt idx="21">
                  <c:v>船舶・同修理</c:v>
                </c:pt>
                <c:pt idx="22">
                  <c:v>その他の製造工業製品</c:v>
                </c:pt>
                <c:pt idx="23">
                  <c:v>建設</c:v>
                </c:pt>
                <c:pt idx="24">
                  <c:v>電力・ガス・熱供給</c:v>
                </c:pt>
                <c:pt idx="25">
                  <c:v>水道</c:v>
                </c:pt>
                <c:pt idx="26">
                  <c:v>廃棄物処理</c:v>
                </c:pt>
                <c:pt idx="27">
                  <c:v>商業</c:v>
                </c:pt>
                <c:pt idx="28">
                  <c:v>金融・保険</c:v>
                </c:pt>
                <c:pt idx="29">
                  <c:v>不動産</c:v>
                </c:pt>
                <c:pt idx="30">
                  <c:v>運輸・郵便</c:v>
                </c:pt>
                <c:pt idx="31">
                  <c:v>情報通信</c:v>
                </c:pt>
                <c:pt idx="32">
                  <c:v>公務</c:v>
                </c:pt>
                <c:pt idx="33">
                  <c:v>教育・研究</c:v>
                </c:pt>
                <c:pt idx="34">
                  <c:v>医療・福祉</c:v>
                </c:pt>
                <c:pt idx="35">
                  <c:v>他に分類されない会員制団体</c:v>
                </c:pt>
                <c:pt idx="36">
                  <c:v>対事業所サービス</c:v>
                </c:pt>
                <c:pt idx="37">
                  <c:v>対個人サービス</c:v>
                </c:pt>
                <c:pt idx="38">
                  <c:v>事務用品</c:v>
                </c:pt>
                <c:pt idx="39">
                  <c:v>分類不明</c:v>
                </c:pt>
              </c:strCache>
            </c:strRef>
          </c:cat>
          <c:val>
            <c:numRef>
              <c:f>⑤出力Ⅱ!$L$56:$L$95</c:f>
              <c:numCache>
                <c:formatCode>#,##0</c:formatCode>
                <c:ptCount val="40"/>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numCache>
            </c:numRef>
          </c:val>
          <c:extLst>
            <c:ext xmlns:c16="http://schemas.microsoft.com/office/drawing/2014/chart" uri="{C3380CC4-5D6E-409C-BE32-E72D297353CC}">
              <c16:uniqueId val="{00000000-0EDB-4F38-895E-021ED710E2F1}"/>
            </c:ext>
          </c:extLst>
        </c:ser>
        <c:dLbls>
          <c:dLblPos val="outEnd"/>
          <c:showLegendKey val="0"/>
          <c:showVal val="1"/>
          <c:showCatName val="0"/>
          <c:showSerName val="0"/>
          <c:showPercent val="0"/>
          <c:showBubbleSize val="0"/>
        </c:dLbls>
        <c:gapWidth val="50"/>
        <c:axId val="743010880"/>
        <c:axId val="743025312"/>
      </c:barChart>
      <c:catAx>
        <c:axId val="743010880"/>
        <c:scaling>
          <c:orientation val="maxMin"/>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solidFill>
                <a:latin typeface="HGPｺﾞｼｯｸM" panose="020B0600000000000000" pitchFamily="50" charset="-128"/>
                <a:ea typeface="HGPｺﾞｼｯｸM" panose="020B0600000000000000" pitchFamily="50" charset="-128"/>
                <a:cs typeface="+mn-cs"/>
              </a:defRPr>
            </a:pPr>
            <a:endParaRPr lang="ja-JP"/>
          </a:p>
        </c:txPr>
        <c:crossAx val="743025312"/>
        <c:crosses val="autoZero"/>
        <c:auto val="1"/>
        <c:lblAlgn val="ctr"/>
        <c:lblOffset val="100"/>
        <c:noMultiLvlLbl val="0"/>
      </c:catAx>
      <c:valAx>
        <c:axId val="743025312"/>
        <c:scaling>
          <c:orientation val="minMax"/>
        </c:scaling>
        <c:delete val="0"/>
        <c:axPos val="t"/>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solidFill>
                <a:latin typeface="HGPｺﾞｼｯｸM" panose="020B0600000000000000" pitchFamily="50" charset="-128"/>
                <a:ea typeface="HGPｺﾞｼｯｸM" panose="020B0600000000000000" pitchFamily="50" charset="-128"/>
                <a:cs typeface="+mn-cs"/>
              </a:defRPr>
            </a:pPr>
            <a:endParaRPr lang="ja-JP"/>
          </a:p>
        </c:txPr>
        <c:crossAx val="743010880"/>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50000"/>
          <a:lumOff val="50000"/>
        </a:schemeClr>
      </a:solidFill>
      <a:round/>
    </a:ln>
    <a:effectLst/>
  </c:spPr>
  <c:txPr>
    <a:bodyPr/>
    <a:lstStyle/>
    <a:p>
      <a:pPr>
        <a:defRPr>
          <a:solidFill>
            <a:schemeClr val="tx1"/>
          </a:solidFill>
          <a:latin typeface="HGPｺﾞｼｯｸM" panose="020B0600000000000000" pitchFamily="50" charset="-128"/>
          <a:ea typeface="HGPｺﾞｼｯｸM" panose="020B0600000000000000" pitchFamily="50" charset="-128"/>
        </a:defRPr>
      </a:pPr>
      <a:endParaRPr lang="ja-JP"/>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solidFill>
                <a:latin typeface="HGPｺﾞｼｯｸM" panose="020B0600000000000000" pitchFamily="50" charset="-128"/>
                <a:ea typeface="HGPｺﾞｼｯｸM" panose="020B0600000000000000" pitchFamily="50" charset="-128"/>
                <a:cs typeface="+mn-cs"/>
              </a:defRPr>
            </a:pPr>
            <a:r>
              <a:rPr lang="ja-JP"/>
              <a:t>各誘発額</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solidFill>
              <a:latin typeface="HGPｺﾞｼｯｸM" panose="020B0600000000000000" pitchFamily="50" charset="-128"/>
              <a:ea typeface="HGPｺﾞｼｯｸM" panose="020B0600000000000000" pitchFamily="50" charset="-128"/>
              <a:cs typeface="+mn-cs"/>
            </a:defRPr>
          </a:pPr>
          <a:endParaRPr lang="ja-JP"/>
        </a:p>
      </c:txPr>
    </c:title>
    <c:autoTitleDeleted val="0"/>
    <c:plotArea>
      <c:layout/>
      <c:barChart>
        <c:barDir val="col"/>
        <c:grouping val="clustered"/>
        <c:varyColors val="0"/>
        <c:ser>
          <c:idx val="0"/>
          <c:order val="0"/>
          <c:tx>
            <c:v>①　生産誘発額</c:v>
          </c:tx>
          <c:spPr>
            <a:solidFill>
              <a:schemeClr val="accent1"/>
            </a:solidFill>
            <a:ln>
              <a:noFill/>
            </a:ln>
            <a:effectLst/>
          </c:spPr>
          <c:invertIfNegative val="0"/>
          <c:dPt>
            <c:idx val="0"/>
            <c:invertIfNegative val="0"/>
            <c:bubble3D val="0"/>
            <c:spPr>
              <a:solidFill>
                <a:schemeClr val="accent1"/>
              </a:solidFill>
              <a:ln>
                <a:noFill/>
              </a:ln>
              <a:effectLst/>
              <a:scene3d>
                <a:camera prst="orthographicFront"/>
                <a:lightRig rig="threePt" dir="t"/>
              </a:scene3d>
              <a:sp3d>
                <a:bevelT w="114300" prst="artDeco"/>
              </a:sp3d>
            </c:spPr>
            <c:extLst>
              <c:ext xmlns:c16="http://schemas.microsoft.com/office/drawing/2014/chart" uri="{C3380CC4-5D6E-409C-BE32-E72D297353CC}">
                <c16:uniqueId val="{00000001-81DB-4F15-B649-2085F941175C}"/>
              </c:ext>
            </c:extLst>
          </c:dPt>
          <c:dLbls>
            <c:spPr>
              <a:noFill/>
              <a:ln>
                <a:noFill/>
              </a:ln>
              <a:effectLst/>
            </c:spPr>
            <c:txPr>
              <a:bodyPr rot="0" spcFirstLastPara="1" vertOverflow="ellipsis" vert="horz" wrap="square" anchor="ctr" anchorCtr="1"/>
              <a:lstStyle/>
              <a:p>
                <a:pPr>
                  <a:defRPr sz="900" b="0" i="0" u="none" strike="noStrike" kern="1200" baseline="0">
                    <a:solidFill>
                      <a:schemeClr val="tx1"/>
                    </a:solidFill>
                    <a:latin typeface="HGPｺﾞｼｯｸM" panose="020B0600000000000000" pitchFamily="50" charset="-128"/>
                    <a:ea typeface="HGPｺﾞｼｯｸM" panose="020B0600000000000000" pitchFamily="50" charset="-128"/>
                    <a:cs typeface="+mn-cs"/>
                  </a:defRPr>
                </a:pPr>
                <a:endParaRPr lang="ja-JP"/>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④出力Ⅰ!$E$8:$E$9</c:f>
              <c:strCache>
                <c:ptCount val="1"/>
                <c:pt idx="0">
                  <c:v>生産
誘発額</c:v>
                </c:pt>
              </c:strCache>
            </c:strRef>
          </c:cat>
          <c:val>
            <c:numRef>
              <c:f>④出力Ⅰ!$J$8</c:f>
              <c:numCache>
                <c:formatCode>#,##0_);[Red]\(#,##0\)</c:formatCode>
                <c:ptCount val="1"/>
                <c:pt idx="0">
                  <c:v>0</c:v>
                </c:pt>
              </c:numCache>
            </c:numRef>
          </c:val>
          <c:extLst>
            <c:ext xmlns:c16="http://schemas.microsoft.com/office/drawing/2014/chart" uri="{C3380CC4-5D6E-409C-BE32-E72D297353CC}">
              <c16:uniqueId val="{00000002-81DB-4F15-B649-2085F941175C}"/>
            </c:ext>
          </c:extLst>
        </c:ser>
        <c:ser>
          <c:idx val="1"/>
          <c:order val="1"/>
          <c:tx>
            <c:v>②　①のうち粗付加価値誘発額</c:v>
          </c:tx>
          <c:spPr>
            <a:solidFill>
              <a:schemeClr val="accent2"/>
            </a:solidFill>
            <a:ln>
              <a:noFill/>
            </a:ln>
            <a:effectLst/>
            <a:scene3d>
              <a:camera prst="orthographicFront"/>
              <a:lightRig rig="threePt" dir="t"/>
            </a:scene3d>
            <a:sp3d>
              <a:bevelT w="114300" prst="artDeco"/>
            </a:sp3d>
          </c:spPr>
          <c:invertIfNegative val="0"/>
          <c:dLbls>
            <c:dLbl>
              <c:idx val="0"/>
              <c:layout>
                <c:manualLayout>
                  <c:x val="4.5686800604285094E-2"/>
                  <c:y val="-4.026846063187239E-3"/>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81DB-4F15-B649-2085F941175C}"/>
                </c:ext>
              </c:extLst>
            </c:dLbl>
            <c:spPr>
              <a:noFill/>
              <a:ln>
                <a:noFill/>
              </a:ln>
              <a:effectLst/>
            </c:spPr>
            <c:txPr>
              <a:bodyPr rot="0" spcFirstLastPara="1" vertOverflow="ellipsis" vert="horz" wrap="square" anchor="ctr" anchorCtr="1"/>
              <a:lstStyle/>
              <a:p>
                <a:pPr>
                  <a:defRPr sz="900" b="0" i="0" u="none" strike="noStrike" kern="1200" baseline="0">
                    <a:solidFill>
                      <a:schemeClr val="tx1"/>
                    </a:solidFill>
                    <a:latin typeface="HGPｺﾞｼｯｸM" panose="020B0600000000000000" pitchFamily="50" charset="-128"/>
                    <a:ea typeface="HGPｺﾞｼｯｸM" panose="020B0600000000000000" pitchFamily="50" charset="-128"/>
                    <a:cs typeface="+mn-cs"/>
                  </a:defRPr>
                </a:pPr>
                <a:endParaRPr lang="ja-JP"/>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④出力Ⅰ!$J$10</c:f>
              <c:numCache>
                <c:formatCode>#,##0_);[Red]\(#,##0\)</c:formatCode>
                <c:ptCount val="1"/>
                <c:pt idx="0">
                  <c:v>0</c:v>
                </c:pt>
              </c:numCache>
            </c:numRef>
          </c:val>
          <c:extLst>
            <c:ext xmlns:c16="http://schemas.microsoft.com/office/drawing/2014/chart" uri="{C3380CC4-5D6E-409C-BE32-E72D297353CC}">
              <c16:uniqueId val="{00000003-81DB-4F15-B649-2085F941175C}"/>
            </c:ext>
          </c:extLst>
        </c:ser>
        <c:ser>
          <c:idx val="2"/>
          <c:order val="2"/>
          <c:tx>
            <c:v>③　②のうち雇用者所得誘発額</c:v>
          </c:tx>
          <c:spPr>
            <a:solidFill>
              <a:schemeClr val="accent3"/>
            </a:solidFill>
            <a:ln>
              <a:noFill/>
            </a:ln>
            <a:effectLst/>
            <a:scene3d>
              <a:camera prst="orthographicFront"/>
              <a:lightRig rig="threePt" dir="t"/>
            </a:scene3d>
            <a:sp3d>
              <a:bevelT w="114300" prst="artDeco"/>
            </a:sp3d>
          </c:spPr>
          <c:invertIfNegative val="0"/>
          <c:dLbls>
            <c:dLbl>
              <c:idx val="0"/>
              <c:layout>
                <c:manualLayout>
                  <c:x val="3.3663958339999543E-2"/>
                  <c:y val="-4.026846063187239E-3"/>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81DB-4F15-B649-2085F941175C}"/>
                </c:ext>
              </c:extLst>
            </c:dLbl>
            <c:spPr>
              <a:noFill/>
              <a:ln>
                <a:noFill/>
              </a:ln>
              <a:effectLst/>
            </c:spPr>
            <c:txPr>
              <a:bodyPr rot="0" spcFirstLastPara="1" vertOverflow="ellipsis" vert="horz" wrap="square" anchor="ctr" anchorCtr="1"/>
              <a:lstStyle/>
              <a:p>
                <a:pPr>
                  <a:defRPr sz="900" b="0" i="0" u="none" strike="noStrike" kern="1200" baseline="0">
                    <a:solidFill>
                      <a:schemeClr val="tx1"/>
                    </a:solidFill>
                    <a:latin typeface="HGPｺﾞｼｯｸM" panose="020B0600000000000000" pitchFamily="50" charset="-128"/>
                    <a:ea typeface="HGPｺﾞｼｯｸM" panose="020B0600000000000000" pitchFamily="50" charset="-128"/>
                    <a:cs typeface="+mn-cs"/>
                  </a:defRPr>
                </a:pPr>
                <a:endParaRPr lang="ja-JP"/>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④出力Ⅰ!$J$12</c:f>
              <c:numCache>
                <c:formatCode>#,##0_);[Red]\(#,##0\)</c:formatCode>
                <c:ptCount val="1"/>
                <c:pt idx="0">
                  <c:v>0</c:v>
                </c:pt>
              </c:numCache>
            </c:numRef>
          </c:val>
          <c:extLst>
            <c:ext xmlns:c16="http://schemas.microsoft.com/office/drawing/2014/chart" uri="{C3380CC4-5D6E-409C-BE32-E72D297353CC}">
              <c16:uniqueId val="{00000004-81DB-4F15-B649-2085F941175C}"/>
            </c:ext>
          </c:extLst>
        </c:ser>
        <c:dLbls>
          <c:dLblPos val="outEnd"/>
          <c:showLegendKey val="0"/>
          <c:showVal val="1"/>
          <c:showCatName val="0"/>
          <c:showSerName val="0"/>
          <c:showPercent val="0"/>
          <c:showBubbleSize val="0"/>
        </c:dLbls>
        <c:gapWidth val="219"/>
        <c:overlap val="36"/>
        <c:axId val="734774248"/>
        <c:axId val="734769656"/>
      </c:barChart>
      <c:catAx>
        <c:axId val="734774248"/>
        <c:scaling>
          <c:orientation val="minMax"/>
        </c:scaling>
        <c:delete val="1"/>
        <c:axPos val="b"/>
        <c:numFmt formatCode="General" sourceLinked="1"/>
        <c:majorTickMark val="none"/>
        <c:minorTickMark val="none"/>
        <c:tickLblPos val="nextTo"/>
        <c:crossAx val="734769656"/>
        <c:crosses val="autoZero"/>
        <c:auto val="1"/>
        <c:lblAlgn val="ctr"/>
        <c:lblOffset val="100"/>
        <c:noMultiLvlLbl val="0"/>
      </c:catAx>
      <c:valAx>
        <c:axId val="734769656"/>
        <c:scaling>
          <c:orientation val="minMax"/>
        </c:scaling>
        <c:delete val="0"/>
        <c:axPos val="l"/>
        <c:majorGridlines>
          <c:spPr>
            <a:ln w="9525" cap="flat" cmpd="sng" algn="ctr">
              <a:solidFill>
                <a:schemeClr val="tx1">
                  <a:lumMod val="15000"/>
                  <a:lumOff val="85000"/>
                </a:schemeClr>
              </a:solidFill>
              <a:round/>
            </a:ln>
            <a:effectLst/>
          </c:spPr>
        </c:majorGridlines>
        <c:numFmt formatCode="#,##0_);[Red]\(#,##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solidFill>
                <a:latin typeface="HGPｺﾞｼｯｸM" panose="020B0600000000000000" pitchFamily="50" charset="-128"/>
                <a:ea typeface="HGPｺﾞｼｯｸM" panose="020B0600000000000000" pitchFamily="50" charset="-128"/>
                <a:cs typeface="+mn-cs"/>
              </a:defRPr>
            </a:pPr>
            <a:endParaRPr lang="ja-JP"/>
          </a:p>
        </c:txPr>
        <c:crossAx val="734774248"/>
        <c:crosses val="autoZero"/>
        <c:crossBetween val="between"/>
      </c:valAx>
      <c:spPr>
        <a:noFill/>
        <a:ln>
          <a:noFill/>
        </a:ln>
        <a:effectLst/>
      </c:spPr>
    </c:plotArea>
    <c:legend>
      <c:legendPos val="r"/>
      <c:overlay val="0"/>
      <c:spPr>
        <a:noFill/>
        <a:ln>
          <a:noFill/>
        </a:ln>
        <a:effectLst/>
      </c:spPr>
      <c:txPr>
        <a:bodyPr rot="0" spcFirstLastPara="1" vertOverflow="ellipsis" vert="horz" wrap="square" anchor="ctr" anchorCtr="1"/>
        <a:lstStyle/>
        <a:p>
          <a:pPr>
            <a:defRPr sz="900" b="0" i="0" u="none" strike="noStrike" kern="1200" baseline="0">
              <a:solidFill>
                <a:schemeClr val="tx1"/>
              </a:solidFill>
              <a:latin typeface="HGPｺﾞｼｯｸM" panose="020B0600000000000000" pitchFamily="50" charset="-128"/>
              <a:ea typeface="HGPｺﾞｼｯｸM" panose="020B0600000000000000" pitchFamily="50" charset="-128"/>
              <a:cs typeface="+mn-cs"/>
            </a:defRPr>
          </a:pPr>
          <a:endParaRPr lang="ja-JP"/>
        </a:p>
      </c:txPr>
    </c:legend>
    <c:plotVisOnly val="1"/>
    <c:dispBlanksAs val="gap"/>
    <c:showDLblsOverMax val="0"/>
  </c:chart>
  <c:spPr>
    <a:solidFill>
      <a:schemeClr val="bg1"/>
    </a:solidFill>
    <a:ln w="9525" cap="flat" cmpd="sng" algn="ctr">
      <a:solidFill>
        <a:schemeClr val="tx1">
          <a:lumMod val="50000"/>
          <a:lumOff val="50000"/>
        </a:schemeClr>
      </a:solidFill>
      <a:round/>
    </a:ln>
    <a:effectLst/>
  </c:spPr>
  <c:txPr>
    <a:bodyPr/>
    <a:lstStyle/>
    <a:p>
      <a:pPr>
        <a:defRPr>
          <a:solidFill>
            <a:schemeClr val="tx1"/>
          </a:solidFill>
          <a:latin typeface="HGPｺﾞｼｯｸM" panose="020B0600000000000000" pitchFamily="50" charset="-128"/>
          <a:ea typeface="HGPｺﾞｼｯｸM" panose="020B0600000000000000" pitchFamily="50" charset="-128"/>
        </a:defRPr>
      </a:pPr>
      <a:endParaRPr lang="ja-JP"/>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solidFill>
                <a:latin typeface="HGPｺﾞｼｯｸM" panose="020B0600000000000000" pitchFamily="50" charset="-128"/>
                <a:ea typeface="HGPｺﾞｼｯｸM" panose="020B0600000000000000" pitchFamily="50" charset="-128"/>
                <a:cs typeface="+mn-cs"/>
              </a:defRPr>
            </a:pPr>
            <a:r>
              <a:rPr lang="ja-JP"/>
              <a:t>就業者誘発数、雇用者誘発数</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solidFill>
              <a:latin typeface="HGPｺﾞｼｯｸM" panose="020B0600000000000000" pitchFamily="50" charset="-128"/>
              <a:ea typeface="HGPｺﾞｼｯｸM" panose="020B0600000000000000" pitchFamily="50" charset="-128"/>
              <a:cs typeface="+mn-cs"/>
            </a:defRPr>
          </a:pPr>
          <a:endParaRPr lang="ja-JP"/>
        </a:p>
      </c:txPr>
    </c:title>
    <c:autoTitleDeleted val="0"/>
    <c:plotArea>
      <c:layout/>
      <c:barChart>
        <c:barDir val="col"/>
        <c:grouping val="clustered"/>
        <c:varyColors val="0"/>
        <c:ser>
          <c:idx val="0"/>
          <c:order val="0"/>
          <c:tx>
            <c:v>①　就業者誘発数</c:v>
          </c:tx>
          <c:spPr>
            <a:solidFill>
              <a:schemeClr val="accent1"/>
            </a:solidFill>
            <a:ln>
              <a:noFill/>
            </a:ln>
            <a:effectLst/>
            <a:scene3d>
              <a:camera prst="orthographicFront"/>
              <a:lightRig rig="threePt" dir="t"/>
            </a:scene3d>
            <a:sp3d>
              <a:bevelT w="114300" prst="artDeco"/>
            </a:sp3d>
          </c:spPr>
          <c:invertIfNegative val="0"/>
          <c:dLbls>
            <c:spPr>
              <a:noFill/>
              <a:ln>
                <a:noFill/>
              </a:ln>
              <a:effectLst/>
            </c:spPr>
            <c:txPr>
              <a:bodyPr rot="0" spcFirstLastPara="1" vertOverflow="ellipsis" vert="horz" wrap="square" anchor="ctr" anchorCtr="1"/>
              <a:lstStyle/>
              <a:p>
                <a:pPr>
                  <a:defRPr sz="900" b="0" i="0" u="none" strike="noStrike" kern="1200" baseline="0">
                    <a:solidFill>
                      <a:schemeClr val="tx1"/>
                    </a:solidFill>
                    <a:latin typeface="HGPｺﾞｼｯｸM" panose="020B0600000000000000" pitchFamily="50" charset="-128"/>
                    <a:ea typeface="HGPｺﾞｼｯｸM" panose="020B0600000000000000" pitchFamily="50" charset="-128"/>
                    <a:cs typeface="+mn-cs"/>
                  </a:defRPr>
                </a:pPr>
                <a:endParaRPr lang="ja-JP"/>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extLst>
                <c:ext xmlns:c15="http://schemas.microsoft.com/office/drawing/2012/chart" uri="{02D57815-91ED-43cb-92C2-25804820EDAC}">
                  <c15:fullRef>
                    <c15:sqref>④出力Ⅰ!$E$14:$E$15</c15:sqref>
                  </c15:fullRef>
                </c:ext>
              </c:extLst>
              <c:f>④出力Ⅰ!$E$14</c:f>
              <c:strCache>
                <c:ptCount val="1"/>
                <c:pt idx="0">
                  <c:v>就業者
誘発数</c:v>
                </c:pt>
              </c:strCache>
            </c:strRef>
          </c:cat>
          <c:val>
            <c:numRef>
              <c:extLst>
                <c:ext xmlns:c15="http://schemas.microsoft.com/office/drawing/2012/chart" uri="{02D57815-91ED-43cb-92C2-25804820EDAC}">
                  <c15:fullRef>
                    <c15:sqref>④出力Ⅰ!$J$14:$J$15</c15:sqref>
                  </c15:fullRef>
                </c:ext>
              </c:extLst>
              <c:f>④出力Ⅰ!$J$14</c:f>
              <c:numCache>
                <c:formatCode>#,##0_);[Red]\(#,##0\)</c:formatCode>
                <c:ptCount val="1"/>
                <c:pt idx="0">
                  <c:v>0</c:v>
                </c:pt>
              </c:numCache>
            </c:numRef>
          </c:val>
          <c:extLst>
            <c:ext xmlns:c16="http://schemas.microsoft.com/office/drawing/2014/chart" uri="{C3380CC4-5D6E-409C-BE32-E72D297353CC}">
              <c16:uniqueId val="{00000000-3954-41B1-895A-986118540F12}"/>
            </c:ext>
          </c:extLst>
        </c:ser>
        <c:ser>
          <c:idx val="1"/>
          <c:order val="1"/>
          <c:tx>
            <c:v>②　①のうち雇用者誘発数</c:v>
          </c:tx>
          <c:spPr>
            <a:solidFill>
              <a:schemeClr val="accent2"/>
            </a:solidFill>
            <a:ln>
              <a:noFill/>
            </a:ln>
            <a:effectLst/>
            <a:scene3d>
              <a:camera prst="orthographicFront"/>
              <a:lightRig rig="threePt" dir="t"/>
            </a:scene3d>
            <a:sp3d>
              <a:bevelT w="114300" prst="artDeco"/>
            </a:sp3d>
          </c:spPr>
          <c:invertIfNegative val="0"/>
          <c:dLbls>
            <c:dLbl>
              <c:idx val="0"/>
              <c:layout>
                <c:manualLayout>
                  <c:x val="2.4188126486760334E-2"/>
                  <c:y val="-3.8879903651313492E-3"/>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3954-41B1-895A-986118540F12}"/>
                </c:ext>
              </c:extLst>
            </c:dLbl>
            <c:spPr>
              <a:noFill/>
              <a:ln>
                <a:noFill/>
              </a:ln>
              <a:effectLst/>
            </c:spPr>
            <c:txPr>
              <a:bodyPr rot="0" spcFirstLastPara="1" vertOverflow="ellipsis" vert="horz" wrap="square" anchor="ctr" anchorCtr="1"/>
              <a:lstStyle/>
              <a:p>
                <a:pPr>
                  <a:defRPr sz="900" b="0" i="0" u="none" strike="noStrike" kern="1200" baseline="0">
                    <a:solidFill>
                      <a:schemeClr val="tx1"/>
                    </a:solidFill>
                    <a:latin typeface="HGPｺﾞｼｯｸM" panose="020B0600000000000000" pitchFamily="50" charset="-128"/>
                    <a:ea typeface="HGPｺﾞｼｯｸM" panose="020B0600000000000000" pitchFamily="50" charset="-128"/>
                    <a:cs typeface="+mn-cs"/>
                  </a:defRPr>
                </a:pPr>
                <a:endParaRPr lang="ja-JP"/>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Lit>
              <c:ptCount val="1"/>
              <c:pt idx="0">
                <c:v>就業者
誘発数</c:v>
              </c:pt>
              <c:extLst>
                <c:ext xmlns:c15="http://schemas.microsoft.com/office/drawing/2012/chart" uri="{02D57815-91ED-43cb-92C2-25804820EDAC}">
                  <c15:autoCat val="1"/>
                </c:ext>
              </c:extLst>
            </c:strLit>
          </c:cat>
          <c:val>
            <c:numRef>
              <c:extLst>
                <c:ext xmlns:c15="http://schemas.microsoft.com/office/drawing/2012/chart" uri="{02D57815-91ED-43cb-92C2-25804820EDAC}">
                  <c15:fullRef>
                    <c15:sqref>④出力Ⅰ!$J$16</c15:sqref>
                  </c15:fullRef>
                </c:ext>
              </c:extLst>
              <c:f>④出力Ⅰ!$J$16</c:f>
              <c:numCache>
                <c:formatCode>#,##0_);[Red]\(#,##0\)</c:formatCode>
                <c:ptCount val="1"/>
                <c:pt idx="0">
                  <c:v>0</c:v>
                </c:pt>
              </c:numCache>
            </c:numRef>
          </c:val>
          <c:extLst>
            <c:ext xmlns:c16="http://schemas.microsoft.com/office/drawing/2014/chart" uri="{C3380CC4-5D6E-409C-BE32-E72D297353CC}">
              <c16:uniqueId val="{00000001-3954-41B1-895A-986118540F12}"/>
            </c:ext>
          </c:extLst>
        </c:ser>
        <c:dLbls>
          <c:dLblPos val="outEnd"/>
          <c:showLegendKey val="0"/>
          <c:showVal val="1"/>
          <c:showCatName val="0"/>
          <c:showSerName val="0"/>
          <c:showPercent val="0"/>
          <c:showBubbleSize val="0"/>
        </c:dLbls>
        <c:gapWidth val="315"/>
        <c:overlap val="43"/>
        <c:axId val="806047936"/>
        <c:axId val="806047608"/>
      </c:barChart>
      <c:catAx>
        <c:axId val="806047936"/>
        <c:scaling>
          <c:orientation val="minMax"/>
        </c:scaling>
        <c:delete val="1"/>
        <c:axPos val="b"/>
        <c:numFmt formatCode="General" sourceLinked="1"/>
        <c:majorTickMark val="none"/>
        <c:minorTickMark val="none"/>
        <c:tickLblPos val="nextTo"/>
        <c:crossAx val="806047608"/>
        <c:crosses val="autoZero"/>
        <c:auto val="1"/>
        <c:lblAlgn val="ctr"/>
        <c:lblOffset val="100"/>
        <c:noMultiLvlLbl val="0"/>
      </c:catAx>
      <c:valAx>
        <c:axId val="806047608"/>
        <c:scaling>
          <c:orientation val="minMax"/>
        </c:scaling>
        <c:delete val="0"/>
        <c:axPos val="l"/>
        <c:majorGridlines>
          <c:spPr>
            <a:ln w="9525" cap="flat" cmpd="sng" algn="ctr">
              <a:solidFill>
                <a:schemeClr val="tx1">
                  <a:lumMod val="15000"/>
                  <a:lumOff val="85000"/>
                </a:schemeClr>
              </a:solidFill>
              <a:round/>
            </a:ln>
            <a:effectLst/>
          </c:spPr>
        </c:majorGridlines>
        <c:numFmt formatCode="#,##0_);[Red]\(#,##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solidFill>
                <a:latin typeface="HGPｺﾞｼｯｸM" panose="020B0600000000000000" pitchFamily="50" charset="-128"/>
                <a:ea typeface="HGPｺﾞｼｯｸM" panose="020B0600000000000000" pitchFamily="50" charset="-128"/>
                <a:cs typeface="+mn-cs"/>
              </a:defRPr>
            </a:pPr>
            <a:endParaRPr lang="ja-JP"/>
          </a:p>
        </c:txPr>
        <c:crossAx val="806047936"/>
        <c:crosses val="autoZero"/>
        <c:crossBetween val="between"/>
      </c:valAx>
      <c:spPr>
        <a:noFill/>
        <a:ln>
          <a:noFill/>
        </a:ln>
        <a:effectLst/>
      </c:spPr>
    </c:plotArea>
    <c:legend>
      <c:legendPos val="r"/>
      <c:overlay val="0"/>
      <c:spPr>
        <a:noFill/>
        <a:ln>
          <a:noFill/>
        </a:ln>
        <a:effectLst/>
      </c:spPr>
      <c:txPr>
        <a:bodyPr rot="0" spcFirstLastPara="1" vertOverflow="ellipsis" vert="horz" wrap="square" anchor="ctr" anchorCtr="1"/>
        <a:lstStyle/>
        <a:p>
          <a:pPr>
            <a:defRPr sz="900" b="0" i="0" u="none" strike="noStrike" kern="1200" baseline="0">
              <a:solidFill>
                <a:schemeClr val="tx1"/>
              </a:solidFill>
              <a:latin typeface="HGPｺﾞｼｯｸM" panose="020B0600000000000000" pitchFamily="50" charset="-128"/>
              <a:ea typeface="HGPｺﾞｼｯｸM" panose="020B0600000000000000" pitchFamily="50" charset="-128"/>
              <a:cs typeface="+mn-cs"/>
            </a:defRPr>
          </a:pPr>
          <a:endParaRPr lang="ja-JP"/>
        </a:p>
      </c:txPr>
    </c:legend>
    <c:plotVisOnly val="1"/>
    <c:dispBlanksAs val="gap"/>
    <c:showDLblsOverMax val="0"/>
  </c:chart>
  <c:spPr>
    <a:solidFill>
      <a:schemeClr val="bg1"/>
    </a:solidFill>
    <a:ln w="9525" cap="flat" cmpd="sng" algn="ctr">
      <a:solidFill>
        <a:schemeClr val="tx1">
          <a:lumMod val="50000"/>
          <a:lumOff val="50000"/>
        </a:schemeClr>
      </a:solidFill>
      <a:round/>
    </a:ln>
    <a:effectLst/>
  </c:spPr>
  <c:txPr>
    <a:bodyPr/>
    <a:lstStyle/>
    <a:p>
      <a:pPr>
        <a:defRPr>
          <a:solidFill>
            <a:schemeClr val="tx1"/>
          </a:solidFill>
          <a:latin typeface="HGPｺﾞｼｯｸM" panose="020B0600000000000000" pitchFamily="50" charset="-128"/>
          <a:ea typeface="HGPｺﾞｼｯｸM" panose="020B0600000000000000" pitchFamily="50" charset="-128"/>
        </a:defRPr>
      </a:pPr>
      <a:endParaRPr lang="ja-JP"/>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 Id="rId4" Type="http://schemas.openxmlformats.org/officeDocument/2006/relationships/image" Target="../media/image4.png"/></Relationships>
</file>

<file path=xl/drawings/_rels/drawing3.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 Id="rId5" Type="http://schemas.openxmlformats.org/officeDocument/2006/relationships/chart" Target="../charts/chart5.xml"/><Relationship Id="rId4" Type="http://schemas.openxmlformats.org/officeDocument/2006/relationships/chart" Target="../charts/chart4.xml"/></Relationships>
</file>

<file path=xl/drawings/drawing1.xml><?xml version="1.0" encoding="utf-8"?>
<xdr:wsDr xmlns:xdr="http://schemas.openxmlformats.org/drawingml/2006/spreadsheetDrawing" xmlns:a="http://schemas.openxmlformats.org/drawingml/2006/main">
  <xdr:twoCellAnchor editAs="oneCell">
    <xdr:from>
      <xdr:col>0</xdr:col>
      <xdr:colOff>104775</xdr:colOff>
      <xdr:row>80</xdr:row>
      <xdr:rowOff>133350</xdr:rowOff>
    </xdr:from>
    <xdr:to>
      <xdr:col>8</xdr:col>
      <xdr:colOff>269243</xdr:colOff>
      <xdr:row>93</xdr:row>
      <xdr:rowOff>9525</xdr:rowOff>
    </xdr:to>
    <xdr:pic>
      <xdr:nvPicPr>
        <xdr:cNvPr id="9" name="図 8">
          <a:extLst>
            <a:ext uri="{FF2B5EF4-FFF2-40B4-BE49-F238E27FC236}">
              <a16:creationId xmlns:a16="http://schemas.microsoft.com/office/drawing/2014/main" id="{A65475E2-70B8-48D5-030C-DB92223C8913}"/>
            </a:ext>
          </a:extLst>
        </xdr:cNvPr>
        <xdr:cNvPicPr>
          <a:picLocks noChangeAspect="1"/>
        </xdr:cNvPicPr>
      </xdr:nvPicPr>
      <xdr:blipFill>
        <a:blip xmlns:r="http://schemas.openxmlformats.org/officeDocument/2006/relationships" r:embed="rId1"/>
        <a:stretch>
          <a:fillRect/>
        </a:stretch>
      </xdr:blipFill>
      <xdr:spPr>
        <a:xfrm>
          <a:off x="104775" y="14249400"/>
          <a:ext cx="5650868" cy="2105025"/>
        </a:xfrm>
        <a:prstGeom prst="rect">
          <a:avLst/>
        </a:prstGeom>
      </xdr:spPr>
    </xdr:pic>
    <xdr:clientData/>
  </xdr:twoCellAnchor>
  <xdr:twoCellAnchor editAs="oneCell">
    <xdr:from>
      <xdr:col>0</xdr:col>
      <xdr:colOff>47625</xdr:colOff>
      <xdr:row>17</xdr:row>
      <xdr:rowOff>57150</xdr:rowOff>
    </xdr:from>
    <xdr:to>
      <xdr:col>9</xdr:col>
      <xdr:colOff>104775</xdr:colOff>
      <xdr:row>20</xdr:row>
      <xdr:rowOff>104775</xdr:rowOff>
    </xdr:to>
    <xdr:pic>
      <xdr:nvPicPr>
        <xdr:cNvPr id="2" name="図 1">
          <a:extLst>
            <a:ext uri="{FF2B5EF4-FFF2-40B4-BE49-F238E27FC236}">
              <a16:creationId xmlns:a16="http://schemas.microsoft.com/office/drawing/2014/main" id="{306AD0CF-54B3-40DE-AB15-9279C858840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7625" y="1924050"/>
          <a:ext cx="6229350" cy="5619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2</xdr:col>
      <xdr:colOff>406400</xdr:colOff>
      <xdr:row>17</xdr:row>
      <xdr:rowOff>22225</xdr:rowOff>
    </xdr:from>
    <xdr:to>
      <xdr:col>9</xdr:col>
      <xdr:colOff>111990</xdr:colOff>
      <xdr:row>20</xdr:row>
      <xdr:rowOff>142875</xdr:rowOff>
    </xdr:to>
    <xdr:sp macro="" textlink="">
      <xdr:nvSpPr>
        <xdr:cNvPr id="3" name="四角形: 角を丸くする 2">
          <a:extLst>
            <a:ext uri="{FF2B5EF4-FFF2-40B4-BE49-F238E27FC236}">
              <a16:creationId xmlns:a16="http://schemas.microsoft.com/office/drawing/2014/main" id="{164A24E6-A216-41C0-AB24-CAAB7546C1E7}"/>
            </a:ext>
          </a:extLst>
        </xdr:cNvPr>
        <xdr:cNvSpPr/>
      </xdr:nvSpPr>
      <xdr:spPr>
        <a:xfrm>
          <a:off x="1771650" y="3276600"/>
          <a:ext cx="4483965" cy="644525"/>
        </a:xfrm>
        <a:prstGeom prst="roundRect">
          <a:avLst/>
        </a:prstGeom>
        <a:noFill/>
        <a:ln w="38100">
          <a:solidFill>
            <a:srgbClr val="0000FF"/>
          </a:solidFill>
          <a:prstDash val="dash"/>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200025</xdr:colOff>
      <xdr:row>12</xdr:row>
      <xdr:rowOff>149225</xdr:rowOff>
    </xdr:from>
    <xdr:to>
      <xdr:col>10</xdr:col>
      <xdr:colOff>417658</xdr:colOff>
      <xdr:row>15</xdr:row>
      <xdr:rowOff>108527</xdr:rowOff>
    </xdr:to>
    <xdr:sp macro="" textlink="">
      <xdr:nvSpPr>
        <xdr:cNvPr id="4" name="吹き出し: 角を丸めた四角形 3">
          <a:extLst>
            <a:ext uri="{FF2B5EF4-FFF2-40B4-BE49-F238E27FC236}">
              <a16:creationId xmlns:a16="http://schemas.microsoft.com/office/drawing/2014/main" id="{C7634CA6-D085-423C-8350-3806E1F686AB}"/>
            </a:ext>
          </a:extLst>
        </xdr:cNvPr>
        <xdr:cNvSpPr/>
      </xdr:nvSpPr>
      <xdr:spPr>
        <a:xfrm>
          <a:off x="4978400" y="2387600"/>
          <a:ext cx="2265508" cy="483177"/>
        </a:xfrm>
        <a:prstGeom prst="wedgeRoundRectCallout">
          <a:avLst>
            <a:gd name="adj1" fmla="val -20833"/>
            <a:gd name="adj2" fmla="val 76958"/>
            <a:gd name="adj3" fmla="val 16667"/>
          </a:avLst>
        </a:prstGeom>
        <a:solidFill>
          <a:srgbClr val="CCEC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800">
              <a:solidFill>
                <a:schemeClr val="tx1"/>
              </a:solidFill>
            </a:rPr>
            <a:t>分析テーマを入力</a:t>
          </a:r>
        </a:p>
      </xdr:txBody>
    </xdr:sp>
    <xdr:clientData/>
  </xdr:twoCellAnchor>
  <xdr:twoCellAnchor editAs="oneCell">
    <xdr:from>
      <xdr:col>0</xdr:col>
      <xdr:colOff>47626</xdr:colOff>
      <xdr:row>31</xdr:row>
      <xdr:rowOff>38100</xdr:rowOff>
    </xdr:from>
    <xdr:to>
      <xdr:col>8</xdr:col>
      <xdr:colOff>524704</xdr:colOff>
      <xdr:row>66</xdr:row>
      <xdr:rowOff>133350</xdr:rowOff>
    </xdr:to>
    <xdr:pic>
      <xdr:nvPicPr>
        <xdr:cNvPr id="5" name="図 4">
          <a:extLst>
            <a:ext uri="{FF2B5EF4-FFF2-40B4-BE49-F238E27FC236}">
              <a16:creationId xmlns:a16="http://schemas.microsoft.com/office/drawing/2014/main" id="{DC1EE7ED-604A-4FDA-8EDB-F4F5A1ADFF66}"/>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47626" y="4524375"/>
          <a:ext cx="5963478" cy="60960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6</xdr:col>
      <xdr:colOff>466725</xdr:colOff>
      <xdr:row>37</xdr:row>
      <xdr:rowOff>73025</xdr:rowOff>
    </xdr:from>
    <xdr:to>
      <xdr:col>10</xdr:col>
      <xdr:colOff>323850</xdr:colOff>
      <xdr:row>44</xdr:row>
      <xdr:rowOff>82550</xdr:rowOff>
    </xdr:to>
    <xdr:sp macro="" textlink="">
      <xdr:nvSpPr>
        <xdr:cNvPr id="6" name="吹き出し: 角を丸めた四角形 5">
          <a:extLst>
            <a:ext uri="{FF2B5EF4-FFF2-40B4-BE49-F238E27FC236}">
              <a16:creationId xmlns:a16="http://schemas.microsoft.com/office/drawing/2014/main" id="{A355D9B6-CD64-4A87-869D-66D0D7DBFF5E}"/>
            </a:ext>
          </a:extLst>
        </xdr:cNvPr>
        <xdr:cNvSpPr/>
      </xdr:nvSpPr>
      <xdr:spPr>
        <a:xfrm>
          <a:off x="4562475" y="5676900"/>
          <a:ext cx="2587625" cy="1231900"/>
        </a:xfrm>
        <a:prstGeom prst="wedgeRoundRectCallout">
          <a:avLst>
            <a:gd name="adj1" fmla="val -73513"/>
            <a:gd name="adj2" fmla="val 25346"/>
            <a:gd name="adj3" fmla="val 16667"/>
          </a:avLst>
        </a:prstGeom>
        <a:solidFill>
          <a:srgbClr val="CCEC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800">
              <a:solidFill>
                <a:schemeClr val="tx1"/>
              </a:solidFill>
            </a:rPr>
            <a:t>データを入力</a:t>
          </a:r>
          <a:endParaRPr kumimoji="1" lang="en-US" altLang="ja-JP" sz="1800">
            <a:solidFill>
              <a:schemeClr val="tx1"/>
            </a:solidFill>
          </a:endParaRPr>
        </a:p>
        <a:p>
          <a:pPr algn="l"/>
          <a:r>
            <a:rPr kumimoji="1" lang="en-US" altLang="ja-JP" sz="1500">
              <a:solidFill>
                <a:srgbClr val="FF0000"/>
              </a:solidFill>
            </a:rPr>
            <a:t>※</a:t>
          </a:r>
          <a:r>
            <a:rPr kumimoji="1" lang="ja-JP" altLang="en-US" sz="1500">
              <a:solidFill>
                <a:srgbClr val="FF0000"/>
              </a:solidFill>
            </a:rPr>
            <a:t>全て県内産の生産者価格で入力してください。</a:t>
          </a:r>
        </a:p>
      </xdr:txBody>
    </xdr:sp>
    <xdr:clientData/>
  </xdr:twoCellAnchor>
  <xdr:twoCellAnchor>
    <xdr:from>
      <xdr:col>3</xdr:col>
      <xdr:colOff>80010</xdr:colOff>
      <xdr:row>80</xdr:row>
      <xdr:rowOff>100965</xdr:rowOff>
    </xdr:from>
    <xdr:to>
      <xdr:col>6</xdr:col>
      <xdr:colOff>200184</xdr:colOff>
      <xdr:row>84</xdr:row>
      <xdr:rowOff>43815</xdr:rowOff>
    </xdr:to>
    <xdr:sp macro="" textlink="">
      <xdr:nvSpPr>
        <xdr:cNvPr id="8" name="四角形: 角を丸くする 7">
          <a:extLst>
            <a:ext uri="{FF2B5EF4-FFF2-40B4-BE49-F238E27FC236}">
              <a16:creationId xmlns:a16="http://schemas.microsoft.com/office/drawing/2014/main" id="{608D41D6-A1B8-4D15-861D-B8826A51CFDE}"/>
            </a:ext>
          </a:extLst>
        </xdr:cNvPr>
        <xdr:cNvSpPr/>
      </xdr:nvSpPr>
      <xdr:spPr>
        <a:xfrm>
          <a:off x="1931670" y="13885545"/>
          <a:ext cx="1971834" cy="613410"/>
        </a:xfrm>
        <a:prstGeom prst="roundRect">
          <a:avLst/>
        </a:prstGeom>
        <a:noFill/>
        <a:ln w="38100">
          <a:solidFill>
            <a:srgbClr val="0000FF"/>
          </a:solidFill>
          <a:prstDash val="dash"/>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editAs="oneCell">
    <xdr:from>
      <xdr:col>0</xdr:col>
      <xdr:colOff>209550</xdr:colOff>
      <xdr:row>101</xdr:row>
      <xdr:rowOff>95250</xdr:rowOff>
    </xdr:from>
    <xdr:to>
      <xdr:col>8</xdr:col>
      <xdr:colOff>231631</xdr:colOff>
      <xdr:row>110</xdr:row>
      <xdr:rowOff>89302</xdr:rowOff>
    </xdr:to>
    <xdr:pic>
      <xdr:nvPicPr>
        <xdr:cNvPr id="10" name="図 9">
          <a:extLst>
            <a:ext uri="{FF2B5EF4-FFF2-40B4-BE49-F238E27FC236}">
              <a16:creationId xmlns:a16="http://schemas.microsoft.com/office/drawing/2014/main" id="{A2C9714D-2CCD-40EC-9491-E45D087C5F64}"/>
            </a:ext>
          </a:extLst>
        </xdr:cNvPr>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209550" y="18049875"/>
          <a:ext cx="5508481" cy="153710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3</xdr:col>
      <xdr:colOff>66675</xdr:colOff>
      <xdr:row>101</xdr:row>
      <xdr:rowOff>142875</xdr:rowOff>
    </xdr:from>
    <xdr:to>
      <xdr:col>6</xdr:col>
      <xdr:colOff>186849</xdr:colOff>
      <xdr:row>105</xdr:row>
      <xdr:rowOff>85725</xdr:rowOff>
    </xdr:to>
    <xdr:sp macro="" textlink="">
      <xdr:nvSpPr>
        <xdr:cNvPr id="11" name="四角形: 角を丸くする 10">
          <a:extLst>
            <a:ext uri="{FF2B5EF4-FFF2-40B4-BE49-F238E27FC236}">
              <a16:creationId xmlns:a16="http://schemas.microsoft.com/office/drawing/2014/main" id="{94DEEB33-A0F1-4E9A-A5B2-AF5DB5E9B0AB}"/>
            </a:ext>
          </a:extLst>
        </xdr:cNvPr>
        <xdr:cNvSpPr/>
      </xdr:nvSpPr>
      <xdr:spPr>
        <a:xfrm>
          <a:off x="2124075" y="18097500"/>
          <a:ext cx="2177574" cy="628650"/>
        </a:xfrm>
        <a:prstGeom prst="roundRect">
          <a:avLst/>
        </a:prstGeom>
        <a:noFill/>
        <a:ln w="38100">
          <a:solidFill>
            <a:srgbClr val="0000FF"/>
          </a:solidFill>
          <a:prstDash val="dash"/>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38100</xdr:colOff>
      <xdr:row>100</xdr:row>
      <xdr:rowOff>142875</xdr:rowOff>
    </xdr:from>
    <xdr:to>
      <xdr:col>10</xdr:col>
      <xdr:colOff>290544</xdr:colOff>
      <xdr:row>104</xdr:row>
      <xdr:rowOff>9751</xdr:rowOff>
    </xdr:to>
    <xdr:sp macro="" textlink="">
      <xdr:nvSpPr>
        <xdr:cNvPr id="12" name="吹き出し: 角を丸めた四角形 11">
          <a:extLst>
            <a:ext uri="{FF2B5EF4-FFF2-40B4-BE49-F238E27FC236}">
              <a16:creationId xmlns:a16="http://schemas.microsoft.com/office/drawing/2014/main" id="{62852CF2-1F6E-48E4-A8C1-FC82D78773CA}"/>
            </a:ext>
          </a:extLst>
        </xdr:cNvPr>
        <xdr:cNvSpPr/>
      </xdr:nvSpPr>
      <xdr:spPr>
        <a:xfrm>
          <a:off x="4838700" y="17926050"/>
          <a:ext cx="2309844" cy="552676"/>
        </a:xfrm>
        <a:prstGeom prst="wedgeRoundRectCallout">
          <a:avLst>
            <a:gd name="adj1" fmla="val -66566"/>
            <a:gd name="adj2" fmla="val 36969"/>
            <a:gd name="adj3" fmla="val 16667"/>
          </a:avLst>
        </a:prstGeom>
        <a:solidFill>
          <a:srgbClr val="CCEC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800">
              <a:solidFill>
                <a:schemeClr val="tx1"/>
              </a:solidFill>
            </a:rPr>
            <a:t>プルダウンで選択</a:t>
          </a:r>
        </a:p>
      </xdr:txBody>
    </xdr:sp>
    <xdr:clientData/>
  </xdr:twoCellAnchor>
  <xdr:twoCellAnchor>
    <xdr:from>
      <xdr:col>7</xdr:col>
      <xdr:colOff>57385</xdr:colOff>
      <xdr:row>78</xdr:row>
      <xdr:rowOff>152636</xdr:rowOff>
    </xdr:from>
    <xdr:to>
      <xdr:col>10</xdr:col>
      <xdr:colOff>276677</xdr:colOff>
      <xdr:row>82</xdr:row>
      <xdr:rowOff>8873</xdr:rowOff>
    </xdr:to>
    <xdr:sp macro="" textlink="">
      <xdr:nvSpPr>
        <xdr:cNvPr id="15" name="吹き出し: 角を丸めた四角形 14">
          <a:extLst>
            <a:ext uri="{FF2B5EF4-FFF2-40B4-BE49-F238E27FC236}">
              <a16:creationId xmlns:a16="http://schemas.microsoft.com/office/drawing/2014/main" id="{AAA795E0-5C54-44F6-8D67-DBDE63C910F2}"/>
            </a:ext>
          </a:extLst>
        </xdr:cNvPr>
        <xdr:cNvSpPr/>
      </xdr:nvSpPr>
      <xdr:spPr>
        <a:xfrm>
          <a:off x="4857985" y="12535136"/>
          <a:ext cx="2276692" cy="542037"/>
        </a:xfrm>
        <a:prstGeom prst="wedgeRoundRectCallout">
          <a:avLst>
            <a:gd name="adj1" fmla="val -66566"/>
            <a:gd name="adj2" fmla="val 36969"/>
            <a:gd name="adj3" fmla="val 16667"/>
          </a:avLst>
        </a:prstGeom>
        <a:solidFill>
          <a:srgbClr val="CCEC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800">
              <a:solidFill>
                <a:schemeClr val="tx1"/>
              </a:solidFill>
            </a:rPr>
            <a:t>プルダウンで選択</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495300</xdr:colOff>
      <xdr:row>52</xdr:row>
      <xdr:rowOff>76200</xdr:rowOff>
    </xdr:from>
    <xdr:to>
      <xdr:col>3</xdr:col>
      <xdr:colOff>819150</xdr:colOff>
      <xdr:row>53</xdr:row>
      <xdr:rowOff>114300</xdr:rowOff>
    </xdr:to>
    <xdr:sp macro="" textlink="">
      <xdr:nvSpPr>
        <xdr:cNvPr id="1151" name="AutoShape 4">
          <a:extLst>
            <a:ext uri="{FF2B5EF4-FFF2-40B4-BE49-F238E27FC236}">
              <a16:creationId xmlns:a16="http://schemas.microsoft.com/office/drawing/2014/main" id="{3CBC240D-9659-4D53-AB51-B7FE7D54E76C}"/>
            </a:ext>
          </a:extLst>
        </xdr:cNvPr>
        <xdr:cNvSpPr>
          <a:spLocks noChangeArrowheads="1"/>
        </xdr:cNvSpPr>
      </xdr:nvSpPr>
      <xdr:spPr bwMode="auto">
        <a:xfrm>
          <a:off x="2886075" y="9277350"/>
          <a:ext cx="323850" cy="219075"/>
        </a:xfrm>
        <a:prstGeom prst="upArrow">
          <a:avLst>
            <a:gd name="adj1" fmla="val 50000"/>
            <a:gd name="adj2" fmla="val 25000"/>
          </a:avLst>
        </a:prstGeom>
        <a:solidFill>
          <a:srgbClr val="FF0000"/>
        </a:solidFill>
        <a:ln w="9525">
          <a:solidFill>
            <a:srgbClr val="000000"/>
          </a:solidFill>
          <a:miter lim="800000"/>
          <a:headEnd/>
          <a:tailEnd/>
        </a:ln>
      </xdr:spPr>
    </xdr:sp>
    <xdr:clientData/>
  </xdr:twoCellAnchor>
</xdr:wsDr>
</file>

<file path=xl/drawings/drawing3.xml><?xml version="1.0" encoding="utf-8"?>
<xdr:wsDr xmlns:xdr="http://schemas.openxmlformats.org/drawingml/2006/spreadsheetDrawing" xmlns:a="http://schemas.openxmlformats.org/drawingml/2006/main">
  <xdr:twoCellAnchor>
    <xdr:from>
      <xdr:col>1</xdr:col>
      <xdr:colOff>26458</xdr:colOff>
      <xdr:row>55</xdr:row>
      <xdr:rowOff>130780</xdr:rowOff>
    </xdr:from>
    <xdr:to>
      <xdr:col>21</xdr:col>
      <xdr:colOff>560916</xdr:colOff>
      <xdr:row>110</xdr:row>
      <xdr:rowOff>105833</xdr:rowOff>
    </xdr:to>
    <xdr:sp macro="" textlink="">
      <xdr:nvSpPr>
        <xdr:cNvPr id="2" name="四角形: 角を丸くする 1">
          <a:extLst>
            <a:ext uri="{FF2B5EF4-FFF2-40B4-BE49-F238E27FC236}">
              <a16:creationId xmlns:a16="http://schemas.microsoft.com/office/drawing/2014/main" id="{668711B2-F1E7-450F-8A95-763872C27C42}"/>
            </a:ext>
          </a:extLst>
        </xdr:cNvPr>
        <xdr:cNvSpPr/>
      </xdr:nvSpPr>
      <xdr:spPr>
        <a:xfrm>
          <a:off x="322791" y="9930947"/>
          <a:ext cx="15224125" cy="9542386"/>
        </a:xfrm>
        <a:prstGeom prst="roundRect">
          <a:avLst/>
        </a:prstGeom>
        <a:solidFill>
          <a:srgbClr val="CCFFCC">
            <a:alpha val="23000"/>
          </a:srgbClr>
        </a:solidFill>
      </xdr:spPr>
      <xdr:style>
        <a:lnRef idx="2">
          <a:schemeClr val="accent5">
            <a:shade val="50000"/>
          </a:schemeClr>
        </a:lnRef>
        <a:fillRef idx="1">
          <a:schemeClr val="accent5"/>
        </a:fillRef>
        <a:effectRef idx="0">
          <a:schemeClr val="accent5"/>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22679</xdr:colOff>
      <xdr:row>3</xdr:row>
      <xdr:rowOff>137584</xdr:rowOff>
    </xdr:from>
    <xdr:to>
      <xdr:col>21</xdr:col>
      <xdr:colOff>455083</xdr:colOff>
      <xdr:row>54</xdr:row>
      <xdr:rowOff>250977</xdr:rowOff>
    </xdr:to>
    <xdr:sp macro="" textlink="">
      <xdr:nvSpPr>
        <xdr:cNvPr id="3" name="四角形: 角を丸くする 2">
          <a:extLst>
            <a:ext uri="{FF2B5EF4-FFF2-40B4-BE49-F238E27FC236}">
              <a16:creationId xmlns:a16="http://schemas.microsoft.com/office/drawing/2014/main" id="{A2EDBB2B-F800-472E-9466-4764C5EB91B8}"/>
            </a:ext>
          </a:extLst>
        </xdr:cNvPr>
        <xdr:cNvSpPr/>
      </xdr:nvSpPr>
      <xdr:spPr>
        <a:xfrm>
          <a:off x="319012" y="137584"/>
          <a:ext cx="15122071" cy="9035143"/>
        </a:xfrm>
        <a:prstGeom prst="roundRect">
          <a:avLst/>
        </a:prstGeom>
        <a:solidFill>
          <a:srgbClr val="CCFFCC">
            <a:alpha val="23000"/>
          </a:srgbClr>
        </a:solidFill>
      </xdr:spPr>
      <xdr:style>
        <a:lnRef idx="2">
          <a:schemeClr val="accent5">
            <a:shade val="50000"/>
          </a:schemeClr>
        </a:lnRef>
        <a:fillRef idx="1">
          <a:schemeClr val="accent5"/>
        </a:fillRef>
        <a:effectRef idx="0">
          <a:schemeClr val="accent5"/>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8</xdr:col>
      <xdr:colOff>754439</xdr:colOff>
      <xdr:row>4</xdr:row>
      <xdr:rowOff>106591</xdr:rowOff>
    </xdr:from>
    <xdr:to>
      <xdr:col>13</xdr:col>
      <xdr:colOff>19653</xdr:colOff>
      <xdr:row>6</xdr:row>
      <xdr:rowOff>120198</xdr:rowOff>
    </xdr:to>
    <xdr:sp macro="" textlink="">
      <xdr:nvSpPr>
        <xdr:cNvPr id="7" name="四角形: メモ 6">
          <a:extLst>
            <a:ext uri="{FF2B5EF4-FFF2-40B4-BE49-F238E27FC236}">
              <a16:creationId xmlns:a16="http://schemas.microsoft.com/office/drawing/2014/main" id="{E8862034-D58B-4313-8613-6CF2135D87D7}"/>
            </a:ext>
          </a:extLst>
        </xdr:cNvPr>
        <xdr:cNvSpPr/>
      </xdr:nvSpPr>
      <xdr:spPr>
        <a:xfrm>
          <a:off x="6310689" y="275924"/>
          <a:ext cx="2725964" cy="574524"/>
        </a:xfrm>
        <a:prstGeom prst="foldedCorner">
          <a:avLst/>
        </a:prstGeom>
        <a:solidFill>
          <a:srgbClr val="CCEC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2800" b="1" cap="none" spc="0">
              <a:ln w="13462">
                <a:solidFill>
                  <a:schemeClr val="bg1"/>
                </a:solidFill>
                <a:prstDash val="solid"/>
              </a:ln>
              <a:solidFill>
                <a:schemeClr val="tx1">
                  <a:lumMod val="85000"/>
                  <a:lumOff val="15000"/>
                </a:schemeClr>
              </a:solidFill>
              <a:effectLst>
                <a:outerShdw dist="38100" dir="2700000" algn="bl" rotWithShape="0">
                  <a:schemeClr val="accent5"/>
                </a:outerShdw>
              </a:effectLst>
              <a:latin typeface="HGPｺﾞｼｯｸM" panose="020B0600000000000000" pitchFamily="50" charset="-128"/>
              <a:ea typeface="HGPｺﾞｼｯｸM" panose="020B0600000000000000" pitchFamily="50" charset="-128"/>
            </a:rPr>
            <a:t>生産誘発等</a:t>
          </a:r>
        </a:p>
      </xdr:txBody>
    </xdr:sp>
    <xdr:clientData/>
  </xdr:twoCellAnchor>
  <xdr:twoCellAnchor>
    <xdr:from>
      <xdr:col>8</xdr:col>
      <xdr:colOff>365124</xdr:colOff>
      <xdr:row>56</xdr:row>
      <xdr:rowOff>43087</xdr:rowOff>
    </xdr:from>
    <xdr:to>
      <xdr:col>13</xdr:col>
      <xdr:colOff>625928</xdr:colOff>
      <xdr:row>59</xdr:row>
      <xdr:rowOff>87990</xdr:rowOff>
    </xdr:to>
    <xdr:sp macro="" textlink="">
      <xdr:nvSpPr>
        <xdr:cNvPr id="8" name="四角形: メモ 7">
          <a:extLst>
            <a:ext uri="{FF2B5EF4-FFF2-40B4-BE49-F238E27FC236}">
              <a16:creationId xmlns:a16="http://schemas.microsoft.com/office/drawing/2014/main" id="{CCC312E5-3097-4DBA-80C3-4F25D94CCC0B}"/>
            </a:ext>
          </a:extLst>
        </xdr:cNvPr>
        <xdr:cNvSpPr/>
      </xdr:nvSpPr>
      <xdr:spPr>
        <a:xfrm>
          <a:off x="5460999" y="9787162"/>
          <a:ext cx="3413579" cy="559253"/>
        </a:xfrm>
        <a:prstGeom prst="foldedCorner">
          <a:avLst/>
        </a:prstGeom>
        <a:solidFill>
          <a:srgbClr val="CCEC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2800" b="1" cap="none" spc="0">
              <a:ln w="13462">
                <a:solidFill>
                  <a:schemeClr val="bg1"/>
                </a:solidFill>
                <a:prstDash val="solid"/>
              </a:ln>
              <a:solidFill>
                <a:schemeClr val="tx1">
                  <a:lumMod val="85000"/>
                  <a:lumOff val="15000"/>
                </a:schemeClr>
              </a:solidFill>
              <a:effectLst>
                <a:outerShdw dist="38100" dir="2700000" algn="bl" rotWithShape="0">
                  <a:schemeClr val="accent5"/>
                </a:outerShdw>
              </a:effectLst>
              <a:latin typeface="HGPｺﾞｼｯｸM" panose="020B0600000000000000" pitchFamily="50" charset="-128"/>
              <a:ea typeface="HGPｺﾞｼｯｸM" panose="020B0600000000000000" pitchFamily="50" charset="-128"/>
            </a:rPr>
            <a:t>就業者誘発数等</a:t>
          </a:r>
        </a:p>
      </xdr:txBody>
    </xdr:sp>
    <xdr:clientData/>
  </xdr:twoCellAnchor>
  <xdr:twoCellAnchor>
    <xdr:from>
      <xdr:col>1</xdr:col>
      <xdr:colOff>509511</xdr:colOff>
      <xdr:row>30</xdr:row>
      <xdr:rowOff>95249</xdr:rowOff>
    </xdr:from>
    <xdr:to>
      <xdr:col>8</xdr:col>
      <xdr:colOff>486833</xdr:colOff>
      <xdr:row>51</xdr:row>
      <xdr:rowOff>52917</xdr:rowOff>
    </xdr:to>
    <xdr:graphicFrame macro="">
      <xdr:nvGraphicFramePr>
        <xdr:cNvPr id="12" name="グラフ 11">
          <a:extLst>
            <a:ext uri="{FF2B5EF4-FFF2-40B4-BE49-F238E27FC236}">
              <a16:creationId xmlns:a16="http://schemas.microsoft.com/office/drawing/2014/main" id="{16C4819B-93CB-4654-A580-7963DA5B9A3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613833</xdr:colOff>
      <xdr:row>7</xdr:row>
      <xdr:rowOff>95250</xdr:rowOff>
    </xdr:from>
    <xdr:to>
      <xdr:col>20</xdr:col>
      <xdr:colOff>31750</xdr:colOff>
      <xdr:row>52</xdr:row>
      <xdr:rowOff>31750</xdr:rowOff>
    </xdr:to>
    <xdr:graphicFrame macro="">
      <xdr:nvGraphicFramePr>
        <xdr:cNvPr id="13" name="グラフ 12">
          <a:extLst>
            <a:ext uri="{FF2B5EF4-FFF2-40B4-BE49-F238E27FC236}">
              <a16:creationId xmlns:a16="http://schemas.microsoft.com/office/drawing/2014/main" id="{D2033DA2-6F60-4976-8D05-3F3FC5580CD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10</xdr:col>
      <xdr:colOff>455083</xdr:colOff>
      <xdr:row>62</xdr:row>
      <xdr:rowOff>109614</xdr:rowOff>
    </xdr:from>
    <xdr:to>
      <xdr:col>19</xdr:col>
      <xdr:colOff>814916</xdr:colOff>
      <xdr:row>108</xdr:row>
      <xdr:rowOff>116417</xdr:rowOff>
    </xdr:to>
    <xdr:graphicFrame macro="">
      <xdr:nvGraphicFramePr>
        <xdr:cNvPr id="16" name="グラフ 15">
          <a:extLst>
            <a:ext uri="{FF2B5EF4-FFF2-40B4-BE49-F238E27FC236}">
              <a16:creationId xmlns:a16="http://schemas.microsoft.com/office/drawing/2014/main" id="{18C7D1F3-47DE-4E96-BC5F-261A62E8BBD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1</xdr:col>
      <xdr:colOff>488345</xdr:colOff>
      <xdr:row>7</xdr:row>
      <xdr:rowOff>169332</xdr:rowOff>
    </xdr:from>
    <xdr:to>
      <xdr:col>8</xdr:col>
      <xdr:colOff>510041</xdr:colOff>
      <xdr:row>26</xdr:row>
      <xdr:rowOff>105832</xdr:rowOff>
    </xdr:to>
    <xdr:graphicFrame macro="">
      <xdr:nvGraphicFramePr>
        <xdr:cNvPr id="10" name="グラフ 9">
          <a:extLst>
            <a:ext uri="{FF2B5EF4-FFF2-40B4-BE49-F238E27FC236}">
              <a16:creationId xmlns:a16="http://schemas.microsoft.com/office/drawing/2014/main" id="{3C8B91FF-6828-4AF7-9582-E8B8B6D5497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2</xdr:col>
      <xdr:colOff>100540</xdr:colOff>
      <xdr:row>62</xdr:row>
      <xdr:rowOff>77863</xdr:rowOff>
    </xdr:from>
    <xdr:to>
      <xdr:col>8</xdr:col>
      <xdr:colOff>253999</xdr:colOff>
      <xdr:row>81</xdr:row>
      <xdr:rowOff>126999</xdr:rowOff>
    </xdr:to>
    <xdr:graphicFrame macro="">
      <xdr:nvGraphicFramePr>
        <xdr:cNvPr id="11" name="グラフ 10">
          <a:extLst>
            <a:ext uri="{FF2B5EF4-FFF2-40B4-BE49-F238E27FC236}">
              <a16:creationId xmlns:a16="http://schemas.microsoft.com/office/drawing/2014/main" id="{39DBD268-378A-4F61-BAE6-FDCCE846A49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wsDr>
</file>

<file path=xl/drawings/drawing4.xml><?xml version="1.0" encoding="utf-8"?>
<xdr:wsDr xmlns:xdr="http://schemas.openxmlformats.org/drawingml/2006/spreadsheetDrawing" xmlns:a="http://schemas.openxmlformats.org/drawingml/2006/main">
  <xdr:twoCellAnchor>
    <xdr:from>
      <xdr:col>4</xdr:col>
      <xdr:colOff>561975</xdr:colOff>
      <xdr:row>52</xdr:row>
      <xdr:rowOff>0</xdr:rowOff>
    </xdr:from>
    <xdr:to>
      <xdr:col>6</xdr:col>
      <xdr:colOff>28575</xdr:colOff>
      <xdr:row>53</xdr:row>
      <xdr:rowOff>161925</xdr:rowOff>
    </xdr:to>
    <xdr:sp macro="" textlink="">
      <xdr:nvSpPr>
        <xdr:cNvPr id="11406" name="AutoShape 12">
          <a:extLst>
            <a:ext uri="{FF2B5EF4-FFF2-40B4-BE49-F238E27FC236}">
              <a16:creationId xmlns:a16="http://schemas.microsoft.com/office/drawing/2014/main" id="{C12643B7-607B-49CF-BEF3-862E795E7C34}"/>
            </a:ext>
          </a:extLst>
        </xdr:cNvPr>
        <xdr:cNvSpPr>
          <a:spLocks noChangeArrowheads="1"/>
        </xdr:cNvSpPr>
      </xdr:nvSpPr>
      <xdr:spPr bwMode="auto">
        <a:xfrm>
          <a:off x="2409825" y="7191375"/>
          <a:ext cx="628650" cy="333375"/>
        </a:xfrm>
        <a:prstGeom prst="downArrow">
          <a:avLst>
            <a:gd name="adj1" fmla="val 50000"/>
            <a:gd name="adj2" fmla="val 25000"/>
          </a:avLst>
        </a:prstGeom>
        <a:solidFill>
          <a:srgbClr val="FFFF00"/>
        </a:solidFill>
        <a:ln w="9525">
          <a:solidFill>
            <a:srgbClr val="000000"/>
          </a:solidFill>
          <a:miter lim="800000"/>
          <a:headEnd/>
          <a:tailEnd/>
        </a:ln>
      </xdr:spPr>
    </xdr:sp>
    <xdr:clientData/>
  </xdr:twoCellAnchor>
  <xdr:twoCellAnchor>
    <xdr:from>
      <xdr:col>6</xdr:col>
      <xdr:colOff>428625</xdr:colOff>
      <xdr:row>11</xdr:row>
      <xdr:rowOff>47625</xdr:rowOff>
    </xdr:from>
    <xdr:to>
      <xdr:col>7</xdr:col>
      <xdr:colOff>228600</xdr:colOff>
      <xdr:row>13</xdr:row>
      <xdr:rowOff>142875</xdr:rowOff>
    </xdr:to>
    <xdr:sp macro="" textlink="">
      <xdr:nvSpPr>
        <xdr:cNvPr id="11407" name="AutoShape 1">
          <a:extLst>
            <a:ext uri="{FF2B5EF4-FFF2-40B4-BE49-F238E27FC236}">
              <a16:creationId xmlns:a16="http://schemas.microsoft.com/office/drawing/2014/main" id="{36C0FAC5-DD91-4FEA-B6FD-19B3823238BA}"/>
            </a:ext>
          </a:extLst>
        </xdr:cNvPr>
        <xdr:cNvSpPr>
          <a:spLocks noChangeArrowheads="1"/>
        </xdr:cNvSpPr>
      </xdr:nvSpPr>
      <xdr:spPr bwMode="auto">
        <a:xfrm>
          <a:off x="3438525" y="1733550"/>
          <a:ext cx="485775" cy="323850"/>
        </a:xfrm>
        <a:prstGeom prst="downArrow">
          <a:avLst>
            <a:gd name="adj1" fmla="val 46074"/>
            <a:gd name="adj2" fmla="val 39287"/>
          </a:avLst>
        </a:prstGeom>
        <a:solidFill>
          <a:srgbClr val="FF0000"/>
        </a:solidFill>
        <a:ln w="9525">
          <a:solidFill>
            <a:srgbClr val="7F7F7F"/>
          </a:solidFill>
          <a:miter lim="800000"/>
          <a:headEnd/>
          <a:tailEnd/>
        </a:ln>
      </xdr:spPr>
    </xdr:sp>
    <xdr:clientData/>
  </xdr:twoCellAnchor>
  <xdr:twoCellAnchor>
    <xdr:from>
      <xdr:col>4</xdr:col>
      <xdr:colOff>114300</xdr:colOff>
      <xdr:row>22</xdr:row>
      <xdr:rowOff>9525</xdr:rowOff>
    </xdr:from>
    <xdr:to>
      <xdr:col>5</xdr:col>
      <xdr:colOff>19050</xdr:colOff>
      <xdr:row>23</xdr:row>
      <xdr:rowOff>161925</xdr:rowOff>
    </xdr:to>
    <xdr:sp macro="" textlink="">
      <xdr:nvSpPr>
        <xdr:cNvPr id="11408" name="AutoShape 1">
          <a:extLst>
            <a:ext uri="{FF2B5EF4-FFF2-40B4-BE49-F238E27FC236}">
              <a16:creationId xmlns:a16="http://schemas.microsoft.com/office/drawing/2014/main" id="{090BA3CA-C5E8-419F-A888-A908BA59AB08}"/>
            </a:ext>
          </a:extLst>
        </xdr:cNvPr>
        <xdr:cNvSpPr>
          <a:spLocks noChangeArrowheads="1"/>
        </xdr:cNvSpPr>
      </xdr:nvSpPr>
      <xdr:spPr bwMode="auto">
        <a:xfrm>
          <a:off x="1962150" y="3095625"/>
          <a:ext cx="485775" cy="323850"/>
        </a:xfrm>
        <a:prstGeom prst="downArrow">
          <a:avLst>
            <a:gd name="adj1" fmla="val 46074"/>
            <a:gd name="adj2" fmla="val 39287"/>
          </a:avLst>
        </a:prstGeom>
        <a:solidFill>
          <a:srgbClr val="FF0000"/>
        </a:solidFill>
        <a:ln w="9525">
          <a:solidFill>
            <a:srgbClr val="7F7F7F"/>
          </a:solidFill>
          <a:miter lim="800000"/>
          <a:headEnd/>
          <a:tailEnd/>
        </a:ln>
      </xdr:spPr>
    </xdr:sp>
    <xdr:clientData/>
  </xdr:twoCellAnchor>
  <xdr:twoCellAnchor>
    <xdr:from>
      <xdr:col>9</xdr:col>
      <xdr:colOff>104775</xdr:colOff>
      <xdr:row>22</xdr:row>
      <xdr:rowOff>9525</xdr:rowOff>
    </xdr:from>
    <xdr:to>
      <xdr:col>10</xdr:col>
      <xdr:colOff>9525</xdr:colOff>
      <xdr:row>23</xdr:row>
      <xdr:rowOff>161925</xdr:rowOff>
    </xdr:to>
    <xdr:sp macro="" textlink="">
      <xdr:nvSpPr>
        <xdr:cNvPr id="11409" name="AutoShape 1">
          <a:extLst>
            <a:ext uri="{FF2B5EF4-FFF2-40B4-BE49-F238E27FC236}">
              <a16:creationId xmlns:a16="http://schemas.microsoft.com/office/drawing/2014/main" id="{3DAA09F7-3605-48E1-8114-D38127DB1EF9}"/>
            </a:ext>
          </a:extLst>
        </xdr:cNvPr>
        <xdr:cNvSpPr>
          <a:spLocks noChangeArrowheads="1"/>
        </xdr:cNvSpPr>
      </xdr:nvSpPr>
      <xdr:spPr bwMode="auto">
        <a:xfrm>
          <a:off x="5067300" y="3095625"/>
          <a:ext cx="485775" cy="323850"/>
        </a:xfrm>
        <a:prstGeom prst="downArrow">
          <a:avLst>
            <a:gd name="adj1" fmla="val 46074"/>
            <a:gd name="adj2" fmla="val 39287"/>
          </a:avLst>
        </a:prstGeom>
        <a:solidFill>
          <a:srgbClr val="FF0000"/>
        </a:solidFill>
        <a:ln w="9525">
          <a:solidFill>
            <a:srgbClr val="7F7F7F"/>
          </a:solidFill>
          <a:miter lim="800000"/>
          <a:headEnd/>
          <a:tailEnd/>
        </a:ln>
      </xdr:spPr>
    </xdr:sp>
    <xdr:clientData/>
  </xdr:twoCellAnchor>
  <xdr:twoCellAnchor>
    <xdr:from>
      <xdr:col>3</xdr:col>
      <xdr:colOff>114300</xdr:colOff>
      <xdr:row>34</xdr:row>
      <xdr:rowOff>9525</xdr:rowOff>
    </xdr:from>
    <xdr:to>
      <xdr:col>3</xdr:col>
      <xdr:colOff>600075</xdr:colOff>
      <xdr:row>35</xdr:row>
      <xdr:rowOff>161925</xdr:rowOff>
    </xdr:to>
    <xdr:sp macro="" textlink="">
      <xdr:nvSpPr>
        <xdr:cNvPr id="11410" name="AutoShape 1">
          <a:extLst>
            <a:ext uri="{FF2B5EF4-FFF2-40B4-BE49-F238E27FC236}">
              <a16:creationId xmlns:a16="http://schemas.microsoft.com/office/drawing/2014/main" id="{AD4F3F63-131A-4D16-B6B7-4192B5942D52}"/>
            </a:ext>
          </a:extLst>
        </xdr:cNvPr>
        <xdr:cNvSpPr>
          <a:spLocks noChangeArrowheads="1"/>
        </xdr:cNvSpPr>
      </xdr:nvSpPr>
      <xdr:spPr bwMode="auto">
        <a:xfrm>
          <a:off x="1276350" y="4895850"/>
          <a:ext cx="485775" cy="323850"/>
        </a:xfrm>
        <a:prstGeom prst="downArrow">
          <a:avLst>
            <a:gd name="adj1" fmla="val 46074"/>
            <a:gd name="adj2" fmla="val 39287"/>
          </a:avLst>
        </a:prstGeom>
        <a:solidFill>
          <a:srgbClr val="FF0000"/>
        </a:solidFill>
        <a:ln w="9525">
          <a:solidFill>
            <a:srgbClr val="7F7F7F"/>
          </a:solidFill>
          <a:miter lim="800000"/>
          <a:headEnd/>
          <a:tailEnd/>
        </a:ln>
      </xdr:spPr>
    </xdr:sp>
    <xdr:clientData/>
  </xdr:twoCellAnchor>
  <xdr:twoCellAnchor>
    <xdr:from>
      <xdr:col>2</xdr:col>
      <xdr:colOff>114300</xdr:colOff>
      <xdr:row>44</xdr:row>
      <xdr:rowOff>9525</xdr:rowOff>
    </xdr:from>
    <xdr:to>
      <xdr:col>2</xdr:col>
      <xdr:colOff>600075</xdr:colOff>
      <xdr:row>45</xdr:row>
      <xdr:rowOff>161925</xdr:rowOff>
    </xdr:to>
    <xdr:sp macro="" textlink="">
      <xdr:nvSpPr>
        <xdr:cNvPr id="11411" name="AutoShape 1">
          <a:extLst>
            <a:ext uri="{FF2B5EF4-FFF2-40B4-BE49-F238E27FC236}">
              <a16:creationId xmlns:a16="http://schemas.microsoft.com/office/drawing/2014/main" id="{388B8CFD-E2A5-4BED-AAEE-DEA7D6AD19EF}"/>
            </a:ext>
          </a:extLst>
        </xdr:cNvPr>
        <xdr:cNvSpPr>
          <a:spLocks noChangeArrowheads="1"/>
        </xdr:cNvSpPr>
      </xdr:nvSpPr>
      <xdr:spPr bwMode="auto">
        <a:xfrm>
          <a:off x="590550" y="6162675"/>
          <a:ext cx="485775" cy="323850"/>
        </a:xfrm>
        <a:prstGeom prst="downArrow">
          <a:avLst>
            <a:gd name="adj1" fmla="val 46074"/>
            <a:gd name="adj2" fmla="val 39287"/>
          </a:avLst>
        </a:prstGeom>
        <a:solidFill>
          <a:srgbClr val="FF0000"/>
        </a:solidFill>
        <a:ln w="9525">
          <a:solidFill>
            <a:srgbClr val="7F7F7F"/>
          </a:solidFill>
          <a:miter lim="800000"/>
          <a:headEnd/>
          <a:tailEnd/>
        </a:ln>
      </xdr:spPr>
    </xdr:sp>
    <xdr:clientData/>
  </xdr:twoCellAnchor>
  <xdr:twoCellAnchor>
    <xdr:from>
      <xdr:col>3</xdr:col>
      <xdr:colOff>104775</xdr:colOff>
      <xdr:row>58</xdr:row>
      <xdr:rowOff>9525</xdr:rowOff>
    </xdr:from>
    <xdr:to>
      <xdr:col>3</xdr:col>
      <xdr:colOff>590550</xdr:colOff>
      <xdr:row>59</xdr:row>
      <xdr:rowOff>161925</xdr:rowOff>
    </xdr:to>
    <xdr:sp macro="" textlink="">
      <xdr:nvSpPr>
        <xdr:cNvPr id="11412" name="AutoShape 1">
          <a:extLst>
            <a:ext uri="{FF2B5EF4-FFF2-40B4-BE49-F238E27FC236}">
              <a16:creationId xmlns:a16="http://schemas.microsoft.com/office/drawing/2014/main" id="{3D20C87B-AACB-4FC5-B7B5-CE30741C7BF2}"/>
            </a:ext>
          </a:extLst>
        </xdr:cNvPr>
        <xdr:cNvSpPr>
          <a:spLocks noChangeArrowheads="1"/>
        </xdr:cNvSpPr>
      </xdr:nvSpPr>
      <xdr:spPr bwMode="auto">
        <a:xfrm>
          <a:off x="1266825" y="8010525"/>
          <a:ext cx="485775" cy="323850"/>
        </a:xfrm>
        <a:prstGeom prst="downArrow">
          <a:avLst>
            <a:gd name="adj1" fmla="val 46074"/>
            <a:gd name="adj2" fmla="val 39287"/>
          </a:avLst>
        </a:prstGeom>
        <a:solidFill>
          <a:srgbClr val="FF0000"/>
        </a:solidFill>
        <a:ln w="9525">
          <a:solidFill>
            <a:srgbClr val="7F7F7F"/>
          </a:solidFill>
          <a:miter lim="800000"/>
          <a:headEnd/>
          <a:tailEnd/>
        </a:ln>
      </xdr:spPr>
    </xdr:sp>
    <xdr:clientData/>
  </xdr:twoCellAnchor>
  <xdr:twoCellAnchor>
    <xdr:from>
      <xdr:col>3</xdr:col>
      <xdr:colOff>95250</xdr:colOff>
      <xdr:row>64</xdr:row>
      <xdr:rowOff>9525</xdr:rowOff>
    </xdr:from>
    <xdr:to>
      <xdr:col>3</xdr:col>
      <xdr:colOff>581025</xdr:colOff>
      <xdr:row>65</xdr:row>
      <xdr:rowOff>161925</xdr:rowOff>
    </xdr:to>
    <xdr:sp macro="" textlink="">
      <xdr:nvSpPr>
        <xdr:cNvPr id="11413" name="AutoShape 1">
          <a:extLst>
            <a:ext uri="{FF2B5EF4-FFF2-40B4-BE49-F238E27FC236}">
              <a16:creationId xmlns:a16="http://schemas.microsoft.com/office/drawing/2014/main" id="{5F16C23E-77A3-4F51-BC43-246ADA08B1FB}"/>
            </a:ext>
          </a:extLst>
        </xdr:cNvPr>
        <xdr:cNvSpPr>
          <a:spLocks noChangeArrowheads="1"/>
        </xdr:cNvSpPr>
      </xdr:nvSpPr>
      <xdr:spPr bwMode="auto">
        <a:xfrm>
          <a:off x="1257300" y="8820150"/>
          <a:ext cx="485775" cy="323850"/>
        </a:xfrm>
        <a:prstGeom prst="downArrow">
          <a:avLst>
            <a:gd name="adj1" fmla="val 46074"/>
            <a:gd name="adj2" fmla="val 39287"/>
          </a:avLst>
        </a:prstGeom>
        <a:solidFill>
          <a:srgbClr val="FF0000"/>
        </a:solidFill>
        <a:ln w="9525">
          <a:solidFill>
            <a:srgbClr val="7F7F7F"/>
          </a:solidFill>
          <a:miter lim="800000"/>
          <a:headEnd/>
          <a:tailEnd/>
        </a:ln>
      </xdr:spPr>
    </xdr:sp>
    <xdr:clientData/>
  </xdr:twoCellAnchor>
  <xdr:twoCellAnchor>
    <xdr:from>
      <xdr:col>3</xdr:col>
      <xdr:colOff>95250</xdr:colOff>
      <xdr:row>70</xdr:row>
      <xdr:rowOff>9525</xdr:rowOff>
    </xdr:from>
    <xdr:to>
      <xdr:col>3</xdr:col>
      <xdr:colOff>581025</xdr:colOff>
      <xdr:row>71</xdr:row>
      <xdr:rowOff>161925</xdr:rowOff>
    </xdr:to>
    <xdr:sp macro="" textlink="">
      <xdr:nvSpPr>
        <xdr:cNvPr id="11414" name="AutoShape 1">
          <a:extLst>
            <a:ext uri="{FF2B5EF4-FFF2-40B4-BE49-F238E27FC236}">
              <a16:creationId xmlns:a16="http://schemas.microsoft.com/office/drawing/2014/main" id="{16C69D66-B54D-4A3D-84AD-0DAFB45FC342}"/>
            </a:ext>
          </a:extLst>
        </xdr:cNvPr>
        <xdr:cNvSpPr>
          <a:spLocks noChangeArrowheads="1"/>
        </xdr:cNvSpPr>
      </xdr:nvSpPr>
      <xdr:spPr bwMode="auto">
        <a:xfrm>
          <a:off x="1257300" y="9629775"/>
          <a:ext cx="485775" cy="323850"/>
        </a:xfrm>
        <a:prstGeom prst="downArrow">
          <a:avLst>
            <a:gd name="adj1" fmla="val 46074"/>
            <a:gd name="adj2" fmla="val 39287"/>
          </a:avLst>
        </a:prstGeom>
        <a:solidFill>
          <a:srgbClr val="FF0000"/>
        </a:solidFill>
        <a:ln w="9525">
          <a:solidFill>
            <a:srgbClr val="7F7F7F"/>
          </a:solidFill>
          <a:miter lim="800000"/>
          <a:headEnd/>
          <a:tailEnd/>
        </a:ln>
      </xdr:spPr>
    </xdr:sp>
    <xdr:clientData/>
  </xdr:twoCellAnchor>
  <xdr:twoCellAnchor>
    <xdr:from>
      <xdr:col>3</xdr:col>
      <xdr:colOff>104775</xdr:colOff>
      <xdr:row>80</xdr:row>
      <xdr:rowOff>19050</xdr:rowOff>
    </xdr:from>
    <xdr:to>
      <xdr:col>3</xdr:col>
      <xdr:colOff>590550</xdr:colOff>
      <xdr:row>82</xdr:row>
      <xdr:rowOff>0</xdr:rowOff>
    </xdr:to>
    <xdr:sp macro="" textlink="">
      <xdr:nvSpPr>
        <xdr:cNvPr id="11415" name="AutoShape 1">
          <a:extLst>
            <a:ext uri="{FF2B5EF4-FFF2-40B4-BE49-F238E27FC236}">
              <a16:creationId xmlns:a16="http://schemas.microsoft.com/office/drawing/2014/main" id="{67CD2038-276C-41D4-AD54-26817D6E4690}"/>
            </a:ext>
          </a:extLst>
        </xdr:cNvPr>
        <xdr:cNvSpPr>
          <a:spLocks noChangeArrowheads="1"/>
        </xdr:cNvSpPr>
      </xdr:nvSpPr>
      <xdr:spPr bwMode="auto">
        <a:xfrm>
          <a:off x="1266825" y="10906125"/>
          <a:ext cx="485775" cy="323850"/>
        </a:xfrm>
        <a:prstGeom prst="downArrow">
          <a:avLst>
            <a:gd name="adj1" fmla="val 46074"/>
            <a:gd name="adj2" fmla="val 39287"/>
          </a:avLst>
        </a:prstGeom>
        <a:solidFill>
          <a:srgbClr val="FF0000"/>
        </a:solidFill>
        <a:ln w="9525">
          <a:solidFill>
            <a:srgbClr val="7F7F7F"/>
          </a:solidFill>
          <a:miter lim="800000"/>
          <a:headEnd/>
          <a:tailEnd/>
        </a:ln>
      </xdr:spPr>
    </xdr:sp>
    <xdr:clientData/>
  </xdr:twoCellAnchor>
  <xdr:twoCellAnchor>
    <xdr:from>
      <xdr:col>9</xdr:col>
      <xdr:colOff>66675</xdr:colOff>
      <xdr:row>80</xdr:row>
      <xdr:rowOff>0</xdr:rowOff>
    </xdr:from>
    <xdr:to>
      <xdr:col>9</xdr:col>
      <xdr:colOff>552450</xdr:colOff>
      <xdr:row>81</xdr:row>
      <xdr:rowOff>152400</xdr:rowOff>
    </xdr:to>
    <xdr:sp macro="" textlink="">
      <xdr:nvSpPr>
        <xdr:cNvPr id="11416" name="AutoShape 1">
          <a:extLst>
            <a:ext uri="{FF2B5EF4-FFF2-40B4-BE49-F238E27FC236}">
              <a16:creationId xmlns:a16="http://schemas.microsoft.com/office/drawing/2014/main" id="{164BC755-E231-47E2-A473-FA23136EAA87}"/>
            </a:ext>
          </a:extLst>
        </xdr:cNvPr>
        <xdr:cNvSpPr>
          <a:spLocks noChangeArrowheads="1"/>
        </xdr:cNvSpPr>
      </xdr:nvSpPr>
      <xdr:spPr bwMode="auto">
        <a:xfrm>
          <a:off x="5029200" y="10887075"/>
          <a:ext cx="485775" cy="323850"/>
        </a:xfrm>
        <a:prstGeom prst="downArrow">
          <a:avLst>
            <a:gd name="adj1" fmla="val 46074"/>
            <a:gd name="adj2" fmla="val 39287"/>
          </a:avLst>
        </a:prstGeom>
        <a:solidFill>
          <a:srgbClr val="FF0000"/>
        </a:solidFill>
        <a:ln w="9525">
          <a:solidFill>
            <a:srgbClr val="7F7F7F"/>
          </a:solidFill>
          <a:miter lim="800000"/>
          <a:headEnd/>
          <a:tailEnd/>
        </a:ln>
      </xdr:spPr>
    </xdr:sp>
    <xdr:clientData/>
  </xdr:twoCellAnchor>
  <xdr:twoCellAnchor>
    <xdr:from>
      <xdr:col>2</xdr:col>
      <xdr:colOff>114300</xdr:colOff>
      <xdr:row>22</xdr:row>
      <xdr:rowOff>9525</xdr:rowOff>
    </xdr:from>
    <xdr:to>
      <xdr:col>2</xdr:col>
      <xdr:colOff>628650</xdr:colOff>
      <xdr:row>29</xdr:row>
      <xdr:rowOff>133350</xdr:rowOff>
    </xdr:to>
    <xdr:sp macro="" textlink="">
      <xdr:nvSpPr>
        <xdr:cNvPr id="11417" name="AutoShape 6">
          <a:extLst>
            <a:ext uri="{FF2B5EF4-FFF2-40B4-BE49-F238E27FC236}">
              <a16:creationId xmlns:a16="http://schemas.microsoft.com/office/drawing/2014/main" id="{B8ABB007-555F-403A-9FD9-118DD9356C07}"/>
            </a:ext>
          </a:extLst>
        </xdr:cNvPr>
        <xdr:cNvSpPr>
          <a:spLocks noChangeArrowheads="1"/>
        </xdr:cNvSpPr>
      </xdr:nvSpPr>
      <xdr:spPr bwMode="auto">
        <a:xfrm>
          <a:off x="590550" y="3095625"/>
          <a:ext cx="514350" cy="1285875"/>
        </a:xfrm>
        <a:prstGeom prst="downArrow">
          <a:avLst>
            <a:gd name="adj1" fmla="val 50000"/>
            <a:gd name="adj2" fmla="val 62812"/>
          </a:avLst>
        </a:prstGeom>
        <a:solidFill>
          <a:srgbClr val="FFFF00"/>
        </a:solidFill>
        <a:ln w="9525">
          <a:solidFill>
            <a:srgbClr val="7F7F7F"/>
          </a:solidFill>
          <a:miter lim="800000"/>
          <a:headEnd/>
          <a:tailEnd/>
        </a:ln>
      </xdr:spPr>
    </xdr:sp>
    <xdr:clientData/>
  </xdr:twoCellAnchor>
  <xdr:twoCellAnchor>
    <xdr:from>
      <xdr:col>7</xdr:col>
      <xdr:colOff>95250</xdr:colOff>
      <xdr:row>40</xdr:row>
      <xdr:rowOff>47625</xdr:rowOff>
    </xdr:from>
    <xdr:to>
      <xdr:col>8</xdr:col>
      <xdr:colOff>485775</xdr:colOff>
      <xdr:row>42</xdr:row>
      <xdr:rowOff>104775</xdr:rowOff>
    </xdr:to>
    <xdr:sp macro="" textlink="">
      <xdr:nvSpPr>
        <xdr:cNvPr id="11418" name="AutoShape 11">
          <a:extLst>
            <a:ext uri="{FF2B5EF4-FFF2-40B4-BE49-F238E27FC236}">
              <a16:creationId xmlns:a16="http://schemas.microsoft.com/office/drawing/2014/main" id="{DC8E546E-3D18-4407-919A-1CF0585FE404}"/>
            </a:ext>
          </a:extLst>
        </xdr:cNvPr>
        <xdr:cNvSpPr>
          <a:spLocks noChangeArrowheads="1"/>
        </xdr:cNvSpPr>
      </xdr:nvSpPr>
      <xdr:spPr bwMode="auto">
        <a:xfrm>
          <a:off x="3790950" y="5619750"/>
          <a:ext cx="1076325" cy="400050"/>
        </a:xfrm>
        <a:prstGeom prst="rightArrow">
          <a:avLst>
            <a:gd name="adj1" fmla="val 50000"/>
            <a:gd name="adj2" fmla="val 66290"/>
          </a:avLst>
        </a:prstGeom>
        <a:solidFill>
          <a:srgbClr val="FF0000"/>
        </a:solidFill>
        <a:ln w="9525">
          <a:solidFill>
            <a:srgbClr val="7F7F7F"/>
          </a:solidFill>
          <a:miter lim="800000"/>
          <a:headEnd/>
          <a:tailEnd/>
        </a:ln>
      </xdr:spPr>
    </xdr:sp>
    <xdr:clientData/>
  </xdr:twoCellAnchor>
  <xdr:twoCellAnchor>
    <xdr:from>
      <xdr:col>7</xdr:col>
      <xdr:colOff>133350</xdr:colOff>
      <xdr:row>29</xdr:row>
      <xdr:rowOff>38100</xdr:rowOff>
    </xdr:from>
    <xdr:to>
      <xdr:col>7</xdr:col>
      <xdr:colOff>619125</xdr:colOff>
      <xdr:row>53</xdr:row>
      <xdr:rowOff>142875</xdr:rowOff>
    </xdr:to>
    <xdr:sp macro="" textlink="">
      <xdr:nvSpPr>
        <xdr:cNvPr id="11419" name="AutoShape 12">
          <a:extLst>
            <a:ext uri="{FF2B5EF4-FFF2-40B4-BE49-F238E27FC236}">
              <a16:creationId xmlns:a16="http://schemas.microsoft.com/office/drawing/2014/main" id="{AF30AC8C-0574-4792-AEE1-2D1720FD3358}"/>
            </a:ext>
          </a:extLst>
        </xdr:cNvPr>
        <xdr:cNvSpPr>
          <a:spLocks noChangeArrowheads="1"/>
        </xdr:cNvSpPr>
      </xdr:nvSpPr>
      <xdr:spPr bwMode="auto">
        <a:xfrm>
          <a:off x="3829050" y="4286250"/>
          <a:ext cx="485775" cy="3219450"/>
        </a:xfrm>
        <a:prstGeom prst="downArrow">
          <a:avLst>
            <a:gd name="adj1" fmla="val 50000"/>
            <a:gd name="adj2" fmla="val 121994"/>
          </a:avLst>
        </a:prstGeom>
        <a:solidFill>
          <a:srgbClr val="FFFF00"/>
        </a:solidFill>
        <a:ln w="9525">
          <a:solidFill>
            <a:srgbClr val="7F7F7F"/>
          </a:solidFill>
          <a:miter lim="800000"/>
          <a:headEnd/>
          <a:tailEnd/>
        </a:ln>
      </xdr:spPr>
    </xdr:sp>
    <xdr:clientData/>
  </xdr:twoCellAnchor>
</xdr:wsDr>
</file>

<file path=xl/drawings/drawing5.xml><?xml version="1.0" encoding="utf-8"?>
<xdr:wsDr xmlns:xdr="http://schemas.openxmlformats.org/drawingml/2006/spreadsheetDrawing" xmlns:a="http://schemas.openxmlformats.org/drawingml/2006/main">
  <xdr:twoCellAnchor>
    <xdr:from>
      <xdr:col>11</xdr:col>
      <xdr:colOff>9525</xdr:colOff>
      <xdr:row>8</xdr:row>
      <xdr:rowOff>0</xdr:rowOff>
    </xdr:from>
    <xdr:to>
      <xdr:col>11</xdr:col>
      <xdr:colOff>676275</xdr:colOff>
      <xdr:row>48</xdr:row>
      <xdr:rowOff>0</xdr:rowOff>
    </xdr:to>
    <xdr:sp macro="" textlink="">
      <xdr:nvSpPr>
        <xdr:cNvPr id="5256" name="Line 1">
          <a:extLst>
            <a:ext uri="{FF2B5EF4-FFF2-40B4-BE49-F238E27FC236}">
              <a16:creationId xmlns:a16="http://schemas.microsoft.com/office/drawing/2014/main" id="{4B5B954D-746C-40B7-8576-D7DC6ACE83CF}"/>
            </a:ext>
          </a:extLst>
        </xdr:cNvPr>
        <xdr:cNvSpPr>
          <a:spLocks noChangeShapeType="1"/>
        </xdr:cNvSpPr>
      </xdr:nvSpPr>
      <xdr:spPr bwMode="auto">
        <a:xfrm flipH="1">
          <a:off x="7924800" y="1219200"/>
          <a:ext cx="666750" cy="685800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DOCUME~1/009810/LOCALS~1/Temp/B2Temp/Attach/&#24195;&#23798;&#30476;/&#38656;&#35201;&#25313;&#22823;.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入力シート"/>
      <sheetName val="総括表"/>
      <sheetName val="フロー図"/>
      <sheetName val="１次効果"/>
      <sheetName val="２次効果"/>
      <sheetName val="総合効果"/>
      <sheetName val="分析履歴"/>
      <sheetName val="各種係数"/>
      <sheetName val="投入係数"/>
      <sheetName val="逆行列(IM)"/>
    </sheetNames>
    <sheetDataSet>
      <sheetData sheetId="0"/>
      <sheetData sheetId="1"/>
      <sheetData sheetId="2"/>
      <sheetData sheetId="3"/>
      <sheetData sheetId="4"/>
      <sheetData sheetId="5"/>
      <sheetData sheetId="6">
        <row r="7">
          <cell r="A7" t="str">
            <v>新規入力…</v>
          </cell>
        </row>
        <row r="8">
          <cell r="A8" t="str">
            <v>県内で県内産の自動車に対する需要が１００億円増加した場合の経済波及効果</v>
          </cell>
        </row>
      </sheetData>
      <sheetData sheetId="7"/>
      <sheetData sheetId="8"/>
      <sheetData sheetId="9"/>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FFFFCC"/>
  </sheetPr>
  <dimension ref="B1:G137"/>
  <sheetViews>
    <sheetView tabSelected="1" zoomScaleNormal="100" zoomScaleSheetLayoutView="100" workbookViewId="0"/>
  </sheetViews>
  <sheetFormatPr defaultColWidth="9" defaultRowHeight="15" customHeight="1" x14ac:dyDescent="0.15"/>
  <cols>
    <col min="1" max="1" width="3.625" style="1" customWidth="1"/>
    <col min="2" max="2" width="77.375" style="1" customWidth="1"/>
    <col min="3" max="16384" width="9" style="1"/>
  </cols>
  <sheetData>
    <row r="1" spans="2:2" ht="15" customHeight="1" thickBot="1" x14ac:dyDescent="0.2"/>
    <row r="2" spans="2:2" ht="18" thickTop="1" x14ac:dyDescent="0.15">
      <c r="B2" s="2" t="s">
        <v>238</v>
      </c>
    </row>
    <row r="3" spans="2:2" ht="15" customHeight="1" x14ac:dyDescent="0.15">
      <c r="B3" s="3"/>
    </row>
    <row r="4" spans="2:2" ht="15" customHeight="1" x14ac:dyDescent="0.15">
      <c r="B4" s="246" t="s">
        <v>205</v>
      </c>
    </row>
    <row r="5" spans="2:2" ht="15" customHeight="1" x14ac:dyDescent="0.15">
      <c r="B5" s="246" t="s">
        <v>90</v>
      </c>
    </row>
    <row r="6" spans="2:2" ht="15" customHeight="1" x14ac:dyDescent="0.15">
      <c r="B6" s="246"/>
    </row>
    <row r="7" spans="2:2" ht="15" customHeight="1" x14ac:dyDescent="0.15">
      <c r="B7" s="246" t="s">
        <v>206</v>
      </c>
    </row>
    <row r="8" spans="2:2" ht="15" customHeight="1" x14ac:dyDescent="0.15">
      <c r="B8" s="246" t="s">
        <v>241</v>
      </c>
    </row>
    <row r="9" spans="2:2" ht="15" customHeight="1" x14ac:dyDescent="0.15">
      <c r="B9" s="246" t="s">
        <v>207</v>
      </c>
    </row>
    <row r="10" spans="2:2" ht="6.75" customHeight="1" x14ac:dyDescent="0.15">
      <c r="B10" s="246"/>
    </row>
    <row r="11" spans="2:2" ht="15" customHeight="1" x14ac:dyDescent="0.15">
      <c r="B11" s="246" t="s">
        <v>170</v>
      </c>
    </row>
    <row r="12" spans="2:2" ht="15" customHeight="1" x14ac:dyDescent="0.15">
      <c r="B12" s="247"/>
    </row>
    <row r="13" spans="2:2" ht="15" customHeight="1" x14ac:dyDescent="0.15">
      <c r="B13" s="247" t="s">
        <v>91</v>
      </c>
    </row>
    <row r="14" spans="2:2" ht="15" customHeight="1" x14ac:dyDescent="0.15">
      <c r="B14" s="247" t="s">
        <v>171</v>
      </c>
    </row>
    <row r="15" spans="2:2" ht="15" customHeight="1" x14ac:dyDescent="0.15">
      <c r="B15" s="247" t="s">
        <v>172</v>
      </c>
    </row>
    <row r="16" spans="2:2" ht="15" customHeight="1" x14ac:dyDescent="0.15">
      <c r="B16" s="247" t="s">
        <v>173</v>
      </c>
    </row>
    <row r="17" spans="2:2" ht="15" customHeight="1" x14ac:dyDescent="0.15">
      <c r="B17" s="247" t="s">
        <v>174</v>
      </c>
    </row>
    <row r="18" spans="2:2" ht="15" customHeight="1" x14ac:dyDescent="0.15">
      <c r="B18" s="3"/>
    </row>
    <row r="19" spans="2:2" ht="15" customHeight="1" x14ac:dyDescent="0.15">
      <c r="B19" s="248" t="s">
        <v>208</v>
      </c>
    </row>
    <row r="20" spans="2:2" ht="15" customHeight="1" x14ac:dyDescent="0.15">
      <c r="B20" s="248" t="s">
        <v>235</v>
      </c>
    </row>
    <row r="21" spans="2:2" ht="15" customHeight="1" x14ac:dyDescent="0.15">
      <c r="B21" s="248" t="s">
        <v>190</v>
      </c>
    </row>
    <row r="22" spans="2:2" ht="15" customHeight="1" x14ac:dyDescent="0.15">
      <c r="B22" s="248" t="s">
        <v>209</v>
      </c>
    </row>
    <row r="23" spans="2:2" ht="15" customHeight="1" x14ac:dyDescent="0.15">
      <c r="B23" s="248" t="s">
        <v>191</v>
      </c>
    </row>
    <row r="24" spans="2:2" ht="15" customHeight="1" x14ac:dyDescent="0.15">
      <c r="B24" s="248" t="s">
        <v>192</v>
      </c>
    </row>
    <row r="25" spans="2:2" ht="15" customHeight="1" x14ac:dyDescent="0.15">
      <c r="B25" s="3"/>
    </row>
    <row r="26" spans="2:2" ht="15" customHeight="1" x14ac:dyDescent="0.15">
      <c r="B26" s="247" t="s">
        <v>175</v>
      </c>
    </row>
    <row r="27" spans="2:2" ht="15" customHeight="1" x14ac:dyDescent="0.15">
      <c r="B27" s="246" t="s">
        <v>343</v>
      </c>
    </row>
    <row r="28" spans="2:2" ht="15" customHeight="1" x14ac:dyDescent="0.15">
      <c r="B28" s="246"/>
    </row>
    <row r="29" spans="2:2" ht="15" customHeight="1" x14ac:dyDescent="0.15">
      <c r="B29" s="246" t="s">
        <v>344</v>
      </c>
    </row>
    <row r="30" spans="2:2" ht="15" customHeight="1" x14ac:dyDescent="0.15">
      <c r="B30" s="246"/>
    </row>
    <row r="31" spans="2:2" ht="15" customHeight="1" x14ac:dyDescent="0.15">
      <c r="B31" s="246" t="s">
        <v>335</v>
      </c>
    </row>
    <row r="32" spans="2:2" ht="15" customHeight="1" x14ac:dyDescent="0.15">
      <c r="B32" s="246"/>
    </row>
    <row r="33" spans="2:2" ht="15" customHeight="1" x14ac:dyDescent="0.15">
      <c r="B33" s="246" t="s">
        <v>336</v>
      </c>
    </row>
    <row r="34" spans="2:2" ht="15" customHeight="1" x14ac:dyDescent="0.15">
      <c r="B34" s="246" t="s">
        <v>210</v>
      </c>
    </row>
    <row r="35" spans="2:2" ht="15" customHeight="1" x14ac:dyDescent="0.15">
      <c r="B35" s="255" t="s">
        <v>237</v>
      </c>
    </row>
    <row r="36" spans="2:2" ht="15" customHeight="1" x14ac:dyDescent="0.15">
      <c r="B36" s="255" t="s">
        <v>236</v>
      </c>
    </row>
    <row r="37" spans="2:2" ht="15" customHeight="1" x14ac:dyDescent="0.15">
      <c r="B37" s="246"/>
    </row>
    <row r="38" spans="2:2" ht="15" customHeight="1" x14ac:dyDescent="0.15">
      <c r="B38" s="246" t="s">
        <v>337</v>
      </c>
    </row>
    <row r="39" spans="2:2" ht="15" customHeight="1" x14ac:dyDescent="0.15">
      <c r="B39" s="246" t="s">
        <v>211</v>
      </c>
    </row>
    <row r="40" spans="2:2" ht="15" customHeight="1" x14ac:dyDescent="0.15">
      <c r="B40" s="246"/>
    </row>
    <row r="41" spans="2:2" ht="15" customHeight="1" x14ac:dyDescent="0.15">
      <c r="B41" s="246" t="s">
        <v>338</v>
      </c>
    </row>
    <row r="42" spans="2:2" ht="15" customHeight="1" x14ac:dyDescent="0.15">
      <c r="B42" s="246"/>
    </row>
    <row r="43" spans="2:2" ht="15" customHeight="1" x14ac:dyDescent="0.15">
      <c r="B43" s="246" t="s">
        <v>339</v>
      </c>
    </row>
    <row r="44" spans="2:2" ht="15" customHeight="1" x14ac:dyDescent="0.15">
      <c r="B44" s="246"/>
    </row>
    <row r="45" spans="2:2" ht="15" customHeight="1" x14ac:dyDescent="0.15">
      <c r="B45" s="246" t="s">
        <v>340</v>
      </c>
    </row>
    <row r="46" spans="2:2" ht="15" customHeight="1" x14ac:dyDescent="0.15">
      <c r="B46" s="3"/>
    </row>
    <row r="47" spans="2:2" ht="15" customHeight="1" x14ac:dyDescent="0.15">
      <c r="B47" s="246" t="s">
        <v>341</v>
      </c>
    </row>
    <row r="48" spans="2:2" ht="15" customHeight="1" x14ac:dyDescent="0.15">
      <c r="B48" s="246" t="s">
        <v>212</v>
      </c>
    </row>
    <row r="49" spans="2:2" ht="6.75" customHeight="1" x14ac:dyDescent="0.15">
      <c r="B49" s="246"/>
    </row>
    <row r="50" spans="2:2" ht="15" customHeight="1" x14ac:dyDescent="0.15">
      <c r="B50" s="248" t="s">
        <v>213</v>
      </c>
    </row>
    <row r="51" spans="2:2" ht="15" customHeight="1" x14ac:dyDescent="0.15">
      <c r="B51" s="248" t="s">
        <v>214</v>
      </c>
    </row>
    <row r="52" spans="2:2" ht="15" customHeight="1" x14ac:dyDescent="0.15">
      <c r="B52" s="248" t="s">
        <v>215</v>
      </c>
    </row>
    <row r="53" spans="2:2" ht="15" customHeight="1" x14ac:dyDescent="0.15">
      <c r="B53" s="3"/>
    </row>
    <row r="54" spans="2:2" ht="15" customHeight="1" x14ac:dyDescent="0.15">
      <c r="B54" s="246" t="s">
        <v>342</v>
      </c>
    </row>
    <row r="55" spans="2:2" ht="15" customHeight="1" x14ac:dyDescent="0.15">
      <c r="B55" s="246" t="s">
        <v>242</v>
      </c>
    </row>
    <row r="56" spans="2:2" ht="15" customHeight="1" x14ac:dyDescent="0.15">
      <c r="B56" s="253"/>
    </row>
    <row r="57" spans="2:2" ht="17.25" x14ac:dyDescent="0.15">
      <c r="B57" s="252" t="s">
        <v>204</v>
      </c>
    </row>
    <row r="58" spans="2:2" ht="9.9499999999999993" customHeight="1" x14ac:dyDescent="0.15">
      <c r="B58" s="3"/>
    </row>
    <row r="59" spans="2:2" ht="15" customHeight="1" x14ac:dyDescent="0.15">
      <c r="B59" s="247" t="s">
        <v>216</v>
      </c>
    </row>
    <row r="60" spans="2:2" ht="15" customHeight="1" x14ac:dyDescent="0.15">
      <c r="B60" s="247" t="s">
        <v>176</v>
      </c>
    </row>
    <row r="61" spans="2:2" ht="15" customHeight="1" x14ac:dyDescent="0.15">
      <c r="B61" s="247" t="s">
        <v>177</v>
      </c>
    </row>
    <row r="62" spans="2:2" ht="9.9499999999999993" customHeight="1" x14ac:dyDescent="0.15">
      <c r="B62" s="247"/>
    </row>
    <row r="63" spans="2:2" ht="15" customHeight="1" x14ac:dyDescent="0.15">
      <c r="B63" s="247" t="s">
        <v>178</v>
      </c>
    </row>
    <row r="64" spans="2:2" ht="15" customHeight="1" x14ac:dyDescent="0.15">
      <c r="B64" s="247"/>
    </row>
    <row r="65" spans="2:2" ht="15" customHeight="1" x14ac:dyDescent="0.15">
      <c r="B65" s="247" t="s">
        <v>94</v>
      </c>
    </row>
    <row r="66" spans="2:2" ht="6.95" customHeight="1" x14ac:dyDescent="0.15">
      <c r="B66" s="247"/>
    </row>
    <row r="67" spans="2:2" ht="15" customHeight="1" x14ac:dyDescent="0.15">
      <c r="B67" s="250" t="s">
        <v>179</v>
      </c>
    </row>
    <row r="68" spans="2:2" ht="15" customHeight="1" x14ac:dyDescent="0.15">
      <c r="B68" s="250" t="s">
        <v>180</v>
      </c>
    </row>
    <row r="69" spans="2:2" ht="15" customHeight="1" x14ac:dyDescent="0.15">
      <c r="B69" s="247"/>
    </row>
    <row r="70" spans="2:2" ht="15" customHeight="1" x14ac:dyDescent="0.15">
      <c r="B70" s="257" t="s">
        <v>277</v>
      </c>
    </row>
    <row r="71" spans="2:2" ht="15" customHeight="1" x14ac:dyDescent="0.15">
      <c r="B71" s="257" t="s">
        <v>217</v>
      </c>
    </row>
    <row r="72" spans="2:2" ht="6.75" customHeight="1" x14ac:dyDescent="0.15">
      <c r="B72" s="257"/>
    </row>
    <row r="73" spans="2:2" ht="15" customHeight="1" x14ac:dyDescent="0.15">
      <c r="B73" s="249" t="s">
        <v>181</v>
      </c>
    </row>
    <row r="74" spans="2:2" ht="15" customHeight="1" x14ac:dyDescent="0.15">
      <c r="B74" s="249" t="s">
        <v>182</v>
      </c>
    </row>
    <row r="75" spans="2:2" ht="15" customHeight="1" x14ac:dyDescent="0.15">
      <c r="B75" s="249" t="s">
        <v>183</v>
      </c>
    </row>
    <row r="76" spans="2:2" ht="15" customHeight="1" x14ac:dyDescent="0.15">
      <c r="B76" s="247"/>
    </row>
    <row r="77" spans="2:2" ht="15" customHeight="1" x14ac:dyDescent="0.15">
      <c r="B77" s="247" t="s">
        <v>95</v>
      </c>
    </row>
    <row r="78" spans="2:2" ht="9.9499999999999993" customHeight="1" x14ac:dyDescent="0.15">
      <c r="B78" s="247"/>
    </row>
    <row r="79" spans="2:2" ht="15" customHeight="1" x14ac:dyDescent="0.15">
      <c r="B79" s="250" t="s">
        <v>96</v>
      </c>
    </row>
    <row r="80" spans="2:2" ht="6.95" customHeight="1" x14ac:dyDescent="0.15">
      <c r="B80" s="247"/>
    </row>
    <row r="81" spans="2:7" ht="15" customHeight="1" x14ac:dyDescent="0.15">
      <c r="B81" s="249" t="s">
        <v>218</v>
      </c>
    </row>
    <row r="82" spans="2:7" ht="15" customHeight="1" x14ac:dyDescent="0.15">
      <c r="B82" s="249" t="s">
        <v>239</v>
      </c>
    </row>
    <row r="83" spans="2:7" ht="15" customHeight="1" x14ac:dyDescent="0.15">
      <c r="B83" s="249" t="s">
        <v>184</v>
      </c>
    </row>
    <row r="84" spans="2:7" ht="15" customHeight="1" x14ac:dyDescent="0.15">
      <c r="B84" s="249" t="s">
        <v>240</v>
      </c>
    </row>
    <row r="85" spans="2:7" ht="15" customHeight="1" x14ac:dyDescent="0.15">
      <c r="B85" s="249" t="s">
        <v>201</v>
      </c>
    </row>
    <row r="86" spans="2:7" ht="15" customHeight="1" x14ac:dyDescent="0.15">
      <c r="B86" s="247"/>
    </row>
    <row r="87" spans="2:7" ht="15" customHeight="1" x14ac:dyDescent="0.15">
      <c r="B87" s="257" t="s">
        <v>97</v>
      </c>
    </row>
    <row r="88" spans="2:7" ht="6.95" customHeight="1" x14ac:dyDescent="0.15">
      <c r="B88" s="247"/>
    </row>
    <row r="89" spans="2:7" ht="15" customHeight="1" x14ac:dyDescent="0.15">
      <c r="B89" s="246" t="s">
        <v>219</v>
      </c>
      <c r="G89" s="278"/>
    </row>
    <row r="90" spans="2:7" ht="15" customHeight="1" x14ac:dyDescent="0.15">
      <c r="B90" s="246" t="s">
        <v>98</v>
      </c>
    </row>
    <row r="91" spans="2:7" ht="15" customHeight="1" x14ac:dyDescent="0.15">
      <c r="B91" s="246" t="s">
        <v>220</v>
      </c>
    </row>
    <row r="92" spans="2:7" ht="15" customHeight="1" x14ac:dyDescent="0.15">
      <c r="B92" s="247"/>
    </row>
    <row r="93" spans="2:7" ht="15" customHeight="1" x14ac:dyDescent="0.15">
      <c r="B93" s="250" t="s">
        <v>99</v>
      </c>
    </row>
    <row r="94" spans="2:7" ht="6.95" customHeight="1" x14ac:dyDescent="0.15">
      <c r="B94" s="247"/>
    </row>
    <row r="95" spans="2:7" ht="15" customHeight="1" x14ac:dyDescent="0.15">
      <c r="B95" s="246" t="s">
        <v>221</v>
      </c>
    </row>
    <row r="96" spans="2:7" ht="15" customHeight="1" x14ac:dyDescent="0.15">
      <c r="B96" s="246" t="s">
        <v>278</v>
      </c>
    </row>
    <row r="97" spans="2:2" ht="15" customHeight="1" x14ac:dyDescent="0.15">
      <c r="B97" s="247"/>
    </row>
    <row r="98" spans="2:2" ht="15" customHeight="1" x14ac:dyDescent="0.15">
      <c r="B98" s="250" t="s">
        <v>100</v>
      </c>
    </row>
    <row r="99" spans="2:2" ht="6.95" customHeight="1" x14ac:dyDescent="0.15">
      <c r="B99" s="247"/>
    </row>
    <row r="100" spans="2:2" ht="15" customHeight="1" x14ac:dyDescent="0.15">
      <c r="B100" s="246" t="s">
        <v>222</v>
      </c>
    </row>
    <row r="101" spans="2:2" ht="15" customHeight="1" x14ac:dyDescent="0.15">
      <c r="B101" s="246" t="s">
        <v>223</v>
      </c>
    </row>
    <row r="102" spans="2:2" ht="15" customHeight="1" x14ac:dyDescent="0.15">
      <c r="B102" s="246" t="s">
        <v>224</v>
      </c>
    </row>
    <row r="103" spans="2:2" ht="15" customHeight="1" x14ac:dyDescent="0.15">
      <c r="B103" s="247"/>
    </row>
    <row r="104" spans="2:2" ht="15" customHeight="1" x14ac:dyDescent="0.15">
      <c r="B104" s="250" t="s">
        <v>203</v>
      </c>
    </row>
    <row r="105" spans="2:2" ht="6.95" customHeight="1" x14ac:dyDescent="0.15">
      <c r="B105" s="247"/>
    </row>
    <row r="106" spans="2:2" ht="15" customHeight="1" x14ac:dyDescent="0.15">
      <c r="B106" s="246" t="s">
        <v>225</v>
      </c>
    </row>
    <row r="107" spans="2:2" ht="15" customHeight="1" x14ac:dyDescent="0.15">
      <c r="B107" s="247"/>
    </row>
    <row r="108" spans="2:2" ht="15" customHeight="1" x14ac:dyDescent="0.15">
      <c r="B108" s="250" t="s">
        <v>202</v>
      </c>
    </row>
    <row r="109" spans="2:2" ht="6.95" customHeight="1" x14ac:dyDescent="0.15">
      <c r="B109" s="247"/>
    </row>
    <row r="110" spans="2:2" ht="15" customHeight="1" x14ac:dyDescent="0.15">
      <c r="B110" s="246" t="s">
        <v>226</v>
      </c>
    </row>
    <row r="111" spans="2:2" ht="15" customHeight="1" x14ac:dyDescent="0.15">
      <c r="B111" s="246" t="s">
        <v>227</v>
      </c>
    </row>
    <row r="112" spans="2:2" ht="15" customHeight="1" x14ac:dyDescent="0.15">
      <c r="B112" s="246" t="s">
        <v>228</v>
      </c>
    </row>
    <row r="113" spans="2:2" ht="15" customHeight="1" x14ac:dyDescent="0.15">
      <c r="B113" s="246" t="s">
        <v>229</v>
      </c>
    </row>
    <row r="114" spans="2:2" ht="15" customHeight="1" x14ac:dyDescent="0.15">
      <c r="B114" s="246" t="s">
        <v>185</v>
      </c>
    </row>
    <row r="115" spans="2:2" ht="15" customHeight="1" x14ac:dyDescent="0.15">
      <c r="B115" s="254"/>
    </row>
    <row r="116" spans="2:2" ht="15" customHeight="1" x14ac:dyDescent="0.15">
      <c r="B116" s="247" t="s">
        <v>186</v>
      </c>
    </row>
    <row r="117" spans="2:2" ht="9.9499999999999993" customHeight="1" x14ac:dyDescent="0.15">
      <c r="B117" s="247"/>
    </row>
    <row r="118" spans="2:2" ht="15" customHeight="1" x14ac:dyDescent="0.15">
      <c r="B118" s="247" t="s">
        <v>196</v>
      </c>
    </row>
    <row r="119" spans="2:2" ht="6.95" customHeight="1" x14ac:dyDescent="0.15">
      <c r="B119" s="247"/>
    </row>
    <row r="120" spans="2:2" ht="15" customHeight="1" x14ac:dyDescent="0.15">
      <c r="B120" s="251" t="s">
        <v>197</v>
      </c>
    </row>
    <row r="121" spans="2:2" ht="15" customHeight="1" x14ac:dyDescent="0.15">
      <c r="B121" s="251" t="s">
        <v>187</v>
      </c>
    </row>
    <row r="122" spans="2:2" ht="15" customHeight="1" x14ac:dyDescent="0.15">
      <c r="B122" s="246" t="s">
        <v>230</v>
      </c>
    </row>
    <row r="123" spans="2:2" ht="15" customHeight="1" x14ac:dyDescent="0.15">
      <c r="B123" s="246" t="s">
        <v>188</v>
      </c>
    </row>
    <row r="124" spans="2:2" ht="15" customHeight="1" x14ac:dyDescent="0.15">
      <c r="B124" s="247"/>
    </row>
    <row r="125" spans="2:2" ht="15" customHeight="1" x14ac:dyDescent="0.15">
      <c r="B125" s="247" t="s">
        <v>101</v>
      </c>
    </row>
    <row r="126" spans="2:2" ht="6.95" customHeight="1" x14ac:dyDescent="0.15">
      <c r="B126" s="247"/>
    </row>
    <row r="127" spans="2:2" ht="15" customHeight="1" x14ac:dyDescent="0.15">
      <c r="B127" s="246" t="s">
        <v>198</v>
      </c>
    </row>
    <row r="128" spans="2:2" ht="15" customHeight="1" x14ac:dyDescent="0.15">
      <c r="B128" s="248" t="s">
        <v>189</v>
      </c>
    </row>
    <row r="129" spans="2:2" ht="15" customHeight="1" x14ac:dyDescent="0.15">
      <c r="B129" s="248" t="s">
        <v>231</v>
      </c>
    </row>
    <row r="130" spans="2:2" ht="15" customHeight="1" x14ac:dyDescent="0.15">
      <c r="B130" s="246" t="s">
        <v>232</v>
      </c>
    </row>
    <row r="131" spans="2:2" ht="15" customHeight="1" x14ac:dyDescent="0.15">
      <c r="B131" s="247"/>
    </row>
    <row r="132" spans="2:2" ht="15" customHeight="1" x14ac:dyDescent="0.15">
      <c r="B132" s="247" t="s">
        <v>102</v>
      </c>
    </row>
    <row r="133" spans="2:2" ht="6.95" customHeight="1" x14ac:dyDescent="0.15">
      <c r="B133" s="247"/>
    </row>
    <row r="134" spans="2:2" ht="15" customHeight="1" x14ac:dyDescent="0.15">
      <c r="B134" s="246" t="s">
        <v>233</v>
      </c>
    </row>
    <row r="135" spans="2:2" ht="15" customHeight="1" x14ac:dyDescent="0.15">
      <c r="B135" s="246" t="s">
        <v>234</v>
      </c>
    </row>
    <row r="136" spans="2:2" ht="15" customHeight="1" thickBot="1" x14ac:dyDescent="0.2">
      <c r="B136" s="4"/>
    </row>
    <row r="137" spans="2:2" ht="15" customHeight="1" thickTop="1" x14ac:dyDescent="0.15"/>
  </sheetData>
  <sheetProtection sheet="1" objects="1" scenarios="1"/>
  <phoneticPr fontId="2"/>
  <printOptions horizontalCentered="1"/>
  <pageMargins left="0.70866141732283472" right="0.70866141732283472" top="0.74803149606299213" bottom="0.74803149606299213" header="0.31496062992125984" footer="0.31496062992125984"/>
  <pageSetup paperSize="9" scale="95" orientation="portrait" horizontalDpi="300" verticalDpi="300" r:id="rId1"/>
  <rowBreaks count="2" manualBreakCount="2">
    <brk id="56" min="1" max="1" man="1"/>
    <brk id="115" min="1" max="1" man="1"/>
  </rowBreak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FF99FF"/>
  </sheetPr>
  <dimension ref="B1:AS47"/>
  <sheetViews>
    <sheetView topLeftCell="B2" zoomScaleNormal="100" workbookViewId="0">
      <pane xSplit="2" ySplit="4" topLeftCell="X6" activePane="bottomRight" state="frozen"/>
      <selection pane="topRight"/>
      <selection pane="bottomLeft"/>
      <selection pane="bottomRight"/>
    </sheetView>
  </sheetViews>
  <sheetFormatPr defaultColWidth="8" defaultRowHeight="12" x14ac:dyDescent="0.15"/>
  <cols>
    <col min="1" max="1" width="2.625" style="106" customWidth="1"/>
    <col min="2" max="2" width="3.625" style="117" customWidth="1"/>
    <col min="3" max="3" width="22.875" style="118" bestFit="1" customWidth="1"/>
    <col min="4" max="17" width="10.75" style="106" bestFit="1" customWidth="1"/>
    <col min="18" max="22" width="9.375" style="106" bestFit="1" customWidth="1"/>
    <col min="23" max="23" width="11.875" style="106" bestFit="1" customWidth="1"/>
    <col min="24" max="33" width="9.375" style="106" bestFit="1" customWidth="1"/>
    <col min="34" max="34" width="9.75" style="106" bestFit="1" customWidth="1"/>
    <col min="35" max="35" width="9.375" style="106" bestFit="1" customWidth="1"/>
    <col min="36" max="36" width="9.375" style="106" customWidth="1"/>
    <col min="37" max="38" width="9.375" style="106" bestFit="1" customWidth="1"/>
    <col min="39" max="42" width="9.375" style="106" customWidth="1"/>
    <col min="43" max="44" width="9.375" style="106" bestFit="1" customWidth="1"/>
    <col min="45" max="45" width="8.875" style="106" bestFit="1" customWidth="1"/>
    <col min="46" max="16384" width="8" style="106"/>
  </cols>
  <sheetData>
    <row r="1" spans="2:45" ht="15.95" customHeight="1" x14ac:dyDescent="0.15">
      <c r="B1" s="103"/>
      <c r="C1" s="104"/>
      <c r="D1" s="105"/>
      <c r="E1" s="105"/>
      <c r="F1" s="105"/>
      <c r="G1" s="105"/>
      <c r="H1" s="105"/>
    </row>
    <row r="2" spans="2:45" ht="15.95" customHeight="1" x14ac:dyDescent="0.15">
      <c r="B2" s="107" t="s">
        <v>121</v>
      </c>
      <c r="C2" s="104"/>
      <c r="D2" s="105"/>
      <c r="E2" s="105"/>
      <c r="F2" s="105"/>
      <c r="G2" s="105"/>
      <c r="H2" s="105"/>
    </row>
    <row r="3" spans="2:45" ht="15.95" customHeight="1" x14ac:dyDescent="0.15">
      <c r="B3" s="108"/>
      <c r="C3" s="104"/>
      <c r="D3" s="105"/>
      <c r="E3" s="105"/>
      <c r="F3" s="105"/>
      <c r="G3" s="105"/>
      <c r="H3" s="105"/>
    </row>
    <row r="4" spans="2:45" ht="15.95" customHeight="1" x14ac:dyDescent="0.15">
      <c r="B4" s="478" t="s">
        <v>123</v>
      </c>
      <c r="C4" s="479"/>
      <c r="D4" s="109" t="s">
        <v>4</v>
      </c>
      <c r="E4" s="109" t="s">
        <v>5</v>
      </c>
      <c r="F4" s="109" t="s">
        <v>6</v>
      </c>
      <c r="G4" s="109" t="s">
        <v>7</v>
      </c>
      <c r="H4" s="109" t="s">
        <v>2</v>
      </c>
      <c r="I4" s="109" t="s">
        <v>8</v>
      </c>
      <c r="J4" s="109" t="s">
        <v>3</v>
      </c>
      <c r="K4" s="109" t="s">
        <v>9</v>
      </c>
      <c r="L4" s="109" t="s">
        <v>10</v>
      </c>
      <c r="M4" s="109">
        <v>10</v>
      </c>
      <c r="N4" s="109">
        <v>11</v>
      </c>
      <c r="O4" s="109">
        <v>12</v>
      </c>
      <c r="P4" s="109">
        <v>13</v>
      </c>
      <c r="Q4" s="109">
        <v>14</v>
      </c>
      <c r="R4" s="109">
        <v>15</v>
      </c>
      <c r="S4" s="109">
        <v>16</v>
      </c>
      <c r="T4" s="109">
        <v>17</v>
      </c>
      <c r="U4" s="109">
        <v>18</v>
      </c>
      <c r="V4" s="109">
        <v>19</v>
      </c>
      <c r="W4" s="109">
        <v>20</v>
      </c>
      <c r="X4" s="109">
        <v>21</v>
      </c>
      <c r="Y4" s="109">
        <v>22</v>
      </c>
      <c r="Z4" s="109">
        <v>23</v>
      </c>
      <c r="AA4" s="109">
        <v>24</v>
      </c>
      <c r="AB4" s="109">
        <v>25</v>
      </c>
      <c r="AC4" s="109">
        <v>26</v>
      </c>
      <c r="AD4" s="109">
        <v>27</v>
      </c>
      <c r="AE4" s="109">
        <v>28</v>
      </c>
      <c r="AF4" s="109">
        <v>29</v>
      </c>
      <c r="AG4" s="109">
        <v>30</v>
      </c>
      <c r="AH4" s="109">
        <v>31</v>
      </c>
      <c r="AI4" s="109">
        <v>32</v>
      </c>
      <c r="AJ4" s="109">
        <v>33</v>
      </c>
      <c r="AK4" s="109">
        <v>34</v>
      </c>
      <c r="AL4" s="109">
        <v>35</v>
      </c>
      <c r="AM4" s="109">
        <v>36</v>
      </c>
      <c r="AN4" s="109">
        <v>37</v>
      </c>
      <c r="AO4" s="109">
        <v>38</v>
      </c>
      <c r="AP4" s="109">
        <v>39</v>
      </c>
      <c r="AQ4" s="109">
        <v>40</v>
      </c>
      <c r="AR4" s="476" t="s">
        <v>58</v>
      </c>
      <c r="AS4" s="476" t="s">
        <v>59</v>
      </c>
    </row>
    <row r="5" spans="2:45" ht="36" x14ac:dyDescent="0.15">
      <c r="B5" s="480"/>
      <c r="C5" s="481"/>
      <c r="D5" s="110" t="s">
        <v>243</v>
      </c>
      <c r="E5" s="110" t="s">
        <v>1</v>
      </c>
      <c r="F5" s="110" t="s">
        <v>244</v>
      </c>
      <c r="G5" s="110" t="s">
        <v>167</v>
      </c>
      <c r="H5" s="110" t="s">
        <v>245</v>
      </c>
      <c r="I5" s="110" t="s">
        <v>246</v>
      </c>
      <c r="J5" s="110" t="s">
        <v>247</v>
      </c>
      <c r="K5" s="110" t="s">
        <v>248</v>
      </c>
      <c r="L5" s="110" t="s">
        <v>249</v>
      </c>
      <c r="M5" s="110" t="s">
        <v>250</v>
      </c>
      <c r="N5" s="110" t="s">
        <v>135</v>
      </c>
      <c r="O5" s="110" t="s">
        <v>251</v>
      </c>
      <c r="P5" s="110" t="s">
        <v>252</v>
      </c>
      <c r="Q5" s="110" t="s">
        <v>253</v>
      </c>
      <c r="R5" s="110" t="s">
        <v>254</v>
      </c>
      <c r="S5" s="110" t="s">
        <v>255</v>
      </c>
      <c r="T5" s="110" t="s">
        <v>256</v>
      </c>
      <c r="U5" s="110" t="s">
        <v>257</v>
      </c>
      <c r="V5" s="110" t="s">
        <v>258</v>
      </c>
      <c r="W5" s="110" t="s">
        <v>259</v>
      </c>
      <c r="X5" s="110" t="s">
        <v>260</v>
      </c>
      <c r="Y5" s="110" t="s">
        <v>261</v>
      </c>
      <c r="Z5" s="110" t="s">
        <v>148</v>
      </c>
      <c r="AA5" s="110" t="s">
        <v>262</v>
      </c>
      <c r="AB5" s="110" t="s">
        <v>263</v>
      </c>
      <c r="AC5" s="110" t="s">
        <v>168</v>
      </c>
      <c r="AD5" s="110" t="s">
        <v>153</v>
      </c>
      <c r="AE5" s="110" t="s">
        <v>264</v>
      </c>
      <c r="AF5" s="110" t="s">
        <v>265</v>
      </c>
      <c r="AG5" s="110" t="s">
        <v>169</v>
      </c>
      <c r="AH5" s="110" t="s">
        <v>266</v>
      </c>
      <c r="AI5" s="110" t="s">
        <v>267</v>
      </c>
      <c r="AJ5" s="110" t="s">
        <v>268</v>
      </c>
      <c r="AK5" s="110" t="s">
        <v>269</v>
      </c>
      <c r="AL5" s="110" t="s">
        <v>270</v>
      </c>
      <c r="AM5" s="110" t="s">
        <v>271</v>
      </c>
      <c r="AN5" s="110" t="s">
        <v>272</v>
      </c>
      <c r="AO5" s="110" t="s">
        <v>273</v>
      </c>
      <c r="AP5" s="110" t="s">
        <v>274</v>
      </c>
      <c r="AQ5" s="110" t="s">
        <v>275</v>
      </c>
      <c r="AR5" s="477"/>
      <c r="AS5" s="477"/>
    </row>
    <row r="6" spans="2:45" ht="15.95" customHeight="1" x14ac:dyDescent="0.15">
      <c r="B6" s="215" t="s">
        <v>124</v>
      </c>
      <c r="C6" s="192" t="s">
        <v>243</v>
      </c>
      <c r="D6" s="216">
        <v>1.0769555300493232</v>
      </c>
      <c r="E6" s="216">
        <v>2.8134305341451222E-3</v>
      </c>
      <c r="F6" s="216">
        <v>6.7519799402019395E-5</v>
      </c>
      <c r="G6" s="216">
        <v>0.11372941963297052</v>
      </c>
      <c r="H6" s="216">
        <v>5.1465259898714226E-3</v>
      </c>
      <c r="I6" s="216">
        <v>4.4894681652929626E-2</v>
      </c>
      <c r="J6" s="216">
        <v>5.5061327897946999E-4</v>
      </c>
      <c r="K6" s="216">
        <v>2.2713217699477068E-5</v>
      </c>
      <c r="L6" s="216">
        <v>2.0088945768337145E-4</v>
      </c>
      <c r="M6" s="216">
        <v>1.0857739973794752E-4</v>
      </c>
      <c r="N6" s="216">
        <v>3.4635956641889244E-4</v>
      </c>
      <c r="O6" s="216">
        <v>3.0708657736455095E-5</v>
      </c>
      <c r="P6" s="216">
        <v>3.2084201864838288E-5</v>
      </c>
      <c r="Q6" s="216">
        <v>3.8564498017927284E-5</v>
      </c>
      <c r="R6" s="216">
        <v>2.4928075038566207E-5</v>
      </c>
      <c r="S6" s="216">
        <v>2.8131614557401251E-5</v>
      </c>
      <c r="T6" s="216">
        <v>3.9879115409622663E-5</v>
      </c>
      <c r="U6" s="216">
        <v>5.2480680242789396E-5</v>
      </c>
      <c r="V6" s="216">
        <v>5.2533024563989223E-5</v>
      </c>
      <c r="W6" s="216">
        <v>5.0915647492414133E-5</v>
      </c>
      <c r="X6" s="216">
        <v>2.1238164229356194E-5</v>
      </c>
      <c r="Y6" s="216">
        <v>7.1256253403430357E-5</v>
      </c>
      <c r="Z6" s="216">
        <v>2.2422686052460676E-3</v>
      </c>
      <c r="AA6" s="216">
        <v>9.6887897245785974E-4</v>
      </c>
      <c r="AB6" s="216">
        <v>3.807017641251246E-5</v>
      </c>
      <c r="AC6" s="216">
        <v>9.7220837703875201E-5</v>
      </c>
      <c r="AD6" s="216">
        <v>5.3748549631598211E-5</v>
      </c>
      <c r="AE6" s="216">
        <v>1.5264126063197858E-4</v>
      </c>
      <c r="AF6" s="216">
        <v>6.577972264843436E-5</v>
      </c>
      <c r="AG6" s="216">
        <v>2.4591550550856829E-5</v>
      </c>
      <c r="AH6" s="216">
        <v>1.481384901812993E-4</v>
      </c>
      <c r="AI6" s="216">
        <v>2.6792164035866671E-4</v>
      </c>
      <c r="AJ6" s="216">
        <v>7.5126557201609653E-5</v>
      </c>
      <c r="AK6" s="216">
        <v>1.6691292098882924E-3</v>
      </c>
      <c r="AL6" s="216">
        <v>2.0411671039808369E-3</v>
      </c>
      <c r="AM6" s="216">
        <v>1.3151581722562603E-3</v>
      </c>
      <c r="AN6" s="216">
        <v>7.6077327821516186E-5</v>
      </c>
      <c r="AO6" s="216">
        <v>1.5182231374720859E-2</v>
      </c>
      <c r="AP6" s="216">
        <v>1.8746335884897644E-3</v>
      </c>
      <c r="AQ6" s="216">
        <v>1.7538679202333594E-4</v>
      </c>
      <c r="AR6" s="217">
        <v>1.2717471504439242</v>
      </c>
      <c r="AS6" s="195">
        <v>0.96634851457469939</v>
      </c>
    </row>
    <row r="7" spans="2:45" ht="15.95" customHeight="1" x14ac:dyDescent="0.15">
      <c r="B7" s="218" t="s">
        <v>125</v>
      </c>
      <c r="C7" s="197" t="s">
        <v>1</v>
      </c>
      <c r="D7" s="219">
        <v>2.702316013523423E-3</v>
      </c>
      <c r="E7" s="219">
        <v>1.0228941333483039</v>
      </c>
      <c r="F7" s="219">
        <v>1.1577803715679868E-5</v>
      </c>
      <c r="G7" s="219">
        <v>9.1637562063699024E-2</v>
      </c>
      <c r="H7" s="219">
        <v>3.2873825817246219E-5</v>
      </c>
      <c r="I7" s="219">
        <v>1.4415288139300959E-4</v>
      </c>
      <c r="J7" s="219">
        <v>1.0877989734165465E-4</v>
      </c>
      <c r="K7" s="219">
        <v>3.0830944946111985E-6</v>
      </c>
      <c r="L7" s="219">
        <v>4.055318223676225E-6</v>
      </c>
      <c r="M7" s="219">
        <v>1.3527127417073882E-5</v>
      </c>
      <c r="N7" s="219">
        <v>2.7820830340056178E-5</v>
      </c>
      <c r="O7" s="219">
        <v>4.4496418638003162E-6</v>
      </c>
      <c r="P7" s="219">
        <v>4.7953277498485909E-6</v>
      </c>
      <c r="Q7" s="219">
        <v>3.6376593036345651E-6</v>
      </c>
      <c r="R7" s="219">
        <v>3.5844891952459365E-6</v>
      </c>
      <c r="S7" s="219">
        <v>3.8465764471687641E-6</v>
      </c>
      <c r="T7" s="219">
        <v>5.0337514698962422E-6</v>
      </c>
      <c r="U7" s="219">
        <v>5.3996460938576735E-6</v>
      </c>
      <c r="V7" s="219">
        <v>3.9914443067688154E-6</v>
      </c>
      <c r="W7" s="219">
        <v>7.0915519191108959E-6</v>
      </c>
      <c r="X7" s="219">
        <v>2.3609861799745926E-6</v>
      </c>
      <c r="Y7" s="219">
        <v>5.4705188212939915E-6</v>
      </c>
      <c r="Z7" s="219">
        <v>1.0387716727988635E-3</v>
      </c>
      <c r="AA7" s="219">
        <v>1.0438077942888379E-5</v>
      </c>
      <c r="AB7" s="219">
        <v>4.5815596730343794E-6</v>
      </c>
      <c r="AC7" s="219">
        <v>9.4059800609278114E-6</v>
      </c>
      <c r="AD7" s="219">
        <v>6.1421134917420389E-6</v>
      </c>
      <c r="AE7" s="219">
        <v>1.3971834267614768E-5</v>
      </c>
      <c r="AF7" s="219">
        <v>9.698032673302082E-6</v>
      </c>
      <c r="AG7" s="219">
        <v>3.1373060759683117E-6</v>
      </c>
      <c r="AH7" s="219">
        <v>3.1385169133373538E-5</v>
      </c>
      <c r="AI7" s="219">
        <v>7.249014971893135E-5</v>
      </c>
      <c r="AJ7" s="219">
        <v>1.7676284413808824E-5</v>
      </c>
      <c r="AK7" s="219">
        <v>2.3849323589061601E-4</v>
      </c>
      <c r="AL7" s="219">
        <v>7.0857128294458504E-4</v>
      </c>
      <c r="AM7" s="219">
        <v>5.9475107326979473E-5</v>
      </c>
      <c r="AN7" s="219">
        <v>1.1936156841500979E-5</v>
      </c>
      <c r="AO7" s="219">
        <v>5.9139304424879677E-3</v>
      </c>
      <c r="AP7" s="219">
        <v>3.5998000789446663E-5</v>
      </c>
      <c r="AQ7" s="219">
        <v>9.2490327382433612E-5</v>
      </c>
      <c r="AR7" s="220">
        <v>1.1259081365315338</v>
      </c>
      <c r="AS7" s="200">
        <v>0.85553142769380253</v>
      </c>
    </row>
    <row r="8" spans="2:45" ht="15.95" customHeight="1" x14ac:dyDescent="0.15">
      <c r="B8" s="221" t="s">
        <v>126</v>
      </c>
      <c r="C8" s="202" t="s">
        <v>244</v>
      </c>
      <c r="D8" s="222">
        <v>1.3820601198386335E-4</v>
      </c>
      <c r="E8" s="222">
        <v>7.5240504240627705E-5</v>
      </c>
      <c r="F8" s="222">
        <v>1.000253570977726</v>
      </c>
      <c r="G8" s="222">
        <v>1.9434436697093454E-4</v>
      </c>
      <c r="H8" s="222">
        <v>2.8453619048641186E-4</v>
      </c>
      <c r="I8" s="222">
        <v>1.7392761770611821E-4</v>
      </c>
      <c r="J8" s="222">
        <v>1.83242214932503E-3</v>
      </c>
      <c r="K8" s="222">
        <v>4.6781958466702101E-3</v>
      </c>
      <c r="L8" s="222">
        <v>3.5444020702281835E-4</v>
      </c>
      <c r="M8" s="222">
        <v>2.2884135602024092E-3</v>
      </c>
      <c r="N8" s="222">
        <v>2.0755818740718812E-3</v>
      </c>
      <c r="O8" s="222">
        <v>6.7796173312557916E-4</v>
      </c>
      <c r="P8" s="222">
        <v>1.5799381829365989E-3</v>
      </c>
      <c r="Q8" s="222">
        <v>2.7815199526887532E-4</v>
      </c>
      <c r="R8" s="222">
        <v>1.3054204329220013E-4</v>
      </c>
      <c r="S8" s="222">
        <v>1.3595263829147748E-4</v>
      </c>
      <c r="T8" s="222">
        <v>8.5288870275946821E-5</v>
      </c>
      <c r="U8" s="222">
        <v>4.0000057306430339E-4</v>
      </c>
      <c r="V8" s="222">
        <v>1.7695559961756089E-4</v>
      </c>
      <c r="W8" s="222">
        <v>1.3031061516326166E-4</v>
      </c>
      <c r="X8" s="222">
        <v>1.8608226123070616E-4</v>
      </c>
      <c r="Y8" s="222">
        <v>2.1755950316663334E-4</v>
      </c>
      <c r="Z8" s="222">
        <v>2.2024350167039344E-4</v>
      </c>
      <c r="AA8" s="222">
        <v>3.4141406438588774E-4</v>
      </c>
      <c r="AB8" s="222">
        <v>1.008722758584157E-2</v>
      </c>
      <c r="AC8" s="222">
        <v>5.4057254650168398E-4</v>
      </c>
      <c r="AD8" s="222">
        <v>7.2901809164178867E-4</v>
      </c>
      <c r="AE8" s="222">
        <v>2.3722179837728206E-4</v>
      </c>
      <c r="AF8" s="222">
        <v>7.4497473705308745E-5</v>
      </c>
      <c r="AG8" s="222">
        <v>2.7069458551764893E-5</v>
      </c>
      <c r="AH8" s="222">
        <v>1.0247898048966238E-4</v>
      </c>
      <c r="AI8" s="222">
        <v>1.2016250672927531E-4</v>
      </c>
      <c r="AJ8" s="222">
        <v>1.5594838583211733E-4</v>
      </c>
      <c r="AK8" s="222">
        <v>2.4578690473070361E-4</v>
      </c>
      <c r="AL8" s="222">
        <v>1.5630908166509934E-4</v>
      </c>
      <c r="AM8" s="222">
        <v>7.8106598153137021E-5</v>
      </c>
      <c r="AN8" s="222">
        <v>7.2290227797040685E-5</v>
      </c>
      <c r="AO8" s="222">
        <v>4.2999032147548864E-4</v>
      </c>
      <c r="AP8" s="222">
        <v>8.1745613680145272E-5</v>
      </c>
      <c r="AQ8" s="222">
        <v>1.2437446444120751E-4</v>
      </c>
      <c r="AR8" s="223">
        <v>1.0301720809275097</v>
      </c>
      <c r="AS8" s="205">
        <v>0.78278552447562288</v>
      </c>
    </row>
    <row r="9" spans="2:45" ht="15.95" customHeight="1" x14ac:dyDescent="0.15">
      <c r="B9" s="218" t="s">
        <v>127</v>
      </c>
      <c r="C9" s="197" t="s">
        <v>167</v>
      </c>
      <c r="D9" s="219">
        <v>3.0771187151011244E-2</v>
      </c>
      <c r="E9" s="219">
        <v>2.4391101610608815E-2</v>
      </c>
      <c r="F9" s="219">
        <v>7.2183031670544967E-5</v>
      </c>
      <c r="G9" s="219">
        <v>1.0442867253321149</v>
      </c>
      <c r="H9" s="219">
        <v>3.0755288930946342E-4</v>
      </c>
      <c r="I9" s="219">
        <v>1.606260138044049E-3</v>
      </c>
      <c r="J9" s="219">
        <v>1.182295863363983E-3</v>
      </c>
      <c r="K9" s="219">
        <v>2.066352828441533E-5</v>
      </c>
      <c r="L9" s="219">
        <v>2.8196534024157437E-5</v>
      </c>
      <c r="M9" s="219">
        <v>1.1689294825113464E-4</v>
      </c>
      <c r="N9" s="219">
        <v>2.5569593182461238E-4</v>
      </c>
      <c r="O9" s="219">
        <v>2.5940369051170346E-5</v>
      </c>
      <c r="P9" s="219">
        <v>1.7852020952007376E-5</v>
      </c>
      <c r="Q9" s="219">
        <v>2.2982392010708726E-5</v>
      </c>
      <c r="R9" s="219">
        <v>2.4525109883110372E-5</v>
      </c>
      <c r="S9" s="219">
        <v>2.3933812705701066E-5</v>
      </c>
      <c r="T9" s="219">
        <v>2.686492879703819E-5</v>
      </c>
      <c r="U9" s="219">
        <v>2.9593255554791138E-5</v>
      </c>
      <c r="V9" s="219">
        <v>2.3877596633401726E-5</v>
      </c>
      <c r="W9" s="219">
        <v>2.5996423756180346E-5</v>
      </c>
      <c r="X9" s="219">
        <v>1.4250905810600649E-5</v>
      </c>
      <c r="Y9" s="219">
        <v>3.9319152350174455E-5</v>
      </c>
      <c r="Z9" s="219">
        <v>5.9720833076231218E-4</v>
      </c>
      <c r="AA9" s="219">
        <v>8.3808727622686883E-5</v>
      </c>
      <c r="AB9" s="219">
        <v>2.3801891142816326E-5</v>
      </c>
      <c r="AC9" s="219">
        <v>5.6808776638459119E-5</v>
      </c>
      <c r="AD9" s="219">
        <v>3.8108448095455891E-5</v>
      </c>
      <c r="AE9" s="219">
        <v>9.9785133671481823E-5</v>
      </c>
      <c r="AF9" s="219">
        <v>4.4189205480242948E-5</v>
      </c>
      <c r="AG9" s="219">
        <v>1.8577338801624473E-5</v>
      </c>
      <c r="AH9" s="219">
        <v>2.0498789609724432E-4</v>
      </c>
      <c r="AI9" s="219">
        <v>4.2783019063987897E-4</v>
      </c>
      <c r="AJ9" s="219">
        <v>1.163603872235406E-4</v>
      </c>
      <c r="AK9" s="219">
        <v>1.9792459289048789E-3</v>
      </c>
      <c r="AL9" s="219">
        <v>2.9960335570286042E-3</v>
      </c>
      <c r="AM9" s="219">
        <v>4.8834085337490598E-4</v>
      </c>
      <c r="AN9" s="219">
        <v>6.5873516670493387E-5</v>
      </c>
      <c r="AO9" s="219">
        <v>3.6071256662502729E-2</v>
      </c>
      <c r="AP9" s="219">
        <v>1.0989033749932545E-4</v>
      </c>
      <c r="AQ9" s="219">
        <v>9.3743573422451249E-4</v>
      </c>
      <c r="AR9" s="220">
        <v>1.1476734338423942</v>
      </c>
      <c r="AS9" s="200">
        <v>0.87206998468469876</v>
      </c>
    </row>
    <row r="10" spans="2:45" ht="15.95" customHeight="1" x14ac:dyDescent="0.15">
      <c r="B10" s="221" t="s">
        <v>128</v>
      </c>
      <c r="C10" s="202" t="s">
        <v>245</v>
      </c>
      <c r="D10" s="222">
        <v>5.022983819235287E-4</v>
      </c>
      <c r="E10" s="222">
        <v>2.2818226372255841E-3</v>
      </c>
      <c r="F10" s="222">
        <v>4.7106564751997265E-4</v>
      </c>
      <c r="G10" s="222">
        <v>4.2398665462701807E-4</v>
      </c>
      <c r="H10" s="222">
        <v>1.0253132143492316</v>
      </c>
      <c r="I10" s="222">
        <v>5.003846920413372E-4</v>
      </c>
      <c r="J10" s="222">
        <v>2.320467674864212E-4</v>
      </c>
      <c r="K10" s="222">
        <v>4.9578668724267386E-5</v>
      </c>
      <c r="L10" s="222">
        <v>2.1665741989352971E-4</v>
      </c>
      <c r="M10" s="222">
        <v>2.138634980408616E-4</v>
      </c>
      <c r="N10" s="222">
        <v>5.3248994008686559E-4</v>
      </c>
      <c r="O10" s="222">
        <v>1.2790816210396066E-4</v>
      </c>
      <c r="P10" s="222">
        <v>2.1920653355658097E-4</v>
      </c>
      <c r="Q10" s="222">
        <v>1.5345287511727901E-4</v>
      </c>
      <c r="R10" s="222">
        <v>1.1259157332644007E-4</v>
      </c>
      <c r="S10" s="222">
        <v>2.1993514677258537E-4</v>
      </c>
      <c r="T10" s="222">
        <v>3.1370798150926713E-4</v>
      </c>
      <c r="U10" s="222">
        <v>6.4868715516314297E-4</v>
      </c>
      <c r="V10" s="222">
        <v>2.595479038408334E-4</v>
      </c>
      <c r="W10" s="222">
        <v>2.1010669948306587E-4</v>
      </c>
      <c r="X10" s="222">
        <v>1.0216317734877541E-4</v>
      </c>
      <c r="Y10" s="222">
        <v>4.9753681675113008E-4</v>
      </c>
      <c r="Z10" s="222">
        <v>4.3191370168445985E-4</v>
      </c>
      <c r="AA10" s="222">
        <v>3.5960706063888461E-4</v>
      </c>
      <c r="AB10" s="222">
        <v>5.8274152737206249E-5</v>
      </c>
      <c r="AC10" s="222">
        <v>2.2456155187409367E-4</v>
      </c>
      <c r="AD10" s="222">
        <v>2.686011246962938E-4</v>
      </c>
      <c r="AE10" s="222">
        <v>4.7480132871445719E-4</v>
      </c>
      <c r="AF10" s="222">
        <v>2.0718058559221112E-4</v>
      </c>
      <c r="AG10" s="222">
        <v>2.3139243003965904E-5</v>
      </c>
      <c r="AH10" s="222">
        <v>2.8526305687223339E-4</v>
      </c>
      <c r="AI10" s="222">
        <v>1.5351414125980092E-4</v>
      </c>
      <c r="AJ10" s="222">
        <v>4.0952214384342805E-4</v>
      </c>
      <c r="AK10" s="222">
        <v>8.4336017121814668E-5</v>
      </c>
      <c r="AL10" s="222">
        <v>3.7004684909393103E-4</v>
      </c>
      <c r="AM10" s="222">
        <v>3.113994114248867E-3</v>
      </c>
      <c r="AN10" s="222">
        <v>3.1814992406508486E-4</v>
      </c>
      <c r="AO10" s="222">
        <v>5.2394437162002093E-4</v>
      </c>
      <c r="AP10" s="222">
        <v>2.1102769876067268E-3</v>
      </c>
      <c r="AQ10" s="222">
        <v>2.1654570350318001E-4</v>
      </c>
      <c r="AR10" s="223">
        <v>1.0432359247399505</v>
      </c>
      <c r="AS10" s="205">
        <v>0.79271220373602569</v>
      </c>
    </row>
    <row r="11" spans="2:45" ht="15.95" customHeight="1" x14ac:dyDescent="0.15">
      <c r="B11" s="218" t="s">
        <v>129</v>
      </c>
      <c r="C11" s="197" t="s">
        <v>246</v>
      </c>
      <c r="D11" s="219">
        <v>2.9995041764726E-3</v>
      </c>
      <c r="E11" s="219">
        <v>5.6614749920890764E-4</v>
      </c>
      <c r="F11" s="219">
        <v>3.8512971819717421E-4</v>
      </c>
      <c r="G11" s="219">
        <v>1.9314464986542521E-3</v>
      </c>
      <c r="H11" s="219">
        <v>8.1317924044159808E-4</v>
      </c>
      <c r="I11" s="219">
        <v>1.0252079110245333</v>
      </c>
      <c r="J11" s="219">
        <v>3.6814764617575891E-3</v>
      </c>
      <c r="K11" s="219">
        <v>1.2375709655036539E-4</v>
      </c>
      <c r="L11" s="219">
        <v>7.9958131395956088E-4</v>
      </c>
      <c r="M11" s="219">
        <v>1.6442298461741419E-3</v>
      </c>
      <c r="N11" s="219">
        <v>6.6505149586479411E-3</v>
      </c>
      <c r="O11" s="219">
        <v>2.2147761715902243E-4</v>
      </c>
      <c r="P11" s="219">
        <v>2.6488996500598401E-4</v>
      </c>
      <c r="Q11" s="219">
        <v>4.5353772558929997E-4</v>
      </c>
      <c r="R11" s="219">
        <v>1.6582693524997259E-4</v>
      </c>
      <c r="S11" s="219">
        <v>2.1557728664861608E-4</v>
      </c>
      <c r="T11" s="219">
        <v>3.7812729231822217E-4</v>
      </c>
      <c r="U11" s="219">
        <v>6.0887884480384719E-4</v>
      </c>
      <c r="V11" s="219">
        <v>7.405543963912018E-4</v>
      </c>
      <c r="W11" s="219">
        <v>6.4082461444322082E-4</v>
      </c>
      <c r="X11" s="219">
        <v>1.9204832021432684E-4</v>
      </c>
      <c r="Y11" s="219">
        <v>1.094317429572049E-3</v>
      </c>
      <c r="Z11" s="219">
        <v>8.5608604630271479E-3</v>
      </c>
      <c r="AA11" s="219">
        <v>3.7844405921787557E-3</v>
      </c>
      <c r="AB11" s="219">
        <v>2.2930292418116527E-4</v>
      </c>
      <c r="AC11" s="219">
        <v>7.2754116760376231E-4</v>
      </c>
      <c r="AD11" s="219">
        <v>6.3112375321903644E-4</v>
      </c>
      <c r="AE11" s="219">
        <v>9.7280420219430163E-4</v>
      </c>
      <c r="AF11" s="219">
        <v>7.4323952693877812E-4</v>
      </c>
      <c r="AG11" s="219">
        <v>1.3508917304344003E-4</v>
      </c>
      <c r="AH11" s="219">
        <v>4.1713210427441491E-4</v>
      </c>
      <c r="AI11" s="219">
        <v>1.5799939119379197E-3</v>
      </c>
      <c r="AJ11" s="219">
        <v>4.0604588120199322E-4</v>
      </c>
      <c r="AK11" s="219">
        <v>7.3196469477713154E-4</v>
      </c>
      <c r="AL11" s="219">
        <v>7.4985477879720283E-4</v>
      </c>
      <c r="AM11" s="219">
        <v>2.2107345874314991E-3</v>
      </c>
      <c r="AN11" s="219">
        <v>5.1693204642602991E-4</v>
      </c>
      <c r="AO11" s="219">
        <v>9.2176170028563829E-4</v>
      </c>
      <c r="AP11" s="219">
        <v>4.0828842656004782E-2</v>
      </c>
      <c r="AQ11" s="219">
        <v>3.8831863603576449E-4</v>
      </c>
      <c r="AR11" s="220">
        <v>1.1143149210615524</v>
      </c>
      <c r="AS11" s="200">
        <v>0.84672221861112418</v>
      </c>
    </row>
    <row r="12" spans="2:45" ht="15.95" customHeight="1" x14ac:dyDescent="0.15">
      <c r="B12" s="221" t="s">
        <v>130</v>
      </c>
      <c r="C12" s="202" t="s">
        <v>247</v>
      </c>
      <c r="D12" s="222">
        <v>1.1970607819976192E-3</v>
      </c>
      <c r="E12" s="222">
        <v>2.1950996310395274E-4</v>
      </c>
      <c r="F12" s="222">
        <v>1.8516411173714222E-4</v>
      </c>
      <c r="G12" s="222">
        <v>3.148536623963778E-4</v>
      </c>
      <c r="H12" s="222">
        <v>1.6209329535882611E-3</v>
      </c>
      <c r="I12" s="222">
        <v>4.2675373414986925E-4</v>
      </c>
      <c r="J12" s="222">
        <v>1.003877987782529</v>
      </c>
      <c r="K12" s="222">
        <v>5.6784825659895869E-4</v>
      </c>
      <c r="L12" s="222">
        <v>3.6949110765314699E-3</v>
      </c>
      <c r="M12" s="222">
        <v>4.9794334900079412E-4</v>
      </c>
      <c r="N12" s="222">
        <v>3.6618959086277895E-4</v>
      </c>
      <c r="O12" s="222">
        <v>6.8585886813992433E-5</v>
      </c>
      <c r="P12" s="222">
        <v>6.4495208764981727E-5</v>
      </c>
      <c r="Q12" s="222">
        <v>2.2858668323700492E-4</v>
      </c>
      <c r="R12" s="222">
        <v>5.8714649121046513E-5</v>
      </c>
      <c r="S12" s="222">
        <v>9.7144660972812701E-5</v>
      </c>
      <c r="T12" s="222">
        <v>1.3004159352697437E-3</v>
      </c>
      <c r="U12" s="222">
        <v>3.3989773853166483E-4</v>
      </c>
      <c r="V12" s="222">
        <v>2.0252579278220049E-4</v>
      </c>
      <c r="W12" s="222">
        <v>3.4360998485890285E-4</v>
      </c>
      <c r="X12" s="222">
        <v>1.3322000340103924E-4</v>
      </c>
      <c r="Y12" s="222">
        <v>4.5316342404040703E-4</v>
      </c>
      <c r="Z12" s="222">
        <v>7.5865705124583097E-4</v>
      </c>
      <c r="AA12" s="222">
        <v>1.2955364551734601E-4</v>
      </c>
      <c r="AB12" s="222">
        <v>2.2312591585702242E-5</v>
      </c>
      <c r="AC12" s="222">
        <v>2.3021477094713883E-4</v>
      </c>
      <c r="AD12" s="222">
        <v>2.9403605867225598E-4</v>
      </c>
      <c r="AE12" s="222">
        <v>1.7465098069662867E-5</v>
      </c>
      <c r="AF12" s="222">
        <v>1.9636779142137394E-5</v>
      </c>
      <c r="AG12" s="222">
        <v>4.9234938842991617E-6</v>
      </c>
      <c r="AH12" s="222">
        <v>3.0087119018912379E-5</v>
      </c>
      <c r="AI12" s="222">
        <v>5.0992030162633597E-5</v>
      </c>
      <c r="AJ12" s="222">
        <v>4.0785875329714172E-5</v>
      </c>
      <c r="AK12" s="222">
        <v>8.3396020680529865E-5</v>
      </c>
      <c r="AL12" s="222">
        <v>2.3731875949809448E-3</v>
      </c>
      <c r="AM12" s="222">
        <v>7.6836653612028969E-5</v>
      </c>
      <c r="AN12" s="222">
        <v>1.0814724108625794E-4</v>
      </c>
      <c r="AO12" s="222">
        <v>1.3662880817645823E-4</v>
      </c>
      <c r="AP12" s="222">
        <v>2.4757266097221543E-4</v>
      </c>
      <c r="AQ12" s="222">
        <v>1.6356896976316314E-4</v>
      </c>
      <c r="AR12" s="223">
        <v>1.0210475176931373</v>
      </c>
      <c r="AS12" s="205">
        <v>0.77585214300541416</v>
      </c>
    </row>
    <row r="13" spans="2:45" ht="15.95" customHeight="1" x14ac:dyDescent="0.15">
      <c r="B13" s="218" t="s">
        <v>131</v>
      </c>
      <c r="C13" s="197" t="s">
        <v>248</v>
      </c>
      <c r="D13" s="219">
        <v>2.7269416363013546E-4</v>
      </c>
      <c r="E13" s="219">
        <v>8.808073221286644E-4</v>
      </c>
      <c r="F13" s="219">
        <v>9.6525839156397187E-4</v>
      </c>
      <c r="G13" s="219">
        <v>2.3957530375099095E-4</v>
      </c>
      <c r="H13" s="219">
        <v>1.3299891554138021E-4</v>
      </c>
      <c r="I13" s="219">
        <v>1.5252870549644534E-4</v>
      </c>
      <c r="J13" s="219">
        <v>3.6307919345742004E-4</v>
      </c>
      <c r="K13" s="219">
        <v>1.0041156716733377</v>
      </c>
      <c r="L13" s="219">
        <v>8.3060323096488821E-5</v>
      </c>
      <c r="M13" s="219">
        <v>3.8613948018321906E-4</v>
      </c>
      <c r="N13" s="219">
        <v>7.6465114410879172E-4</v>
      </c>
      <c r="O13" s="219">
        <v>2.2187975849126881E-4</v>
      </c>
      <c r="P13" s="219">
        <v>1.2667673632931986E-4</v>
      </c>
      <c r="Q13" s="219">
        <v>1.2647486386724137E-4</v>
      </c>
      <c r="R13" s="219">
        <v>8.4424849756329907E-5</v>
      </c>
      <c r="S13" s="219">
        <v>6.7171621760864919E-5</v>
      </c>
      <c r="T13" s="219">
        <v>9.2219770828706805E-5</v>
      </c>
      <c r="U13" s="219">
        <v>1.0390566618966218E-4</v>
      </c>
      <c r="V13" s="219">
        <v>7.9787787454342252E-5</v>
      </c>
      <c r="W13" s="219">
        <v>5.0940803254997893E-5</v>
      </c>
      <c r="X13" s="219">
        <v>9.5281936559692021E-5</v>
      </c>
      <c r="Y13" s="219">
        <v>1.0536335173390313E-4</v>
      </c>
      <c r="Z13" s="219">
        <v>2.2688081429295351E-4</v>
      </c>
      <c r="AA13" s="219">
        <v>3.7980305785149422E-4</v>
      </c>
      <c r="AB13" s="219">
        <v>5.5140794393106218E-4</v>
      </c>
      <c r="AC13" s="219">
        <v>3.3402228039261463E-4</v>
      </c>
      <c r="AD13" s="219">
        <v>3.2906810614351641E-4</v>
      </c>
      <c r="AE13" s="219">
        <v>1.520797794360954E-4</v>
      </c>
      <c r="AF13" s="219">
        <v>9.0272568064544344E-5</v>
      </c>
      <c r="AG13" s="219">
        <v>1.8169492797674634E-5</v>
      </c>
      <c r="AH13" s="219">
        <v>2.0939599086967201E-3</v>
      </c>
      <c r="AI13" s="219">
        <v>9.1739071048025329E-5</v>
      </c>
      <c r="AJ13" s="219">
        <v>2.3072615306109819E-4</v>
      </c>
      <c r="AK13" s="219">
        <v>1.1188822632155856E-4</v>
      </c>
      <c r="AL13" s="219">
        <v>8.8604156286329589E-5</v>
      </c>
      <c r="AM13" s="219">
        <v>1.4738370773129797E-4</v>
      </c>
      <c r="AN13" s="219">
        <v>8.2849096814862367E-5</v>
      </c>
      <c r="AO13" s="219">
        <v>2.0972873269131613E-4</v>
      </c>
      <c r="AP13" s="219">
        <v>1.2939964870133596E-4</v>
      </c>
      <c r="AQ13" s="219">
        <v>5.1043939883450634E-4</v>
      </c>
      <c r="AR13" s="220">
        <v>1.0152890139056174</v>
      </c>
      <c r="AS13" s="200">
        <v>0.77147649209139391</v>
      </c>
    </row>
    <row r="14" spans="2:45" ht="15.95" customHeight="1" x14ac:dyDescent="0.15">
      <c r="B14" s="221" t="s">
        <v>132</v>
      </c>
      <c r="C14" s="202" t="s">
        <v>249</v>
      </c>
      <c r="D14" s="222">
        <v>1.6068170446408225E-3</v>
      </c>
      <c r="E14" s="222">
        <v>2.1742188569676812E-3</v>
      </c>
      <c r="F14" s="222">
        <v>7.3081838924951277E-4</v>
      </c>
      <c r="G14" s="222">
        <v>2.5518428068767901E-3</v>
      </c>
      <c r="H14" s="222">
        <v>1.2445247364105013E-3</v>
      </c>
      <c r="I14" s="222">
        <v>1.7299074074785263E-3</v>
      </c>
      <c r="J14" s="222">
        <v>2.1018026133360133E-3</v>
      </c>
      <c r="K14" s="222">
        <v>1.7554030738033938E-4</v>
      </c>
      <c r="L14" s="222">
        <v>1.0286880692138931</v>
      </c>
      <c r="M14" s="222">
        <v>7.3275071411675651E-4</v>
      </c>
      <c r="N14" s="222">
        <v>4.7202509749978341E-4</v>
      </c>
      <c r="O14" s="222">
        <v>2.4224202811109845E-4</v>
      </c>
      <c r="P14" s="222">
        <v>3.3605295547453081E-4</v>
      </c>
      <c r="Q14" s="222">
        <v>4.3869828446181696E-4</v>
      </c>
      <c r="R14" s="222">
        <v>5.2920864456090008E-4</v>
      </c>
      <c r="S14" s="222">
        <v>2.4785712341924863E-3</v>
      </c>
      <c r="T14" s="222">
        <v>3.181171570374077E-3</v>
      </c>
      <c r="U14" s="222">
        <v>3.8717046771599437E-3</v>
      </c>
      <c r="V14" s="222">
        <v>3.2269672980457104E-3</v>
      </c>
      <c r="W14" s="222">
        <v>3.7700924485963038E-3</v>
      </c>
      <c r="X14" s="222">
        <v>3.6040224941390913E-3</v>
      </c>
      <c r="Y14" s="222">
        <v>2.008706895920183E-3</v>
      </c>
      <c r="Z14" s="222">
        <v>7.3383596880726388E-3</v>
      </c>
      <c r="AA14" s="222">
        <v>1.819025351704999E-3</v>
      </c>
      <c r="AB14" s="222">
        <v>1.8169763934006172E-4</v>
      </c>
      <c r="AC14" s="222">
        <v>5.6295226817982928E-3</v>
      </c>
      <c r="AD14" s="222">
        <v>2.0594721403449038E-3</v>
      </c>
      <c r="AE14" s="222">
        <v>8.0055781882118102E-4</v>
      </c>
      <c r="AF14" s="222">
        <v>6.0509157901025802E-4</v>
      </c>
      <c r="AG14" s="222">
        <v>1.4112732819385648E-4</v>
      </c>
      <c r="AH14" s="222">
        <v>6.6872028314666446E-4</v>
      </c>
      <c r="AI14" s="222">
        <v>5.2931917894037987E-4</v>
      </c>
      <c r="AJ14" s="222">
        <v>4.9304609675087047E-4</v>
      </c>
      <c r="AK14" s="222">
        <v>4.2888574869707786E-4</v>
      </c>
      <c r="AL14" s="222">
        <v>4.6904117903438992E-4</v>
      </c>
      <c r="AM14" s="222">
        <v>1.3464865831492069E-3</v>
      </c>
      <c r="AN14" s="222">
        <v>1.6511588068343285E-3</v>
      </c>
      <c r="AO14" s="222">
        <v>7.2582787054733167E-4</v>
      </c>
      <c r="AP14" s="222">
        <v>6.0259894158415511E-3</v>
      </c>
      <c r="AQ14" s="222">
        <v>7.6232666918339047E-4</v>
      </c>
      <c r="AR14" s="223">
        <v>1.0975714117782984</v>
      </c>
      <c r="AS14" s="205">
        <v>0.83399951243561421</v>
      </c>
    </row>
    <row r="15" spans="2:45" ht="15.95" customHeight="1" x14ac:dyDescent="0.15">
      <c r="B15" s="218" t="s">
        <v>133</v>
      </c>
      <c r="C15" s="197" t="s">
        <v>250</v>
      </c>
      <c r="D15" s="219">
        <v>1.0751996315099773E-3</v>
      </c>
      <c r="E15" s="219">
        <v>1.3769782841659893E-4</v>
      </c>
      <c r="F15" s="219">
        <v>2.2775563712930383E-4</v>
      </c>
      <c r="G15" s="219">
        <v>7.9642322316049625E-4</v>
      </c>
      <c r="H15" s="219">
        <v>3.8504534000388999E-4</v>
      </c>
      <c r="I15" s="219">
        <v>1.6092451267500391E-3</v>
      </c>
      <c r="J15" s="219">
        <v>2.2919373257103358E-3</v>
      </c>
      <c r="K15" s="219">
        <v>3.4653454948018903E-3</v>
      </c>
      <c r="L15" s="219">
        <v>1.5356826253081495E-3</v>
      </c>
      <c r="M15" s="219">
        <v>1.0519307878153241</v>
      </c>
      <c r="N15" s="219">
        <v>9.4147954650846757E-3</v>
      </c>
      <c r="O15" s="219">
        <v>2.5143170518638906E-3</v>
      </c>
      <c r="P15" s="219">
        <v>2.7925736922245446E-3</v>
      </c>
      <c r="Q15" s="219">
        <v>1.6244534278241163E-3</v>
      </c>
      <c r="R15" s="219">
        <v>1.5926648402862437E-3</v>
      </c>
      <c r="S15" s="219">
        <v>1.4244974174786708E-3</v>
      </c>
      <c r="T15" s="219">
        <v>1.0314810044787883E-3</v>
      </c>
      <c r="U15" s="219">
        <v>5.7871137351050419E-3</v>
      </c>
      <c r="V15" s="219">
        <v>3.4392474720640583E-3</v>
      </c>
      <c r="W15" s="219">
        <v>2.8986878752076399E-3</v>
      </c>
      <c r="X15" s="219">
        <v>1.4977602671133337E-3</v>
      </c>
      <c r="Y15" s="219">
        <v>1.0934310518790397E-3</v>
      </c>
      <c r="Z15" s="219">
        <v>2.817852115882322E-3</v>
      </c>
      <c r="AA15" s="219">
        <v>2.0821329710518217E-2</v>
      </c>
      <c r="AB15" s="219">
        <v>3.6734198689103876E-4</v>
      </c>
      <c r="AC15" s="219">
        <v>2.9581534775337732E-3</v>
      </c>
      <c r="AD15" s="219">
        <v>2.7364104693855225E-4</v>
      </c>
      <c r="AE15" s="219">
        <v>2.0772998607349272E-4</v>
      </c>
      <c r="AF15" s="219">
        <v>1.5023419954412478E-4</v>
      </c>
      <c r="AG15" s="219">
        <v>2.5824003666314498E-4</v>
      </c>
      <c r="AH15" s="219">
        <v>2.5206288903232389E-4</v>
      </c>
      <c r="AI15" s="219">
        <v>2.3043112753426534E-4</v>
      </c>
      <c r="AJ15" s="219">
        <v>3.295979675666403E-4</v>
      </c>
      <c r="AK15" s="219">
        <v>8.0171643019736043E-4</v>
      </c>
      <c r="AL15" s="219">
        <v>2.9529577405978534E-4</v>
      </c>
      <c r="AM15" s="219">
        <v>3.0246775889157914E-4</v>
      </c>
      <c r="AN15" s="219">
        <v>4.9912643953433722E-4</v>
      </c>
      <c r="AO15" s="219">
        <v>4.6154395181618123E-4</v>
      </c>
      <c r="AP15" s="219">
        <v>2.2263503588153817E-3</v>
      </c>
      <c r="AQ15" s="219">
        <v>1.5310571335875644E-3</v>
      </c>
      <c r="AR15" s="220">
        <v>1.1333503157398053</v>
      </c>
      <c r="AS15" s="200">
        <v>0.86118643452483923</v>
      </c>
    </row>
    <row r="16" spans="2:45" ht="15.95" customHeight="1" x14ac:dyDescent="0.15">
      <c r="B16" s="221" t="s">
        <v>134</v>
      </c>
      <c r="C16" s="202" t="s">
        <v>135</v>
      </c>
      <c r="D16" s="222">
        <v>4.0431385780976418E-5</v>
      </c>
      <c r="E16" s="222">
        <v>8.2050613107300256E-6</v>
      </c>
      <c r="F16" s="222">
        <v>1.3423397129777578E-5</v>
      </c>
      <c r="G16" s="222">
        <v>1.6561105342752943E-5</v>
      </c>
      <c r="H16" s="222">
        <v>7.7655643278929952E-6</v>
      </c>
      <c r="I16" s="222">
        <v>1.2975210593929861E-4</v>
      </c>
      <c r="J16" s="222">
        <v>8.1509086079007151E-6</v>
      </c>
      <c r="K16" s="222">
        <v>7.1957751090050585E-6</v>
      </c>
      <c r="L16" s="222">
        <v>2.347598905552011E-5</v>
      </c>
      <c r="M16" s="222">
        <v>2.2355665879490702E-5</v>
      </c>
      <c r="N16" s="222">
        <v>1.0020784923472716</v>
      </c>
      <c r="O16" s="222">
        <v>9.3449284943084897E-6</v>
      </c>
      <c r="P16" s="222">
        <v>6.7859413765953912E-6</v>
      </c>
      <c r="Q16" s="222">
        <v>1.266555981421439E-5</v>
      </c>
      <c r="R16" s="222">
        <v>1.3962332437851842E-5</v>
      </c>
      <c r="S16" s="222">
        <v>3.7381386162270177E-5</v>
      </c>
      <c r="T16" s="222">
        <v>1.3757203155680966E-4</v>
      </c>
      <c r="U16" s="222">
        <v>4.6853012442883927E-3</v>
      </c>
      <c r="V16" s="222">
        <v>6.3995136509972317E-4</v>
      </c>
      <c r="W16" s="222">
        <v>5.8429895084142146E-4</v>
      </c>
      <c r="X16" s="222">
        <v>2.3496765008336386E-5</v>
      </c>
      <c r="Y16" s="222">
        <v>1.9366515989152441E-5</v>
      </c>
      <c r="Z16" s="222">
        <v>7.5352971802427016E-5</v>
      </c>
      <c r="AA16" s="222">
        <v>7.552143971879939E-4</v>
      </c>
      <c r="AB16" s="222">
        <v>1.6151815769047696E-5</v>
      </c>
      <c r="AC16" s="222">
        <v>3.5649212496757912E-5</v>
      </c>
      <c r="AD16" s="222">
        <v>1.1658234282773635E-4</v>
      </c>
      <c r="AE16" s="222">
        <v>2.9884587999359195E-5</v>
      </c>
      <c r="AF16" s="222">
        <v>1.0858780008221431E-5</v>
      </c>
      <c r="AG16" s="222">
        <v>8.9316547724151861E-6</v>
      </c>
      <c r="AH16" s="222">
        <v>2.1190772453526655E-5</v>
      </c>
      <c r="AI16" s="222">
        <v>1.721820321375929E-5</v>
      </c>
      <c r="AJ16" s="222">
        <v>3.5487043704890294E-5</v>
      </c>
      <c r="AK16" s="222">
        <v>4.1102549438628499E-5</v>
      </c>
      <c r="AL16" s="222">
        <v>1.4149906318509326E-4</v>
      </c>
      <c r="AM16" s="222">
        <v>7.6473610783312962E-5</v>
      </c>
      <c r="AN16" s="222">
        <v>3.2265822802046796E-5</v>
      </c>
      <c r="AO16" s="222">
        <v>2.6598189563679047E-4</v>
      </c>
      <c r="AP16" s="222">
        <v>8.752221553965838E-5</v>
      </c>
      <c r="AQ16" s="222">
        <v>3.9851542341611017E-4</v>
      </c>
      <c r="AR16" s="223">
        <v>1.0106918186898617</v>
      </c>
      <c r="AS16" s="205">
        <v>0.76798327194428773</v>
      </c>
    </row>
    <row r="17" spans="2:45" ht="15.95" customHeight="1" x14ac:dyDescent="0.15">
      <c r="B17" s="218" t="s">
        <v>136</v>
      </c>
      <c r="C17" s="197" t="s">
        <v>251</v>
      </c>
      <c r="D17" s="219">
        <v>4.6571912764231323E-5</v>
      </c>
      <c r="E17" s="219">
        <v>6.2001808203440961E-4</v>
      </c>
      <c r="F17" s="219">
        <v>4.2189421091408873E-4</v>
      </c>
      <c r="G17" s="219">
        <v>1.3183543198474882E-4</v>
      </c>
      <c r="H17" s="219">
        <v>6.7403121974407793E-5</v>
      </c>
      <c r="I17" s="219">
        <v>9.6081370713802839E-4</v>
      </c>
      <c r="J17" s="219">
        <v>7.3656620707082766E-5</v>
      </c>
      <c r="K17" s="219">
        <v>2.6805471378409886E-5</v>
      </c>
      <c r="L17" s="219">
        <v>2.3277740611409687E-4</v>
      </c>
      <c r="M17" s="219">
        <v>7.6184030292383647E-4</v>
      </c>
      <c r="N17" s="219">
        <v>5.9997291572854805E-4</v>
      </c>
      <c r="O17" s="219">
        <v>1.0473763604282496</v>
      </c>
      <c r="P17" s="219">
        <v>2.8184520702069103E-4</v>
      </c>
      <c r="Q17" s="219">
        <v>2.7572290215546653E-2</v>
      </c>
      <c r="R17" s="219">
        <v>1.1381272742524895E-2</v>
      </c>
      <c r="S17" s="219">
        <v>9.2960518968059139E-3</v>
      </c>
      <c r="T17" s="219">
        <v>3.6720865085080831E-3</v>
      </c>
      <c r="U17" s="219">
        <v>4.535584860913813E-4</v>
      </c>
      <c r="V17" s="219">
        <v>7.4290074903270407E-3</v>
      </c>
      <c r="W17" s="219">
        <v>2.5288631576851441E-3</v>
      </c>
      <c r="X17" s="219">
        <v>7.0116436304814601E-3</v>
      </c>
      <c r="Y17" s="219">
        <v>2.255639208315072E-2</v>
      </c>
      <c r="Z17" s="219">
        <v>5.7720760076448497E-4</v>
      </c>
      <c r="AA17" s="219">
        <v>3.3176288255969098E-3</v>
      </c>
      <c r="AB17" s="219">
        <v>6.6430042916399031E-5</v>
      </c>
      <c r="AC17" s="219">
        <v>2.0154707808311316E-4</v>
      </c>
      <c r="AD17" s="219">
        <v>3.7703797656021192E-5</v>
      </c>
      <c r="AE17" s="219">
        <v>5.7241595769974563E-5</v>
      </c>
      <c r="AF17" s="219">
        <v>2.9010657297707526E-5</v>
      </c>
      <c r="AG17" s="219">
        <v>3.976639213599872E-5</v>
      </c>
      <c r="AH17" s="219">
        <v>9.2835333747802562E-5</v>
      </c>
      <c r="AI17" s="219">
        <v>4.453517255338342E-5</v>
      </c>
      <c r="AJ17" s="219">
        <v>9.9824849999889835E-5</v>
      </c>
      <c r="AK17" s="219">
        <v>3.7365542420274406E-5</v>
      </c>
      <c r="AL17" s="219">
        <v>3.7958726151162608E-5</v>
      </c>
      <c r="AM17" s="219">
        <v>5.6087633112622502E-5</v>
      </c>
      <c r="AN17" s="219">
        <v>9.513736777698948E-5</v>
      </c>
      <c r="AO17" s="219">
        <v>5.7305415748483499E-5</v>
      </c>
      <c r="AP17" s="219">
        <v>1.0904444093625204E-4</v>
      </c>
      <c r="AQ17" s="219">
        <v>6.1275458553287996E-4</v>
      </c>
      <c r="AR17" s="220">
        <v>1.1490723460882535</v>
      </c>
      <c r="AS17" s="200">
        <v>0.8731329607411692</v>
      </c>
    </row>
    <row r="18" spans="2:45" ht="15.95" customHeight="1" x14ac:dyDescent="0.15">
      <c r="B18" s="221" t="s">
        <v>137</v>
      </c>
      <c r="C18" s="202" t="s">
        <v>252</v>
      </c>
      <c r="D18" s="222">
        <v>1.7294853914649552E-6</v>
      </c>
      <c r="E18" s="222">
        <v>6.103494522431141E-6</v>
      </c>
      <c r="F18" s="222">
        <v>5.0740160334158373E-6</v>
      </c>
      <c r="G18" s="222">
        <v>1.276196026750099E-5</v>
      </c>
      <c r="H18" s="222">
        <v>2.1968292252032988E-6</v>
      </c>
      <c r="I18" s="222">
        <v>2.4603656404221025E-5</v>
      </c>
      <c r="J18" s="222">
        <v>4.1851964022853098E-5</v>
      </c>
      <c r="K18" s="222">
        <v>1.123260064281574E-6</v>
      </c>
      <c r="L18" s="222">
        <v>2.3656206777463721E-5</v>
      </c>
      <c r="M18" s="222">
        <v>4.1739332907878545E-5</v>
      </c>
      <c r="N18" s="222">
        <v>2.9631484448380173E-4</v>
      </c>
      <c r="O18" s="222">
        <v>1.865456679088791E-5</v>
      </c>
      <c r="P18" s="222">
        <v>1.0047613285595354</v>
      </c>
      <c r="Q18" s="222">
        <v>3.5958918158553388E-4</v>
      </c>
      <c r="R18" s="222">
        <v>2.4337166698721994E-4</v>
      </c>
      <c r="S18" s="222">
        <v>1.7171623732851172E-4</v>
      </c>
      <c r="T18" s="222">
        <v>7.9046291897415081E-4</v>
      </c>
      <c r="U18" s="222">
        <v>4.2543602985610187E-4</v>
      </c>
      <c r="V18" s="222">
        <v>6.7031224239490021E-4</v>
      </c>
      <c r="W18" s="222">
        <v>4.9223021424773194E-4</v>
      </c>
      <c r="X18" s="222">
        <v>1.9158496789617796E-4</v>
      </c>
      <c r="Y18" s="222">
        <v>1.8380817487170258E-4</v>
      </c>
      <c r="Z18" s="222">
        <v>1.5121490128463343E-4</v>
      </c>
      <c r="AA18" s="222">
        <v>8.7748697915929734E-5</v>
      </c>
      <c r="AB18" s="222">
        <v>4.0532488715659065E-6</v>
      </c>
      <c r="AC18" s="222">
        <v>8.6551548418988965E-6</v>
      </c>
      <c r="AD18" s="222">
        <v>2.0792883017245295E-6</v>
      </c>
      <c r="AE18" s="222">
        <v>2.4303654419902467E-6</v>
      </c>
      <c r="AF18" s="222">
        <v>2.0595977265579586E-6</v>
      </c>
      <c r="AG18" s="222">
        <v>1.1875562629073144E-6</v>
      </c>
      <c r="AH18" s="222">
        <v>2.9002682733146029E-6</v>
      </c>
      <c r="AI18" s="222">
        <v>3.6822101528862807E-6</v>
      </c>
      <c r="AJ18" s="222">
        <v>5.2445799979474046E-6</v>
      </c>
      <c r="AK18" s="222">
        <v>2.3425128551898465E-6</v>
      </c>
      <c r="AL18" s="222">
        <v>1.5342615297369787E-5</v>
      </c>
      <c r="AM18" s="222">
        <v>5.1037341586777555E-6</v>
      </c>
      <c r="AN18" s="222">
        <v>9.892762073380535E-6</v>
      </c>
      <c r="AO18" s="222">
        <v>5.4632313838989735E-6</v>
      </c>
      <c r="AP18" s="222">
        <v>2.6105442630416059E-5</v>
      </c>
      <c r="AQ18" s="222">
        <v>3.6050890063302374E-5</v>
      </c>
      <c r="AR18" s="223">
        <v>1.0091372068681022</v>
      </c>
      <c r="AS18" s="205">
        <v>0.76680198616419137</v>
      </c>
    </row>
    <row r="19" spans="2:45" ht="15.95" customHeight="1" x14ac:dyDescent="0.15">
      <c r="B19" s="218" t="s">
        <v>138</v>
      </c>
      <c r="C19" s="197" t="s">
        <v>253</v>
      </c>
      <c r="D19" s="219">
        <v>7.0658667776524176E-4</v>
      </c>
      <c r="E19" s="219">
        <v>1.1899312037168079E-3</v>
      </c>
      <c r="F19" s="219">
        <v>6.5099827393826975E-3</v>
      </c>
      <c r="G19" s="219">
        <v>2.2796863306979672E-3</v>
      </c>
      <c r="H19" s="219">
        <v>1.6045069233581633E-3</v>
      </c>
      <c r="I19" s="219">
        <v>4.849771758127279E-3</v>
      </c>
      <c r="J19" s="219">
        <v>1.8797698962762671E-3</v>
      </c>
      <c r="K19" s="219">
        <v>2.5570679954538597E-4</v>
      </c>
      <c r="L19" s="219">
        <v>1.2265140537940358E-3</v>
      </c>
      <c r="M19" s="219">
        <v>2.4091810650073565E-3</v>
      </c>
      <c r="N19" s="219">
        <v>6.739809407984812E-3</v>
      </c>
      <c r="O19" s="219">
        <v>1.974875078194817E-3</v>
      </c>
      <c r="P19" s="219">
        <v>1.2596537976701527E-3</v>
      </c>
      <c r="Q19" s="219">
        <v>1.0175730002106198</v>
      </c>
      <c r="R19" s="219">
        <v>8.3039409747439393E-3</v>
      </c>
      <c r="S19" s="219">
        <v>1.0161043607889756E-2</v>
      </c>
      <c r="T19" s="219">
        <v>8.1976436483835232E-3</v>
      </c>
      <c r="U19" s="219">
        <v>5.7796219764963234E-3</v>
      </c>
      <c r="V19" s="219">
        <v>9.7143267480383957E-3</v>
      </c>
      <c r="W19" s="219">
        <v>9.1349049145542562E-3</v>
      </c>
      <c r="X19" s="219">
        <v>2.9707569342307025E-3</v>
      </c>
      <c r="Y19" s="219">
        <v>1.6847172942528379E-2</v>
      </c>
      <c r="Z19" s="219">
        <v>6.0276194483491969E-3</v>
      </c>
      <c r="AA19" s="219">
        <v>2.9357103671732009E-2</v>
      </c>
      <c r="AB19" s="219">
        <v>6.8975759916986112E-4</v>
      </c>
      <c r="AC19" s="219">
        <v>1.5121740020816407E-3</v>
      </c>
      <c r="AD19" s="219">
        <v>3.4116826532459751E-4</v>
      </c>
      <c r="AE19" s="219">
        <v>1.2171667818246456E-3</v>
      </c>
      <c r="AF19" s="219">
        <v>2.7171464461137805E-4</v>
      </c>
      <c r="AG19" s="219">
        <v>4.4326822099732935E-4</v>
      </c>
      <c r="AH19" s="219">
        <v>7.4654252513197317E-4</v>
      </c>
      <c r="AI19" s="219">
        <v>5.1150694557465948E-4</v>
      </c>
      <c r="AJ19" s="219">
        <v>1.7168461730005294E-3</v>
      </c>
      <c r="AK19" s="219">
        <v>3.4429872693944266E-4</v>
      </c>
      <c r="AL19" s="219">
        <v>3.68192097674522E-4</v>
      </c>
      <c r="AM19" s="219">
        <v>1.2005263616164817E-3</v>
      </c>
      <c r="AN19" s="219">
        <v>6.7722768831652528E-4</v>
      </c>
      <c r="AO19" s="219">
        <v>1.1418706985597295E-3</v>
      </c>
      <c r="AP19" s="219">
        <v>9.1161812322032966E-4</v>
      </c>
      <c r="AQ19" s="219">
        <v>2.5162233628171775E-3</v>
      </c>
      <c r="AR19" s="220">
        <v>1.1715632130259477</v>
      </c>
      <c r="AS19" s="200">
        <v>0.8902228483411937</v>
      </c>
    </row>
    <row r="20" spans="2:45" ht="15.95" customHeight="1" x14ac:dyDescent="0.15">
      <c r="B20" s="221" t="s">
        <v>139</v>
      </c>
      <c r="C20" s="202" t="s">
        <v>254</v>
      </c>
      <c r="D20" s="222">
        <v>1.0204032842887011E-4</v>
      </c>
      <c r="E20" s="222">
        <v>4.0141579348261053E-4</v>
      </c>
      <c r="F20" s="222">
        <v>1.8531597090444376E-3</v>
      </c>
      <c r="G20" s="222">
        <v>1.645650018264613E-4</v>
      </c>
      <c r="H20" s="222">
        <v>1.3265809104633149E-4</v>
      </c>
      <c r="I20" s="222">
        <v>7.7864325959782314E-4</v>
      </c>
      <c r="J20" s="222">
        <v>2.4104483901230361E-4</v>
      </c>
      <c r="K20" s="222">
        <v>1.1250938512850183E-4</v>
      </c>
      <c r="L20" s="222">
        <v>3.0633865650644032E-4</v>
      </c>
      <c r="M20" s="222">
        <v>2.2925495650887801E-4</v>
      </c>
      <c r="N20" s="222">
        <v>1.9959740194786394E-3</v>
      </c>
      <c r="O20" s="222">
        <v>3.9112340056664388E-4</v>
      </c>
      <c r="P20" s="222">
        <v>1.0778344158944179E-4</v>
      </c>
      <c r="Q20" s="222">
        <v>3.9812147709147747E-4</v>
      </c>
      <c r="R20" s="222">
        <v>1.0704266261113669</v>
      </c>
      <c r="S20" s="222">
        <v>1.4602218073736194E-2</v>
      </c>
      <c r="T20" s="222">
        <v>3.9177937938994958E-3</v>
      </c>
      <c r="U20" s="222">
        <v>9.663156106165322E-4</v>
      </c>
      <c r="V20" s="222">
        <v>7.7471166868176801E-3</v>
      </c>
      <c r="W20" s="222">
        <v>2.0986687199952901E-3</v>
      </c>
      <c r="X20" s="222">
        <v>4.7296397726650716E-3</v>
      </c>
      <c r="Y20" s="222">
        <v>1.3260335395433604E-2</v>
      </c>
      <c r="Z20" s="222">
        <v>2.2995326785697643E-4</v>
      </c>
      <c r="AA20" s="222">
        <v>2.2382733653788316E-3</v>
      </c>
      <c r="AB20" s="222">
        <v>2.1005179716069414E-4</v>
      </c>
      <c r="AC20" s="222">
        <v>5.4426490240849666E-3</v>
      </c>
      <c r="AD20" s="222">
        <v>2.4027838770392828E-4</v>
      </c>
      <c r="AE20" s="222">
        <v>2.4526607123177661E-4</v>
      </c>
      <c r="AF20" s="222">
        <v>2.981302478851283E-4</v>
      </c>
      <c r="AG20" s="222">
        <v>7.4206889053685151E-5</v>
      </c>
      <c r="AH20" s="222">
        <v>4.2529117972432093E-4</v>
      </c>
      <c r="AI20" s="222">
        <v>3.8395846293240888E-4</v>
      </c>
      <c r="AJ20" s="222">
        <v>3.8112563783700967E-4</v>
      </c>
      <c r="AK20" s="222">
        <v>1.8792251931585468E-4</v>
      </c>
      <c r="AL20" s="222">
        <v>1.7645336496143155E-4</v>
      </c>
      <c r="AM20" s="222">
        <v>2.4710425798283952E-4</v>
      </c>
      <c r="AN20" s="222">
        <v>3.1494592162844615E-3</v>
      </c>
      <c r="AO20" s="222">
        <v>1.9467537779506712E-4</v>
      </c>
      <c r="AP20" s="222">
        <v>1.531871189878149E-4</v>
      </c>
      <c r="AQ20" s="222">
        <v>2.4803174720237393E-4</v>
      </c>
      <c r="AR20" s="223">
        <v>1.1394893644572188</v>
      </c>
      <c r="AS20" s="205">
        <v>0.86585124592772189</v>
      </c>
    </row>
    <row r="21" spans="2:45" ht="15.95" customHeight="1" x14ac:dyDescent="0.15">
      <c r="B21" s="218" t="s">
        <v>140</v>
      </c>
      <c r="C21" s="197" t="s">
        <v>255</v>
      </c>
      <c r="D21" s="219">
        <v>1.1074964660802864E-5</v>
      </c>
      <c r="E21" s="219">
        <v>1.2573872711554208E-5</v>
      </c>
      <c r="F21" s="219">
        <v>7.1292039373299808E-5</v>
      </c>
      <c r="G21" s="219">
        <v>1.5313210616003198E-5</v>
      </c>
      <c r="H21" s="219">
        <v>1.484766986683855E-5</v>
      </c>
      <c r="I21" s="219">
        <v>1.6955908398361936E-5</v>
      </c>
      <c r="J21" s="219">
        <v>2.67558468408143E-5</v>
      </c>
      <c r="K21" s="219">
        <v>1.2036129444775079E-5</v>
      </c>
      <c r="L21" s="219">
        <v>1.1718110481052949E-4</v>
      </c>
      <c r="M21" s="219">
        <v>2.8199437276916827E-5</v>
      </c>
      <c r="N21" s="219">
        <v>1.5866449532090006E-4</v>
      </c>
      <c r="O21" s="219">
        <v>3.8820904192213111E-5</v>
      </c>
      <c r="P21" s="219">
        <v>2.4891561826984505E-5</v>
      </c>
      <c r="Q21" s="219">
        <v>2.2808264362019386E-5</v>
      </c>
      <c r="R21" s="219">
        <v>1.2688672091653794E-4</v>
      </c>
      <c r="S21" s="219">
        <v>1.0049241649765432</v>
      </c>
      <c r="T21" s="219">
        <v>1.5755143357094507E-4</v>
      </c>
      <c r="U21" s="219">
        <v>1.595939595559478E-4</v>
      </c>
      <c r="V21" s="219">
        <v>1.3098835247977344E-4</v>
      </c>
      <c r="W21" s="219">
        <v>7.3747058706259252E-5</v>
      </c>
      <c r="X21" s="219">
        <v>8.1297108543159816E-5</v>
      </c>
      <c r="Y21" s="219">
        <v>1.6990350764871162E-4</v>
      </c>
      <c r="Z21" s="219">
        <v>1.959172565589512E-5</v>
      </c>
      <c r="AA21" s="219">
        <v>3.6790175204997515E-5</v>
      </c>
      <c r="AB21" s="219">
        <v>2.1081168260204483E-5</v>
      </c>
      <c r="AC21" s="219">
        <v>6.4364216183788856E-5</v>
      </c>
      <c r="AD21" s="219">
        <v>2.2894758247805301E-5</v>
      </c>
      <c r="AE21" s="219">
        <v>2.8389238948116548E-5</v>
      </c>
      <c r="AF21" s="219">
        <v>3.639478494149302E-5</v>
      </c>
      <c r="AG21" s="219">
        <v>6.8140909616220308E-6</v>
      </c>
      <c r="AH21" s="219">
        <v>4.6240768248272904E-5</v>
      </c>
      <c r="AI21" s="219">
        <v>4.5288590021778455E-5</v>
      </c>
      <c r="AJ21" s="219">
        <v>2.9854473098880762E-5</v>
      </c>
      <c r="AK21" s="219">
        <v>1.6880407694988047E-5</v>
      </c>
      <c r="AL21" s="219">
        <v>1.7186611319212063E-5</v>
      </c>
      <c r="AM21" s="219">
        <v>2.9027970121742868E-5</v>
      </c>
      <c r="AN21" s="219">
        <v>4.0722632715781083E-4</v>
      </c>
      <c r="AO21" s="219">
        <v>1.7398830974332616E-5</v>
      </c>
      <c r="AP21" s="219">
        <v>1.3482551374248988E-5</v>
      </c>
      <c r="AQ21" s="219">
        <v>2.5123315922262915E-5</v>
      </c>
      <c r="AR21" s="220">
        <v>1.0072795785320041</v>
      </c>
      <c r="AS21" s="200">
        <v>0.76539045055933974</v>
      </c>
    </row>
    <row r="22" spans="2:45" ht="15.95" customHeight="1" x14ac:dyDescent="0.15">
      <c r="B22" s="221" t="s">
        <v>141</v>
      </c>
      <c r="C22" s="202" t="s">
        <v>256</v>
      </c>
      <c r="D22" s="222">
        <v>1.6833356677801089E-4</v>
      </c>
      <c r="E22" s="222">
        <v>9.4233459090942308E-5</v>
      </c>
      <c r="F22" s="222">
        <v>1.2229427077239488E-4</v>
      </c>
      <c r="G22" s="222">
        <v>1.142849341676371E-4</v>
      </c>
      <c r="H22" s="222">
        <v>1.0196531754421311E-4</v>
      </c>
      <c r="I22" s="222">
        <v>9.9753157693976128E-5</v>
      </c>
      <c r="J22" s="222">
        <v>2.0821018872058835E-4</v>
      </c>
      <c r="K22" s="222">
        <v>7.0659819060229121E-5</v>
      </c>
      <c r="L22" s="222">
        <v>8.0831215468641572E-5</v>
      </c>
      <c r="M22" s="222">
        <v>1.0569800648613677E-4</v>
      </c>
      <c r="N22" s="222">
        <v>8.8753829864333605E-5</v>
      </c>
      <c r="O22" s="222">
        <v>6.7088099784174554E-5</v>
      </c>
      <c r="P22" s="222">
        <v>6.9961531643072315E-5</v>
      </c>
      <c r="Q22" s="222">
        <v>7.7607818657498837E-5</v>
      </c>
      <c r="R22" s="222">
        <v>4.9445321116878401E-4</v>
      </c>
      <c r="S22" s="222">
        <v>2.0248131587256549E-3</v>
      </c>
      <c r="T22" s="222">
        <v>1.0313640900852539</v>
      </c>
      <c r="U22" s="222">
        <v>1.0058466210072822E-4</v>
      </c>
      <c r="V22" s="222">
        <v>3.0713877935521446E-4</v>
      </c>
      <c r="W22" s="222">
        <v>1.2022251564961176E-3</v>
      </c>
      <c r="X22" s="222">
        <v>1.9288104769090136E-4</v>
      </c>
      <c r="Y22" s="222">
        <v>9.0156427514133061E-4</v>
      </c>
      <c r="Z22" s="222">
        <v>2.1621146247873758E-4</v>
      </c>
      <c r="AA22" s="222">
        <v>2.1510954942112917E-4</v>
      </c>
      <c r="AB22" s="222">
        <v>9.2808012004262774E-5</v>
      </c>
      <c r="AC22" s="222">
        <v>2.7601453481456572E-4</v>
      </c>
      <c r="AD22" s="222">
        <v>1.4181280180836493E-4</v>
      </c>
      <c r="AE22" s="222">
        <v>4.8330785133248588E-4</v>
      </c>
      <c r="AF22" s="222">
        <v>1.8392808886064294E-4</v>
      </c>
      <c r="AG22" s="222">
        <v>3.2118826213985804E-5</v>
      </c>
      <c r="AH22" s="222">
        <v>2.2787508553779248E-4</v>
      </c>
      <c r="AI22" s="222">
        <v>2.5474711850768738E-4</v>
      </c>
      <c r="AJ22" s="222">
        <v>1.0053756517169818E-3</v>
      </c>
      <c r="AK22" s="222">
        <v>9.8591921680778009E-5</v>
      </c>
      <c r="AL22" s="222">
        <v>3.5671816087142227E-3</v>
      </c>
      <c r="AM22" s="222">
        <v>1.8019295869989364E-4</v>
      </c>
      <c r="AN22" s="222">
        <v>1.608467707788059E-3</v>
      </c>
      <c r="AO22" s="222">
        <v>4.2747507192870515E-4</v>
      </c>
      <c r="AP22" s="222">
        <v>7.9470633666943891E-3</v>
      </c>
      <c r="AQ22" s="222">
        <v>3.4007989049284902E-4</v>
      </c>
      <c r="AR22" s="223">
        <v>1.05535578710036</v>
      </c>
      <c r="AS22" s="205">
        <v>0.80192159019680387</v>
      </c>
    </row>
    <row r="23" spans="2:45" ht="15.95" customHeight="1" x14ac:dyDescent="0.15">
      <c r="B23" s="218" t="s">
        <v>142</v>
      </c>
      <c r="C23" s="197" t="s">
        <v>257</v>
      </c>
      <c r="D23" s="219">
        <v>1.9121784737518793E-4</v>
      </c>
      <c r="E23" s="219">
        <v>1.9423406450889388E-4</v>
      </c>
      <c r="F23" s="219">
        <v>3.968547859640267E-4</v>
      </c>
      <c r="G23" s="219">
        <v>2.6341621661777736E-4</v>
      </c>
      <c r="H23" s="219">
        <v>2.6573103841436474E-4</v>
      </c>
      <c r="I23" s="219">
        <v>2.3082456488196092E-4</v>
      </c>
      <c r="J23" s="219">
        <v>4.763289816636354E-4</v>
      </c>
      <c r="K23" s="219">
        <v>1.9920469177092922E-4</v>
      </c>
      <c r="L23" s="219">
        <v>2.3182003584627304E-4</v>
      </c>
      <c r="M23" s="219">
        <v>3.3459609963144583E-4</v>
      </c>
      <c r="N23" s="219">
        <v>2.6226122980153383E-4</v>
      </c>
      <c r="O23" s="219">
        <v>1.760151481988002E-4</v>
      </c>
      <c r="P23" s="219">
        <v>1.925676647378363E-4</v>
      </c>
      <c r="Q23" s="219">
        <v>2.6139478038379781E-4</v>
      </c>
      <c r="R23" s="219">
        <v>1.4391656233998561E-3</v>
      </c>
      <c r="S23" s="219">
        <v>3.9878371683676759E-3</v>
      </c>
      <c r="T23" s="219">
        <v>2.8605518380748204E-2</v>
      </c>
      <c r="U23" s="219">
        <v>1.1178957236557681</v>
      </c>
      <c r="V23" s="219">
        <v>6.3198784614987083E-2</v>
      </c>
      <c r="W23" s="219">
        <v>0.12948449994219888</v>
      </c>
      <c r="X23" s="219">
        <v>4.5742247943145751E-3</v>
      </c>
      <c r="Y23" s="219">
        <v>9.3150041872593103E-4</v>
      </c>
      <c r="Z23" s="219">
        <v>1.054369141244169E-3</v>
      </c>
      <c r="AA23" s="219">
        <v>6.9386678469775308E-4</v>
      </c>
      <c r="AB23" s="219">
        <v>3.3510436577121309E-4</v>
      </c>
      <c r="AC23" s="219">
        <v>8.9136470830607781E-4</v>
      </c>
      <c r="AD23" s="219">
        <v>4.2399093916525567E-4</v>
      </c>
      <c r="AE23" s="219">
        <v>5.1950985098565654E-4</v>
      </c>
      <c r="AF23" s="219">
        <v>6.7729806847397649E-4</v>
      </c>
      <c r="AG23" s="219">
        <v>1.1796823686376212E-4</v>
      </c>
      <c r="AH23" s="219">
        <v>7.4545843068906227E-4</v>
      </c>
      <c r="AI23" s="219">
        <v>1.3323326917905646E-3</v>
      </c>
      <c r="AJ23" s="219">
        <v>1.4496047605927506E-3</v>
      </c>
      <c r="AK23" s="219">
        <v>6.2675418529219617E-4</v>
      </c>
      <c r="AL23" s="219">
        <v>4.1071987303776684E-4</v>
      </c>
      <c r="AM23" s="219">
        <v>5.8467078436944496E-4</v>
      </c>
      <c r="AN23" s="219">
        <v>6.3431489598346847E-3</v>
      </c>
      <c r="AO23" s="219">
        <v>3.2806752437565051E-4</v>
      </c>
      <c r="AP23" s="219">
        <v>1.753455859084864E-2</v>
      </c>
      <c r="AQ23" s="219">
        <v>6.7239506495434431E-4</v>
      </c>
      <c r="AR23" s="220">
        <v>1.3885349047095998</v>
      </c>
      <c r="AS23" s="200">
        <v>1.0550907404297021</v>
      </c>
    </row>
    <row r="24" spans="2:45" ht="15.95" customHeight="1" x14ac:dyDescent="0.15">
      <c r="B24" s="221" t="s">
        <v>143</v>
      </c>
      <c r="C24" s="202" t="s">
        <v>258</v>
      </c>
      <c r="D24" s="222">
        <v>1.5692882915142346E-5</v>
      </c>
      <c r="E24" s="222">
        <v>1.1815956003587921E-4</v>
      </c>
      <c r="F24" s="222">
        <v>3.7571148657591245E-5</v>
      </c>
      <c r="G24" s="222">
        <v>2.7175660120936686E-5</v>
      </c>
      <c r="H24" s="222">
        <v>1.7149472620363877E-5</v>
      </c>
      <c r="I24" s="222">
        <v>2.4733633394618407E-5</v>
      </c>
      <c r="J24" s="222">
        <v>3.7352583296885074E-5</v>
      </c>
      <c r="K24" s="222">
        <v>1.4331074115564918E-5</v>
      </c>
      <c r="L24" s="222">
        <v>1.6385742888487136E-5</v>
      </c>
      <c r="M24" s="222">
        <v>2.4691241283502009E-5</v>
      </c>
      <c r="N24" s="222">
        <v>1.7915783556886503E-5</v>
      </c>
      <c r="O24" s="222">
        <v>1.3296602974130412E-5</v>
      </c>
      <c r="P24" s="222">
        <v>1.3663685462571702E-5</v>
      </c>
      <c r="Q24" s="222">
        <v>2.6818243921982957E-5</v>
      </c>
      <c r="R24" s="222">
        <v>3.4371883992679702E-4</v>
      </c>
      <c r="S24" s="222">
        <v>1.0349337600691095E-3</v>
      </c>
      <c r="T24" s="222">
        <v>6.2016505218361658E-4</v>
      </c>
      <c r="U24" s="222">
        <v>1.0910607639095593E-3</v>
      </c>
      <c r="V24" s="222">
        <v>1.0051396467080542</v>
      </c>
      <c r="W24" s="222">
        <v>1.1171388940198678E-3</v>
      </c>
      <c r="X24" s="222">
        <v>1.0755962878370932E-3</v>
      </c>
      <c r="Y24" s="222">
        <v>1.0815819135847574E-3</v>
      </c>
      <c r="Z24" s="222">
        <v>6.7121071907565375E-5</v>
      </c>
      <c r="AA24" s="222">
        <v>3.63891693681344E-4</v>
      </c>
      <c r="AB24" s="222">
        <v>2.6054863214665439E-5</v>
      </c>
      <c r="AC24" s="222">
        <v>7.7336798086324356E-5</v>
      </c>
      <c r="AD24" s="222">
        <v>2.5845140782336649E-5</v>
      </c>
      <c r="AE24" s="222">
        <v>4.0940929978774677E-5</v>
      </c>
      <c r="AF24" s="222">
        <v>3.7655915482395205E-5</v>
      </c>
      <c r="AG24" s="222">
        <v>1.0381041203564743E-5</v>
      </c>
      <c r="AH24" s="222">
        <v>6.5107791661996644E-5</v>
      </c>
      <c r="AI24" s="222">
        <v>5.8144928195549864E-5</v>
      </c>
      <c r="AJ24" s="222">
        <v>1.127111725076039E-4</v>
      </c>
      <c r="AK24" s="222">
        <v>4.6510800282075892E-5</v>
      </c>
      <c r="AL24" s="222">
        <v>2.4141616722335023E-5</v>
      </c>
      <c r="AM24" s="222">
        <v>3.131671110803923E-5</v>
      </c>
      <c r="AN24" s="222">
        <v>3.8983655244511246E-4</v>
      </c>
      <c r="AO24" s="222">
        <v>3.0099754068704459E-5</v>
      </c>
      <c r="AP24" s="222">
        <v>3.571151307594263E-5</v>
      </c>
      <c r="AQ24" s="222">
        <v>1.0361860312179408E-4</v>
      </c>
      <c r="AR24" s="223">
        <v>1.0134552064323565</v>
      </c>
      <c r="AS24" s="205">
        <v>0.77008305698349289</v>
      </c>
    </row>
    <row r="25" spans="2:45" ht="15.95" customHeight="1" x14ac:dyDescent="0.15">
      <c r="B25" s="218" t="s">
        <v>144</v>
      </c>
      <c r="C25" s="197" t="s">
        <v>259</v>
      </c>
      <c r="D25" s="219">
        <v>6.4352261982522339E-6</v>
      </c>
      <c r="E25" s="219">
        <v>2.0168371137611692E-5</v>
      </c>
      <c r="F25" s="219">
        <v>1.2021225072778349E-5</v>
      </c>
      <c r="G25" s="219">
        <v>1.0182951355160962E-5</v>
      </c>
      <c r="H25" s="219">
        <v>7.6339784020700618E-6</v>
      </c>
      <c r="I25" s="219">
        <v>7.3481530111524542E-6</v>
      </c>
      <c r="J25" s="219">
        <v>1.0802630037220794E-5</v>
      </c>
      <c r="K25" s="219">
        <v>5.9771816900441461E-6</v>
      </c>
      <c r="L25" s="219">
        <v>6.8483187278766766E-6</v>
      </c>
      <c r="M25" s="219">
        <v>9.0962622207977003E-6</v>
      </c>
      <c r="N25" s="219">
        <v>7.1387248185118645E-6</v>
      </c>
      <c r="O25" s="219">
        <v>5.7056194318436219E-6</v>
      </c>
      <c r="P25" s="219">
        <v>5.8483871183363439E-6</v>
      </c>
      <c r="Q25" s="219">
        <v>9.2688844671792245E-6</v>
      </c>
      <c r="R25" s="219">
        <v>1.8555304463898552E-5</v>
      </c>
      <c r="S25" s="219">
        <v>1.9710782252769456E-5</v>
      </c>
      <c r="T25" s="219">
        <v>1.4741164853416098E-5</v>
      </c>
      <c r="U25" s="219">
        <v>1.6432007738973068E-5</v>
      </c>
      <c r="V25" s="219">
        <v>9.2332748574444313E-6</v>
      </c>
      <c r="W25" s="219">
        <v>1.0018233609877092</v>
      </c>
      <c r="X25" s="219">
        <v>1.2002739848230067E-5</v>
      </c>
      <c r="Y25" s="219">
        <v>5.1336860400486256E-4</v>
      </c>
      <c r="Z25" s="219">
        <v>1.1113850589341828E-5</v>
      </c>
      <c r="AA25" s="219">
        <v>1.169864847114514E-4</v>
      </c>
      <c r="AB25" s="219">
        <v>1.0757230851220556E-5</v>
      </c>
      <c r="AC25" s="219">
        <v>2.4732109444318845E-5</v>
      </c>
      <c r="AD25" s="219">
        <v>1.123173045689564E-5</v>
      </c>
      <c r="AE25" s="219">
        <v>3.0885103323488837E-5</v>
      </c>
      <c r="AF25" s="219">
        <v>2.2584457350515972E-5</v>
      </c>
      <c r="AG25" s="219">
        <v>6.046737481326261E-6</v>
      </c>
      <c r="AH25" s="219">
        <v>2.5309298527560163E-5</v>
      </c>
      <c r="AI25" s="219">
        <v>2.8794313885287678E-5</v>
      </c>
      <c r="AJ25" s="219">
        <v>9.9339255027741525E-5</v>
      </c>
      <c r="AK25" s="219">
        <v>1.2061210234782754E-5</v>
      </c>
      <c r="AL25" s="219">
        <v>9.302210205776371E-6</v>
      </c>
      <c r="AM25" s="219">
        <v>1.8040715372203986E-5</v>
      </c>
      <c r="AN25" s="219">
        <v>1.4131663368787548E-4</v>
      </c>
      <c r="AO25" s="219">
        <v>1.943544158792528E-5</v>
      </c>
      <c r="AP25" s="219">
        <v>8.7147740435705554E-6</v>
      </c>
      <c r="AQ25" s="219">
        <v>3.2361115263562689E-5</v>
      </c>
      <c r="AR25" s="220">
        <v>1.0031808934514623</v>
      </c>
      <c r="AS25" s="200">
        <v>0.76227602782372872</v>
      </c>
    </row>
    <row r="26" spans="2:45" ht="15.95" customHeight="1" x14ac:dyDescent="0.15">
      <c r="B26" s="221" t="s">
        <v>145</v>
      </c>
      <c r="C26" s="202" t="s">
        <v>260</v>
      </c>
      <c r="D26" s="222">
        <v>2.5527291239806975E-5</v>
      </c>
      <c r="E26" s="222">
        <v>1.9484676469381188E-5</v>
      </c>
      <c r="F26" s="222">
        <v>7.4506713109403919E-5</v>
      </c>
      <c r="G26" s="222">
        <v>2.9208978914562585E-5</v>
      </c>
      <c r="H26" s="222">
        <v>2.6804490395619643E-5</v>
      </c>
      <c r="I26" s="222">
        <v>2.6511377091669428E-5</v>
      </c>
      <c r="J26" s="222">
        <v>4.384511529049356E-5</v>
      </c>
      <c r="K26" s="222">
        <v>2.4753276094192612E-5</v>
      </c>
      <c r="L26" s="222">
        <v>2.4427963017937867E-5</v>
      </c>
      <c r="M26" s="222">
        <v>4.1528507376200318E-5</v>
      </c>
      <c r="N26" s="222">
        <v>2.7243029698814412E-5</v>
      </c>
      <c r="O26" s="222">
        <v>2.0531024741332518E-5</v>
      </c>
      <c r="P26" s="222">
        <v>2.152244834317731E-5</v>
      </c>
      <c r="Q26" s="222">
        <v>2.3317406624421712E-5</v>
      </c>
      <c r="R26" s="222">
        <v>2.2285930320008114E-5</v>
      </c>
      <c r="S26" s="222">
        <v>2.574085394978622E-5</v>
      </c>
      <c r="T26" s="222">
        <v>2.552281026421147E-5</v>
      </c>
      <c r="U26" s="222">
        <v>3.2192428344452992E-5</v>
      </c>
      <c r="V26" s="222">
        <v>2.7891090315958011E-5</v>
      </c>
      <c r="W26" s="222">
        <v>1.9413059571467912E-5</v>
      </c>
      <c r="X26" s="222">
        <v>1.0056009989709007</v>
      </c>
      <c r="Y26" s="222">
        <v>2.0582097021967043E-5</v>
      </c>
      <c r="Z26" s="222">
        <v>3.9579243307753172E-5</v>
      </c>
      <c r="AA26" s="222">
        <v>5.6276076552511232E-5</v>
      </c>
      <c r="AB26" s="222">
        <v>3.6835356883873713E-5</v>
      </c>
      <c r="AC26" s="222">
        <v>8.4078450750470508E-5</v>
      </c>
      <c r="AD26" s="222">
        <v>4.2969835006167788E-5</v>
      </c>
      <c r="AE26" s="222">
        <v>5.0545237858458025E-5</v>
      </c>
      <c r="AF26" s="222">
        <v>6.0020534052288827E-5</v>
      </c>
      <c r="AG26" s="222">
        <v>1.0897931282908807E-5</v>
      </c>
      <c r="AH26" s="222">
        <v>2.2222973209052037E-4</v>
      </c>
      <c r="AI26" s="222">
        <v>7.2314515695543112E-5</v>
      </c>
      <c r="AJ26" s="222">
        <v>1.0606854555582767E-4</v>
      </c>
      <c r="AK26" s="222">
        <v>2.9023585654484334E-5</v>
      </c>
      <c r="AL26" s="222">
        <v>2.7838088307375999E-5</v>
      </c>
      <c r="AM26" s="222">
        <v>4.9494447581007912E-5</v>
      </c>
      <c r="AN26" s="222">
        <v>6.1680041653333357E-4</v>
      </c>
      <c r="AO26" s="222">
        <v>3.2462881262131312E-5</v>
      </c>
      <c r="AP26" s="222">
        <v>2.2576680222377162E-5</v>
      </c>
      <c r="AQ26" s="222">
        <v>6.4590619817682222E-5</v>
      </c>
      <c r="AR26" s="223">
        <v>1.0078284417175107</v>
      </c>
      <c r="AS26" s="205">
        <v>0.76580750918914198</v>
      </c>
    </row>
    <row r="27" spans="2:45" ht="15.95" customHeight="1" x14ac:dyDescent="0.15">
      <c r="B27" s="218" t="s">
        <v>146</v>
      </c>
      <c r="C27" s="197" t="s">
        <v>261</v>
      </c>
      <c r="D27" s="219">
        <v>1.8453192646660042E-4</v>
      </c>
      <c r="E27" s="219">
        <v>2.6379769030082149E-2</v>
      </c>
      <c r="F27" s="219">
        <v>5.1556757055157287E-4</v>
      </c>
      <c r="G27" s="219">
        <v>2.4431333106624091E-3</v>
      </c>
      <c r="H27" s="219">
        <v>5.8316040972562205E-5</v>
      </c>
      <c r="I27" s="219">
        <v>9.1701196555345264E-5</v>
      </c>
      <c r="J27" s="219">
        <v>5.3433355600826517E-5</v>
      </c>
      <c r="K27" s="219">
        <v>8.5710999399095345E-5</v>
      </c>
      <c r="L27" s="219">
        <v>3.9790614644855497E-5</v>
      </c>
      <c r="M27" s="219">
        <v>1.4837520678363198E-4</v>
      </c>
      <c r="N27" s="219">
        <v>7.3151675323345481E-5</v>
      </c>
      <c r="O27" s="219">
        <v>6.6280556988631929E-5</v>
      </c>
      <c r="P27" s="219">
        <v>5.7277572477604852E-5</v>
      </c>
      <c r="Q27" s="219">
        <v>5.5036135677059099E-5</v>
      </c>
      <c r="R27" s="219">
        <v>4.775969296509713E-5</v>
      </c>
      <c r="S27" s="219">
        <v>3.6951534712565911E-5</v>
      </c>
      <c r="T27" s="219">
        <v>6.2239319041753491E-5</v>
      </c>
      <c r="U27" s="219">
        <v>4.5126103964671373E-5</v>
      </c>
      <c r="V27" s="219">
        <v>4.2532168099724914E-5</v>
      </c>
      <c r="W27" s="219">
        <v>3.1295213807543635E-5</v>
      </c>
      <c r="X27" s="219">
        <v>2.7255071100383145E-5</v>
      </c>
      <c r="Y27" s="219">
        <v>1.0592751464744887</v>
      </c>
      <c r="Z27" s="219">
        <v>1.894360346986857E-4</v>
      </c>
      <c r="AA27" s="219">
        <v>8.819435657020548E-5</v>
      </c>
      <c r="AB27" s="219">
        <v>7.3598335091345536E-5</v>
      </c>
      <c r="AC27" s="219">
        <v>5.8746949474929665E-5</v>
      </c>
      <c r="AD27" s="219">
        <v>1.0977876912217967E-4</v>
      </c>
      <c r="AE27" s="219">
        <v>9.9782272610042356E-5</v>
      </c>
      <c r="AF27" s="219">
        <v>6.4905792137741648E-5</v>
      </c>
      <c r="AG27" s="219">
        <v>8.8221634185428271E-6</v>
      </c>
      <c r="AH27" s="219">
        <v>1.8491971130249138E-3</v>
      </c>
      <c r="AI27" s="219">
        <v>5.8189749696063917E-5</v>
      </c>
      <c r="AJ27" s="219">
        <v>6.0871348551108466E-4</v>
      </c>
      <c r="AK27" s="219">
        <v>8.6778295470000112E-5</v>
      </c>
      <c r="AL27" s="219">
        <v>5.3555960970842917E-5</v>
      </c>
      <c r="AM27" s="219">
        <v>7.553351783946125E-5</v>
      </c>
      <c r="AN27" s="219">
        <v>3.8596456915534726E-5</v>
      </c>
      <c r="AO27" s="219">
        <v>2.382512177820156E-4</v>
      </c>
      <c r="AP27" s="219">
        <v>1.0317105383947866E-4</v>
      </c>
      <c r="AQ27" s="219">
        <v>2.9754699770750736E-4</v>
      </c>
      <c r="AR27" s="220">
        <v>1.0939231792922472</v>
      </c>
      <c r="AS27" s="200">
        <v>0.83122737015679082</v>
      </c>
    </row>
    <row r="28" spans="2:45" ht="15.95" customHeight="1" x14ac:dyDescent="0.15">
      <c r="B28" s="221" t="s">
        <v>147</v>
      </c>
      <c r="C28" s="202" t="s">
        <v>148</v>
      </c>
      <c r="D28" s="222">
        <v>6.6718468913467817E-4</v>
      </c>
      <c r="E28" s="222">
        <v>1.5709213449209005E-3</v>
      </c>
      <c r="F28" s="222">
        <v>1.265574342477506E-3</v>
      </c>
      <c r="G28" s="222">
        <v>1.9137859093988057E-3</v>
      </c>
      <c r="H28" s="222">
        <v>4.5588248512074183E-3</v>
      </c>
      <c r="I28" s="222">
        <v>2.0841131964002028E-3</v>
      </c>
      <c r="J28" s="222">
        <v>1.5291298120800759E-3</v>
      </c>
      <c r="K28" s="222">
        <v>3.638285700192755E-4</v>
      </c>
      <c r="L28" s="222">
        <v>6.2057425558107501E-4</v>
      </c>
      <c r="M28" s="222">
        <v>1.6709281171077221E-3</v>
      </c>
      <c r="N28" s="222">
        <v>3.9401879157748435E-3</v>
      </c>
      <c r="O28" s="222">
        <v>1.1119037541974781E-3</v>
      </c>
      <c r="P28" s="222">
        <v>2.4948873609361888E-3</v>
      </c>
      <c r="Q28" s="222">
        <v>4.9710175824477503E-4</v>
      </c>
      <c r="R28" s="222">
        <v>4.0912079167017512E-4</v>
      </c>
      <c r="S28" s="222">
        <v>6.2499281214903758E-4</v>
      </c>
      <c r="T28" s="222">
        <v>1.3819603587993297E-3</v>
      </c>
      <c r="U28" s="222">
        <v>1.2781245567238602E-3</v>
      </c>
      <c r="V28" s="222">
        <v>7.8260474061733125E-4</v>
      </c>
      <c r="W28" s="222">
        <v>3.5944446297652907E-3</v>
      </c>
      <c r="X28" s="222">
        <v>5.3043626521619646E-4</v>
      </c>
      <c r="Y28" s="222">
        <v>5.7305629329533491E-4</v>
      </c>
      <c r="Z28" s="222">
        <v>1.0067286221213219</v>
      </c>
      <c r="AA28" s="222">
        <v>1.0557447199435615E-3</v>
      </c>
      <c r="AB28" s="222">
        <v>1.2955209498437825E-3</v>
      </c>
      <c r="AC28" s="222">
        <v>1.4159046962855717E-3</v>
      </c>
      <c r="AD28" s="222">
        <v>1.2730764053561147E-3</v>
      </c>
      <c r="AE28" s="222">
        <v>1.4366194087387458E-3</v>
      </c>
      <c r="AF28" s="222">
        <v>3.30435616500936E-3</v>
      </c>
      <c r="AG28" s="222">
        <v>2.5371649558780259E-4</v>
      </c>
      <c r="AH28" s="222">
        <v>8.4577921140345774E-4</v>
      </c>
      <c r="AI28" s="222">
        <v>3.4020705793745836E-3</v>
      </c>
      <c r="AJ28" s="222">
        <v>1.9029262850310006E-3</v>
      </c>
      <c r="AK28" s="222">
        <v>2.3599468094505902E-3</v>
      </c>
      <c r="AL28" s="222">
        <v>1.0240244781211344E-3</v>
      </c>
      <c r="AM28" s="222">
        <v>8.1768796795198117E-3</v>
      </c>
      <c r="AN28" s="222">
        <v>1.8723807977843124E-3</v>
      </c>
      <c r="AO28" s="222">
        <v>1.5978168824754254E-3</v>
      </c>
      <c r="AP28" s="222">
        <v>2.5461641359535766E-2</v>
      </c>
      <c r="AQ28" s="222">
        <v>1.1255553633326698E-3</v>
      </c>
      <c r="AR28" s="223">
        <v>1.0979962687338332</v>
      </c>
      <c r="AS28" s="205">
        <v>0.83432234381584913</v>
      </c>
    </row>
    <row r="29" spans="2:45" ht="15.95" customHeight="1" x14ac:dyDescent="0.15">
      <c r="B29" s="218" t="s">
        <v>149</v>
      </c>
      <c r="C29" s="197" t="s">
        <v>262</v>
      </c>
      <c r="D29" s="219">
        <v>4.0978301686546703E-3</v>
      </c>
      <c r="E29" s="219">
        <v>1.5991675184289646E-3</v>
      </c>
      <c r="F29" s="219">
        <v>6.0907324833495789E-3</v>
      </c>
      <c r="G29" s="219">
        <v>2.0977075591817195E-3</v>
      </c>
      <c r="H29" s="219">
        <v>3.3047576026827698E-3</v>
      </c>
      <c r="I29" s="219">
        <v>3.6489277040712906E-3</v>
      </c>
      <c r="J29" s="219">
        <v>3.9273034242059369E-3</v>
      </c>
      <c r="K29" s="219">
        <v>4.1157042400503333E-3</v>
      </c>
      <c r="L29" s="219">
        <v>4.488948842459861E-3</v>
      </c>
      <c r="M29" s="219">
        <v>5.4356286594652503E-3</v>
      </c>
      <c r="N29" s="219">
        <v>5.455312145579116E-3</v>
      </c>
      <c r="O29" s="219">
        <v>5.0342443886351113E-3</v>
      </c>
      <c r="P29" s="219">
        <v>4.4576098232677721E-3</v>
      </c>
      <c r="Q29" s="219">
        <v>4.1003062827670777E-3</v>
      </c>
      <c r="R29" s="219">
        <v>2.8021092724426818E-3</v>
      </c>
      <c r="S29" s="219">
        <v>2.6190241661988752E-3</v>
      </c>
      <c r="T29" s="219">
        <v>3.0094668398955153E-3</v>
      </c>
      <c r="U29" s="219">
        <v>3.2232794054851757E-3</v>
      </c>
      <c r="V29" s="219">
        <v>2.6914241488700899E-3</v>
      </c>
      <c r="W29" s="219">
        <v>1.2824677075120663E-3</v>
      </c>
      <c r="X29" s="219">
        <v>1.6973580361431021E-3</v>
      </c>
      <c r="Y29" s="219">
        <v>2.007992900890087E-3</v>
      </c>
      <c r="Z29" s="219">
        <v>2.754204505722873E-3</v>
      </c>
      <c r="AA29" s="219">
        <v>1.0017599377521538</v>
      </c>
      <c r="AB29" s="219">
        <v>1.5162997014374105E-2</v>
      </c>
      <c r="AC29" s="219">
        <v>3.4176885072179509E-2</v>
      </c>
      <c r="AD29" s="219">
        <v>4.9638184472910176E-3</v>
      </c>
      <c r="AE29" s="219">
        <v>4.3426588679614068E-3</v>
      </c>
      <c r="AF29" s="219">
        <v>3.6870833290701525E-3</v>
      </c>
      <c r="AG29" s="219">
        <v>1.0241213217861049E-2</v>
      </c>
      <c r="AH29" s="219">
        <v>7.3283111924686544E-3</v>
      </c>
      <c r="AI29" s="219">
        <v>6.524690505667864E-3</v>
      </c>
      <c r="AJ29" s="219">
        <v>9.8859612677382139E-3</v>
      </c>
      <c r="AK29" s="219">
        <v>6.2821242325070891E-3</v>
      </c>
      <c r="AL29" s="219">
        <v>3.3404737838756537E-3</v>
      </c>
      <c r="AM29" s="219">
        <v>3.3575214985558451E-3</v>
      </c>
      <c r="AN29" s="219">
        <v>2.2709771272556929E-3</v>
      </c>
      <c r="AO29" s="219">
        <v>4.15034518497189E-3</v>
      </c>
      <c r="AP29" s="219">
        <v>1.5553900419808763E-3</v>
      </c>
      <c r="AQ29" s="219">
        <v>3.9183878592609443E-3</v>
      </c>
      <c r="AR29" s="220">
        <v>1.202890284221134</v>
      </c>
      <c r="AS29" s="200">
        <v>0.91402700524838776</v>
      </c>
    </row>
    <row r="30" spans="2:45" ht="15.95" customHeight="1" x14ac:dyDescent="0.15">
      <c r="B30" s="221" t="s">
        <v>150</v>
      </c>
      <c r="C30" s="202" t="s">
        <v>263</v>
      </c>
      <c r="D30" s="222">
        <v>1.4422589690176639E-2</v>
      </c>
      <c r="E30" s="222">
        <v>7.7044644469082355E-3</v>
      </c>
      <c r="F30" s="222">
        <v>2.6511160043982712E-2</v>
      </c>
      <c r="G30" s="222">
        <v>1.9981848818004071E-2</v>
      </c>
      <c r="H30" s="222">
        <v>3.0304337078997459E-2</v>
      </c>
      <c r="I30" s="222">
        <v>1.836219837355069E-2</v>
      </c>
      <c r="J30" s="222">
        <v>4.5456689821584018E-2</v>
      </c>
      <c r="K30" s="222">
        <v>2.2296011810985748E-2</v>
      </c>
      <c r="L30" s="222">
        <v>3.7812038258622054E-2</v>
      </c>
      <c r="M30" s="222">
        <v>4.860917852227245E-2</v>
      </c>
      <c r="N30" s="222">
        <v>5.7772672916276434E-2</v>
      </c>
      <c r="O30" s="222">
        <v>7.1551405866778398E-2</v>
      </c>
      <c r="P30" s="222">
        <v>3.2089211536203768E-2</v>
      </c>
      <c r="Q30" s="222">
        <v>2.9200725113161258E-2</v>
      </c>
      <c r="R30" s="222">
        <v>1.3779837561351656E-2</v>
      </c>
      <c r="S30" s="222">
        <v>1.4502061154077921E-2</v>
      </c>
      <c r="T30" s="222">
        <v>8.6980195695820495E-3</v>
      </c>
      <c r="U30" s="222">
        <v>4.1504922392259558E-2</v>
      </c>
      <c r="V30" s="222">
        <v>1.8287978489227426E-2</v>
      </c>
      <c r="W30" s="222">
        <v>1.3437355386656746E-2</v>
      </c>
      <c r="X30" s="222">
        <v>1.9770088800985037E-2</v>
      </c>
      <c r="Y30" s="222">
        <v>2.3448314028555177E-2</v>
      </c>
      <c r="Z30" s="222">
        <v>2.1330954959300007E-2</v>
      </c>
      <c r="AA30" s="222">
        <v>8.0930087618999794E-3</v>
      </c>
      <c r="AB30" s="222">
        <v>1.1092298204215016</v>
      </c>
      <c r="AC30" s="222">
        <v>5.7826179176325918E-2</v>
      </c>
      <c r="AD30" s="222">
        <v>7.9797093232792243E-2</v>
      </c>
      <c r="AE30" s="222">
        <v>2.5848080819200314E-2</v>
      </c>
      <c r="AF30" s="222">
        <v>8.0084533980048864E-3</v>
      </c>
      <c r="AG30" s="222">
        <v>2.6581880112833494E-3</v>
      </c>
      <c r="AH30" s="222">
        <v>9.9858879843681154E-3</v>
      </c>
      <c r="AI30" s="222">
        <v>1.2937929727438751E-2</v>
      </c>
      <c r="AJ30" s="222">
        <v>1.6682421417232134E-2</v>
      </c>
      <c r="AK30" s="222">
        <v>2.6584502628101466E-2</v>
      </c>
      <c r="AL30" s="222">
        <v>1.6576800498477158E-2</v>
      </c>
      <c r="AM30" s="222">
        <v>8.0463157890099356E-3</v>
      </c>
      <c r="AN30" s="222">
        <v>7.6594332943652E-3</v>
      </c>
      <c r="AO30" s="222">
        <v>4.6873327925105714E-2</v>
      </c>
      <c r="AP30" s="222">
        <v>8.334076404620798E-3</v>
      </c>
      <c r="AQ30" s="222">
        <v>1.2264382615855102E-2</v>
      </c>
      <c r="AR30" s="223">
        <v>2.0942399667450826</v>
      </c>
      <c r="AS30" s="205">
        <v>1.5913270812681986</v>
      </c>
    </row>
    <row r="31" spans="2:45" ht="15.95" customHeight="1" x14ac:dyDescent="0.15">
      <c r="B31" s="218" t="s">
        <v>151</v>
      </c>
      <c r="C31" s="197" t="s">
        <v>168</v>
      </c>
      <c r="D31" s="219">
        <v>1.2570801010716971E-3</v>
      </c>
      <c r="E31" s="219">
        <v>7.2584447990941669E-4</v>
      </c>
      <c r="F31" s="219">
        <v>2.8233992843803902E-3</v>
      </c>
      <c r="G31" s="219">
        <v>3.0252680521313225E-3</v>
      </c>
      <c r="H31" s="219">
        <v>2.193334406135403E-3</v>
      </c>
      <c r="I31" s="219">
        <v>1.5932129846930898E-3</v>
      </c>
      <c r="J31" s="219">
        <v>4.9321385540159355E-3</v>
      </c>
      <c r="K31" s="219">
        <v>9.2450157864378078E-4</v>
      </c>
      <c r="L31" s="219">
        <v>2.0409582347718797E-3</v>
      </c>
      <c r="M31" s="219">
        <v>2.6357356640961966E-3</v>
      </c>
      <c r="N31" s="219">
        <v>1.5727836000087598E-3</v>
      </c>
      <c r="O31" s="219">
        <v>1.4265128305136468E-3</v>
      </c>
      <c r="P31" s="219">
        <v>1.7851945298918677E-3</v>
      </c>
      <c r="Q31" s="219">
        <v>1.2656621223851149E-3</v>
      </c>
      <c r="R31" s="219">
        <v>7.8650208869458706E-4</v>
      </c>
      <c r="S31" s="219">
        <v>1.0204214681108501E-3</v>
      </c>
      <c r="T31" s="219">
        <v>3.8772515076608218E-3</v>
      </c>
      <c r="U31" s="219">
        <v>2.2252948280003129E-3</v>
      </c>
      <c r="V31" s="219">
        <v>1.0908181263709982E-3</v>
      </c>
      <c r="W31" s="219">
        <v>6.8422416805793756E-4</v>
      </c>
      <c r="X31" s="219">
        <v>6.4853465860618877E-4</v>
      </c>
      <c r="Y31" s="219">
        <v>1.4032562099498384E-3</v>
      </c>
      <c r="Z31" s="219">
        <v>1.9606635279367447E-3</v>
      </c>
      <c r="AA31" s="219">
        <v>1.4443535862147876E-3</v>
      </c>
      <c r="AB31" s="219">
        <v>9.6511410137315801E-4</v>
      </c>
      <c r="AC31" s="219">
        <v>1.0873170867260138</v>
      </c>
      <c r="AD31" s="219">
        <v>1.1479065772011845E-2</v>
      </c>
      <c r="AE31" s="219">
        <v>2.9952261700919112E-3</v>
      </c>
      <c r="AF31" s="219">
        <v>1.92448145229967E-3</v>
      </c>
      <c r="AG31" s="219">
        <v>3.4070611120708805E-4</v>
      </c>
      <c r="AH31" s="219">
        <v>4.872718021755291E-3</v>
      </c>
      <c r="AI31" s="219">
        <v>4.2966544202762743E-3</v>
      </c>
      <c r="AJ31" s="219">
        <v>5.1474340567769271E-3</v>
      </c>
      <c r="AK31" s="219">
        <v>9.6342323802670812E-3</v>
      </c>
      <c r="AL31" s="219">
        <v>5.9790398037685589E-3</v>
      </c>
      <c r="AM31" s="219">
        <v>3.0670955098774664E-3</v>
      </c>
      <c r="AN31" s="219">
        <v>1.2601188098478394E-3</v>
      </c>
      <c r="AO31" s="219">
        <v>1.0735610923918035E-2</v>
      </c>
      <c r="AP31" s="219">
        <v>1.0373609205788221E-3</v>
      </c>
      <c r="AQ31" s="219">
        <v>3.6207128178905477E-3</v>
      </c>
      <c r="AR31" s="220">
        <v>1.1980156045902057</v>
      </c>
      <c r="AS31" s="200">
        <v>0.91032293607179804</v>
      </c>
    </row>
    <row r="32" spans="2:45" ht="15.95" customHeight="1" x14ac:dyDescent="0.15">
      <c r="B32" s="221" t="s">
        <v>152</v>
      </c>
      <c r="C32" s="202" t="s">
        <v>153</v>
      </c>
      <c r="D32" s="222">
        <v>9.0234478639761599E-4</v>
      </c>
      <c r="E32" s="222">
        <v>5.8455930352677707E-4</v>
      </c>
      <c r="F32" s="222">
        <v>2.7487304224975699E-3</v>
      </c>
      <c r="G32" s="222">
        <v>1.7500893257981988E-3</v>
      </c>
      <c r="H32" s="222">
        <v>8.8254594234738522E-4</v>
      </c>
      <c r="I32" s="222">
        <v>1.1033688338412478E-3</v>
      </c>
      <c r="J32" s="222">
        <v>2.2271905815989491E-3</v>
      </c>
      <c r="K32" s="222">
        <v>5.3503304441840079E-4</v>
      </c>
      <c r="L32" s="222">
        <v>6.1908700282276258E-4</v>
      </c>
      <c r="M32" s="222">
        <v>3.9135002285473272E-3</v>
      </c>
      <c r="N32" s="222">
        <v>1.1710489254846493E-3</v>
      </c>
      <c r="O32" s="222">
        <v>9.8472748206084319E-4</v>
      </c>
      <c r="P32" s="222">
        <v>5.5614616463429425E-4</v>
      </c>
      <c r="Q32" s="222">
        <v>6.3520529197874653E-4</v>
      </c>
      <c r="R32" s="222">
        <v>6.7796678486869261E-4</v>
      </c>
      <c r="S32" s="222">
        <v>5.0863447024380385E-4</v>
      </c>
      <c r="T32" s="222">
        <v>5.0057371933270841E-3</v>
      </c>
      <c r="U32" s="222">
        <v>1.4787598081113928E-3</v>
      </c>
      <c r="V32" s="222">
        <v>5.8046657768425446E-4</v>
      </c>
      <c r="W32" s="222">
        <v>5.0736200460421146E-4</v>
      </c>
      <c r="X32" s="222">
        <v>4.0385949826642146E-4</v>
      </c>
      <c r="Y32" s="222">
        <v>1.8117154379213975E-3</v>
      </c>
      <c r="Z32" s="222">
        <v>1.0119879205580382E-3</v>
      </c>
      <c r="AA32" s="222">
        <v>3.0201419785153504E-3</v>
      </c>
      <c r="AB32" s="222">
        <v>9.0171809185970418E-3</v>
      </c>
      <c r="AC32" s="222">
        <v>2.9874492501910832E-3</v>
      </c>
      <c r="AD32" s="222">
        <v>1.0013577199632264</v>
      </c>
      <c r="AE32" s="222">
        <v>2.014701558818271E-3</v>
      </c>
      <c r="AF32" s="222">
        <v>3.6257001121308709E-3</v>
      </c>
      <c r="AG32" s="222">
        <v>3.173195129232599E-4</v>
      </c>
      <c r="AH32" s="222">
        <v>3.3926485242157293E-3</v>
      </c>
      <c r="AI32" s="222">
        <v>7.348257552125175E-3</v>
      </c>
      <c r="AJ32" s="222">
        <v>2.7713393306779358E-2</v>
      </c>
      <c r="AK32" s="222">
        <v>6.0085409360633576E-3</v>
      </c>
      <c r="AL32" s="222">
        <v>4.0162440491582855E-3</v>
      </c>
      <c r="AM32" s="222">
        <v>8.7255883017325561E-4</v>
      </c>
      <c r="AN32" s="222">
        <v>8.4348475226482414E-4</v>
      </c>
      <c r="AO32" s="222">
        <v>1.8696351990295068E-2</v>
      </c>
      <c r="AP32" s="222">
        <v>7.1979452985997756E-4</v>
      </c>
      <c r="AQ32" s="222">
        <v>2.0736872952486652E-2</v>
      </c>
      <c r="AR32" s="223">
        <v>1.1432884277493642</v>
      </c>
      <c r="AS32" s="205">
        <v>0.86873799835162824</v>
      </c>
    </row>
    <row r="33" spans="2:45" ht="15.95" customHeight="1" x14ac:dyDescent="0.15">
      <c r="B33" s="218" t="s">
        <v>154</v>
      </c>
      <c r="C33" s="197" t="s">
        <v>264</v>
      </c>
      <c r="D33" s="219">
        <v>8.1211246604691617E-2</v>
      </c>
      <c r="E33" s="219">
        <v>6.3344922256251809E-2</v>
      </c>
      <c r="F33" s="219">
        <v>3.4134834949281059E-2</v>
      </c>
      <c r="G33" s="219">
        <v>9.2398483447789934E-2</v>
      </c>
      <c r="H33" s="219">
        <v>8.5135115482230919E-2</v>
      </c>
      <c r="I33" s="219">
        <v>9.7444674479143678E-2</v>
      </c>
      <c r="J33" s="219">
        <v>4.2125379593844825E-2</v>
      </c>
      <c r="K33" s="219">
        <v>4.9673469117194918E-2</v>
      </c>
      <c r="L33" s="219">
        <v>6.0503840372041734E-2</v>
      </c>
      <c r="M33" s="219">
        <v>4.2036089136541145E-2</v>
      </c>
      <c r="N33" s="219">
        <v>4.9946107477410823E-2</v>
      </c>
      <c r="O33" s="219">
        <v>5.5697736433970982E-2</v>
      </c>
      <c r="P33" s="219">
        <v>5.5593272366102654E-2</v>
      </c>
      <c r="Q33" s="219">
        <v>4.7174143353364256E-2</v>
      </c>
      <c r="R33" s="219">
        <v>4.5340645497717116E-2</v>
      </c>
      <c r="S33" s="219">
        <v>4.1877968638592951E-2</v>
      </c>
      <c r="T33" s="219">
        <v>5.2736173839561501E-2</v>
      </c>
      <c r="U33" s="219">
        <v>4.9491125315699498E-2</v>
      </c>
      <c r="V33" s="219">
        <v>5.3827307947710921E-2</v>
      </c>
      <c r="W33" s="219">
        <v>5.157183333278282E-2</v>
      </c>
      <c r="X33" s="219">
        <v>4.4497710449327342E-2</v>
      </c>
      <c r="Y33" s="219">
        <v>6.7645802688175286E-2</v>
      </c>
      <c r="Z33" s="219">
        <v>7.3202414258427023E-2</v>
      </c>
      <c r="AA33" s="219">
        <v>5.9258813648510607E-2</v>
      </c>
      <c r="AB33" s="219">
        <v>2.1506802577255874E-2</v>
      </c>
      <c r="AC33" s="219">
        <v>3.1161046432912908E-2</v>
      </c>
      <c r="AD33" s="219">
        <v>2.2773350454728097E-2</v>
      </c>
      <c r="AE33" s="219">
        <v>1.0164770197189175</v>
      </c>
      <c r="AF33" s="219">
        <v>1.1342257020085547E-2</v>
      </c>
      <c r="AG33" s="219">
        <v>2.8669722095724967E-3</v>
      </c>
      <c r="AH33" s="219">
        <v>4.2581298714169574E-2</v>
      </c>
      <c r="AI33" s="219">
        <v>1.7454734163006386E-2</v>
      </c>
      <c r="AJ33" s="219">
        <v>1.5443531602656482E-2</v>
      </c>
      <c r="AK33" s="219">
        <v>1.7943482411563846E-2</v>
      </c>
      <c r="AL33" s="219">
        <v>5.4544083242024741E-2</v>
      </c>
      <c r="AM33" s="219">
        <v>4.6271440873970129E-2</v>
      </c>
      <c r="AN33" s="219">
        <v>2.7482546828220961E-2</v>
      </c>
      <c r="AO33" s="219">
        <v>8.7125781287873239E-2</v>
      </c>
      <c r="AP33" s="219">
        <v>0.23043640822725397</v>
      </c>
      <c r="AQ33" s="219">
        <v>1.9722232856100325E-2</v>
      </c>
      <c r="AR33" s="220">
        <v>3.0610020993066773</v>
      </c>
      <c r="AS33" s="200">
        <v>2.3259299859586928</v>
      </c>
    </row>
    <row r="34" spans="2:45" ht="15.95" customHeight="1" x14ac:dyDescent="0.15">
      <c r="B34" s="221" t="s">
        <v>155</v>
      </c>
      <c r="C34" s="202" t="s">
        <v>265</v>
      </c>
      <c r="D34" s="222">
        <v>8.6465099478539344E-3</v>
      </c>
      <c r="E34" s="222">
        <v>1.1221064197338104E-2</v>
      </c>
      <c r="F34" s="222">
        <v>4.9760651133745365E-2</v>
      </c>
      <c r="G34" s="222">
        <v>9.2317262931713908E-3</v>
      </c>
      <c r="H34" s="222">
        <v>1.8800337437614376E-2</v>
      </c>
      <c r="I34" s="222">
        <v>1.3248913329042766E-2</v>
      </c>
      <c r="J34" s="222">
        <v>1.1661052595062333E-2</v>
      </c>
      <c r="K34" s="222">
        <v>5.0231301829440607E-3</v>
      </c>
      <c r="L34" s="222">
        <v>6.1320439574727723E-3</v>
      </c>
      <c r="M34" s="222">
        <v>1.3786086180579334E-2</v>
      </c>
      <c r="N34" s="222">
        <v>1.966101519880744E-2</v>
      </c>
      <c r="O34" s="222">
        <v>9.24018185197697E-3</v>
      </c>
      <c r="P34" s="222">
        <v>9.4964695594382687E-3</v>
      </c>
      <c r="Q34" s="222">
        <v>1.1152969233088606E-2</v>
      </c>
      <c r="R34" s="222">
        <v>1.3684434621140027E-2</v>
      </c>
      <c r="S34" s="222">
        <v>7.8808117905036605E-3</v>
      </c>
      <c r="T34" s="222">
        <v>1.6681009672630098E-2</v>
      </c>
      <c r="U34" s="222">
        <v>8.4927830633712825E-3</v>
      </c>
      <c r="V34" s="222">
        <v>7.8622295080641776E-3</v>
      </c>
      <c r="W34" s="222">
        <v>6.5294853114984024E-3</v>
      </c>
      <c r="X34" s="222">
        <v>7.3013106764433667E-3</v>
      </c>
      <c r="Y34" s="222">
        <v>1.5997287685547982E-2</v>
      </c>
      <c r="Z34" s="222">
        <v>2.0669352615670104E-2</v>
      </c>
      <c r="AA34" s="222">
        <v>1.5692272797660962E-2</v>
      </c>
      <c r="AB34" s="222">
        <v>2.0313150774780089E-2</v>
      </c>
      <c r="AC34" s="222">
        <v>3.068153919037836E-2</v>
      </c>
      <c r="AD34" s="222">
        <v>4.2750754437565375E-2</v>
      </c>
      <c r="AE34" s="222">
        <v>1.9508648967315075E-2</v>
      </c>
      <c r="AF34" s="222">
        <v>1.038094829364679</v>
      </c>
      <c r="AG34" s="222">
        <v>6.4898403602798083E-2</v>
      </c>
      <c r="AH34" s="222">
        <v>2.5767882899123681E-2</v>
      </c>
      <c r="AI34" s="222">
        <v>1.1033421482030554E-2</v>
      </c>
      <c r="AJ34" s="222">
        <v>2.1148865589220352E-2</v>
      </c>
      <c r="AK34" s="222">
        <v>1.0627793796200134E-2</v>
      </c>
      <c r="AL34" s="222">
        <v>1.0461486562297385E-2</v>
      </c>
      <c r="AM34" s="222">
        <v>2.4681482796136637E-2</v>
      </c>
      <c r="AN34" s="222">
        <v>1.5127383639736003E-2</v>
      </c>
      <c r="AO34" s="222">
        <v>1.3073631292704885E-2</v>
      </c>
      <c r="AP34" s="222">
        <v>6.6357096231729274E-3</v>
      </c>
      <c r="AQ34" s="222">
        <v>1.3456979253928166E-2</v>
      </c>
      <c r="AR34" s="223">
        <v>1.6861150921127321</v>
      </c>
      <c r="AS34" s="205">
        <v>1.2812097232506958</v>
      </c>
    </row>
    <row r="35" spans="2:45" ht="15.95" customHeight="1" x14ac:dyDescent="0.15">
      <c r="B35" s="218" t="s">
        <v>156</v>
      </c>
      <c r="C35" s="197" t="s">
        <v>169</v>
      </c>
      <c r="D35" s="219">
        <v>5.7112312647282512E-3</v>
      </c>
      <c r="E35" s="219">
        <v>4.1768803094781263E-3</v>
      </c>
      <c r="F35" s="219">
        <v>1.2856394178995199E-2</v>
      </c>
      <c r="G35" s="219">
        <v>6.6527750658796894E-3</v>
      </c>
      <c r="H35" s="219">
        <v>7.7653614043180046E-3</v>
      </c>
      <c r="I35" s="219">
        <v>6.7565206249231317E-3</v>
      </c>
      <c r="J35" s="219">
        <v>8.3166025706039905E-3</v>
      </c>
      <c r="K35" s="219">
        <v>4.1415426532294113E-3</v>
      </c>
      <c r="L35" s="219">
        <v>5.9862059742715685E-3</v>
      </c>
      <c r="M35" s="219">
        <v>7.8927192869408559E-3</v>
      </c>
      <c r="N35" s="219">
        <v>6.025433042858931E-3</v>
      </c>
      <c r="O35" s="219">
        <v>5.1602191840963343E-3</v>
      </c>
      <c r="P35" s="219">
        <v>4.7956403328999666E-3</v>
      </c>
      <c r="Q35" s="219">
        <v>6.6448225678331207E-3</v>
      </c>
      <c r="R35" s="219">
        <v>6.0634593044544879E-3</v>
      </c>
      <c r="S35" s="219">
        <v>4.8374432319551516E-3</v>
      </c>
      <c r="T35" s="219">
        <v>5.4233615389030774E-3</v>
      </c>
      <c r="U35" s="219">
        <v>4.419435955635439E-3</v>
      </c>
      <c r="V35" s="219">
        <v>4.8267811053190213E-3</v>
      </c>
      <c r="W35" s="219">
        <v>6.8131918057674455E-3</v>
      </c>
      <c r="X35" s="219">
        <v>3.8179406401739205E-3</v>
      </c>
      <c r="Y35" s="219">
        <v>5.2791516041444369E-3</v>
      </c>
      <c r="Z35" s="219">
        <v>7.2765467331133748E-3</v>
      </c>
      <c r="AA35" s="219">
        <v>7.6221053857063606E-3</v>
      </c>
      <c r="AB35" s="219">
        <v>7.1234779953363754E-3</v>
      </c>
      <c r="AC35" s="219">
        <v>5.5602795166717874E-3</v>
      </c>
      <c r="AD35" s="219">
        <v>6.1270650834690287E-3</v>
      </c>
      <c r="AE35" s="219">
        <v>2.9357170451870754E-2</v>
      </c>
      <c r="AF35" s="219">
        <v>1.7429300070866821E-2</v>
      </c>
      <c r="AG35" s="219">
        <v>1.023015679503634</v>
      </c>
      <c r="AH35" s="219">
        <v>2.191562358933382E-2</v>
      </c>
      <c r="AI35" s="219">
        <v>1.6953966099762203E-2</v>
      </c>
      <c r="AJ35" s="219">
        <v>3.8401009905371449E-3</v>
      </c>
      <c r="AK35" s="219">
        <v>5.8269094527464557E-3</v>
      </c>
      <c r="AL35" s="219">
        <v>1.758739200911422E-2</v>
      </c>
      <c r="AM35" s="219">
        <v>2.2376919019058424E-2</v>
      </c>
      <c r="AN35" s="219">
        <v>9.72813357079386E-3</v>
      </c>
      <c r="AO35" s="219">
        <v>1.7437262821819448E-2</v>
      </c>
      <c r="AP35" s="219">
        <v>7.8713444129023032E-3</v>
      </c>
      <c r="AQ35" s="219">
        <v>3.4121366228713479E-2</v>
      </c>
      <c r="AR35" s="220">
        <v>1.3955337565828596</v>
      </c>
      <c r="AS35" s="200">
        <v>1.0604088809964745</v>
      </c>
    </row>
    <row r="36" spans="2:45" ht="15.95" customHeight="1" x14ac:dyDescent="0.15">
      <c r="B36" s="221" t="s">
        <v>157</v>
      </c>
      <c r="C36" s="202" t="s">
        <v>266</v>
      </c>
      <c r="D36" s="222">
        <v>6.8730244554280645E-2</v>
      </c>
      <c r="E36" s="222">
        <v>4.9204746399112487E-2</v>
      </c>
      <c r="F36" s="222">
        <v>0.28547413129623123</v>
      </c>
      <c r="G36" s="222">
        <v>5.1620761383148445E-2</v>
      </c>
      <c r="H36" s="222">
        <v>3.4198369156585313E-2</v>
      </c>
      <c r="I36" s="222">
        <v>5.2514752202806873E-2</v>
      </c>
      <c r="J36" s="222">
        <v>3.0139823738679086E-2</v>
      </c>
      <c r="K36" s="222">
        <v>5.0943785679962772E-2</v>
      </c>
      <c r="L36" s="222">
        <v>2.3620412379981612E-2</v>
      </c>
      <c r="M36" s="222">
        <v>8.812607926432367E-2</v>
      </c>
      <c r="N36" s="222">
        <v>4.3211695953532102E-2</v>
      </c>
      <c r="O36" s="222">
        <v>3.9058141641595497E-2</v>
      </c>
      <c r="P36" s="222">
        <v>3.4076379029342303E-2</v>
      </c>
      <c r="Q36" s="222">
        <v>3.2662732805269053E-2</v>
      </c>
      <c r="R36" s="222">
        <v>2.7941803809872077E-2</v>
      </c>
      <c r="S36" s="222">
        <v>2.1638981282055717E-2</v>
      </c>
      <c r="T36" s="222">
        <v>3.7051322654667797E-2</v>
      </c>
      <c r="U36" s="222">
        <v>2.6838811800580443E-2</v>
      </c>
      <c r="V36" s="222">
        <v>2.518589501738068E-2</v>
      </c>
      <c r="W36" s="222">
        <v>1.8458680142395149E-2</v>
      </c>
      <c r="X36" s="222">
        <v>1.6011691406195409E-2</v>
      </c>
      <c r="Y36" s="222">
        <v>2.7773926270959304E-2</v>
      </c>
      <c r="Z36" s="222">
        <v>9.7447068017333341E-2</v>
      </c>
      <c r="AA36" s="222">
        <v>5.1788506525878901E-2</v>
      </c>
      <c r="AB36" s="222">
        <v>4.3545335576585381E-2</v>
      </c>
      <c r="AC36" s="222">
        <v>3.418370044547013E-2</v>
      </c>
      <c r="AD36" s="222">
        <v>6.459890433626439E-2</v>
      </c>
      <c r="AE36" s="222">
        <v>5.9096529023289185E-2</v>
      </c>
      <c r="AF36" s="222">
        <v>3.8315463244115618E-2</v>
      </c>
      <c r="AG36" s="222">
        <v>5.1497258820106979E-3</v>
      </c>
      <c r="AH36" s="222">
        <v>1.1092105977059488</v>
      </c>
      <c r="AI36" s="222">
        <v>3.3287751476410908E-2</v>
      </c>
      <c r="AJ36" s="222">
        <v>3.7730733166870124E-2</v>
      </c>
      <c r="AK36" s="222">
        <v>2.7871947745581251E-2</v>
      </c>
      <c r="AL36" s="222">
        <v>2.0841451498803582E-2</v>
      </c>
      <c r="AM36" s="222">
        <v>4.390629059337519E-2</v>
      </c>
      <c r="AN36" s="222">
        <v>2.1825739069657991E-2</v>
      </c>
      <c r="AO36" s="222">
        <v>5.0728485436654494E-2</v>
      </c>
      <c r="AP36" s="222">
        <v>6.1176975349831034E-2</v>
      </c>
      <c r="AQ36" s="222">
        <v>9.6332997507561233E-2</v>
      </c>
      <c r="AR36" s="223">
        <v>2.9815213704706007</v>
      </c>
      <c r="AS36" s="205">
        <v>2.2655358390394356</v>
      </c>
    </row>
    <row r="37" spans="2:45" ht="15.95" customHeight="1" x14ac:dyDescent="0.15">
      <c r="B37" s="218" t="s">
        <v>158</v>
      </c>
      <c r="C37" s="197" t="s">
        <v>267</v>
      </c>
      <c r="D37" s="219">
        <v>6.8189206367446293E-3</v>
      </c>
      <c r="E37" s="219">
        <v>7.8741067952906411E-3</v>
      </c>
      <c r="F37" s="219">
        <v>1.0375888357165557E-2</v>
      </c>
      <c r="G37" s="219">
        <v>8.734148107501798E-3</v>
      </c>
      <c r="H37" s="219">
        <v>8.8197457898005621E-3</v>
      </c>
      <c r="I37" s="219">
        <v>8.989633268049255E-3</v>
      </c>
      <c r="J37" s="219">
        <v>9.7796066430621397E-3</v>
      </c>
      <c r="K37" s="219">
        <v>5.0906598556608078E-3</v>
      </c>
      <c r="L37" s="219">
        <v>7.4540173800336697E-3</v>
      </c>
      <c r="M37" s="219">
        <v>8.0113394014494285E-3</v>
      </c>
      <c r="N37" s="219">
        <v>1.2376343181631708E-2</v>
      </c>
      <c r="O37" s="219">
        <v>7.0888458936282537E-3</v>
      </c>
      <c r="P37" s="219">
        <v>7.1474989622068051E-3</v>
      </c>
      <c r="Q37" s="219">
        <v>8.8077079503005567E-3</v>
      </c>
      <c r="R37" s="219">
        <v>7.0617793511621963E-3</v>
      </c>
      <c r="S37" s="219">
        <v>1.1766923117093675E-2</v>
      </c>
      <c r="T37" s="219">
        <v>1.3258441423710554E-2</v>
      </c>
      <c r="U37" s="219">
        <v>1.072988654931082E-2</v>
      </c>
      <c r="V37" s="219">
        <v>1.2856907307308473E-2</v>
      </c>
      <c r="W37" s="219">
        <v>1.0708143531009493E-2</v>
      </c>
      <c r="X37" s="219">
        <v>5.745383429290641E-3</v>
      </c>
      <c r="Y37" s="219">
        <v>8.0031105042358882E-3</v>
      </c>
      <c r="Z37" s="219">
        <v>1.0182380313583152E-2</v>
      </c>
      <c r="AA37" s="219">
        <v>1.2457508220952809E-2</v>
      </c>
      <c r="AB37" s="219">
        <v>1.138011545209581E-2</v>
      </c>
      <c r="AC37" s="219">
        <v>4.1113760752187478E-2</v>
      </c>
      <c r="AD37" s="219">
        <v>1.28459277805983E-2</v>
      </c>
      <c r="AE37" s="219">
        <v>2.9693415069058635E-2</v>
      </c>
      <c r="AF37" s="219">
        <v>4.495419301691838E-2</v>
      </c>
      <c r="AG37" s="219">
        <v>4.6643660562355627E-3</v>
      </c>
      <c r="AH37" s="219">
        <v>1.3942639123531539E-2</v>
      </c>
      <c r="AI37" s="219">
        <v>1.1459554838313082</v>
      </c>
      <c r="AJ37" s="219">
        <v>2.4516432791981024E-2</v>
      </c>
      <c r="AK37" s="219">
        <v>1.430678173431304E-2</v>
      </c>
      <c r="AL37" s="219">
        <v>1.2377251261054455E-2</v>
      </c>
      <c r="AM37" s="219">
        <v>5.5104883610658621E-2</v>
      </c>
      <c r="AN37" s="219">
        <v>3.4110218153749275E-2</v>
      </c>
      <c r="AO37" s="219">
        <v>1.9211193879135009E-2</v>
      </c>
      <c r="AP37" s="219">
        <v>7.9749015316200652E-3</v>
      </c>
      <c r="AQ37" s="219">
        <v>6.0185998485121087E-2</v>
      </c>
      <c r="AR37" s="220">
        <v>1.7524764884997504</v>
      </c>
      <c r="AS37" s="200">
        <v>1.3316350273697677</v>
      </c>
    </row>
    <row r="38" spans="2:45" ht="15.95" customHeight="1" x14ac:dyDescent="0.15">
      <c r="B38" s="221" t="s">
        <v>159</v>
      </c>
      <c r="C38" s="202" t="s">
        <v>268</v>
      </c>
      <c r="D38" s="222">
        <v>1.033185009028431E-3</v>
      </c>
      <c r="E38" s="222">
        <v>1.9669928652782504E-3</v>
      </c>
      <c r="F38" s="222">
        <v>2.3523409892368024E-3</v>
      </c>
      <c r="G38" s="222">
        <v>2.322646980538762E-3</v>
      </c>
      <c r="H38" s="222">
        <v>8.3511488283916991E-4</v>
      </c>
      <c r="I38" s="222">
        <v>8.9618022190305886E-4</v>
      </c>
      <c r="J38" s="222">
        <v>5.0614793091790361E-4</v>
      </c>
      <c r="K38" s="222">
        <v>1.0563769718154683E-3</v>
      </c>
      <c r="L38" s="222">
        <v>5.1847134439551076E-4</v>
      </c>
      <c r="M38" s="222">
        <v>2.0486079987066083E-3</v>
      </c>
      <c r="N38" s="222">
        <v>5.5344077926611788E-4</v>
      </c>
      <c r="O38" s="222">
        <v>1.936265954494205E-3</v>
      </c>
      <c r="P38" s="222">
        <v>5.6333307021718825E-4</v>
      </c>
      <c r="Q38" s="222">
        <v>8.8133422470203021E-4</v>
      </c>
      <c r="R38" s="222">
        <v>1.9724161347548495E-3</v>
      </c>
      <c r="S38" s="222">
        <v>1.3852289701303117E-3</v>
      </c>
      <c r="T38" s="222">
        <v>6.1828161186597307E-4</v>
      </c>
      <c r="U38" s="222">
        <v>3.1816402742158178E-4</v>
      </c>
      <c r="V38" s="222">
        <v>7.2289284512129048E-4</v>
      </c>
      <c r="W38" s="222">
        <v>5.6900493403340261E-4</v>
      </c>
      <c r="X38" s="222">
        <v>8.4412252110437449E-4</v>
      </c>
      <c r="Y38" s="222">
        <v>3.9711519001183835E-3</v>
      </c>
      <c r="Z38" s="222">
        <v>7.0917789478396368E-4</v>
      </c>
      <c r="AA38" s="222">
        <v>2.8425140285871001E-3</v>
      </c>
      <c r="AB38" s="222">
        <v>9.0012437383006356E-4</v>
      </c>
      <c r="AC38" s="222">
        <v>2.4976931960363673E-3</v>
      </c>
      <c r="AD38" s="222">
        <v>3.5474977574683404E-3</v>
      </c>
      <c r="AE38" s="222">
        <v>1.6379133447367437E-3</v>
      </c>
      <c r="AF38" s="222">
        <v>1.2951154901365398E-3</v>
      </c>
      <c r="AG38" s="222">
        <v>2.553431047222092E-4</v>
      </c>
      <c r="AH38" s="222">
        <v>2.1095870931221532E-3</v>
      </c>
      <c r="AI38" s="222">
        <v>1.040510455858979E-3</v>
      </c>
      <c r="AJ38" s="222">
        <v>1.0004996288375501</v>
      </c>
      <c r="AK38" s="222">
        <v>2.2572521355389238E-3</v>
      </c>
      <c r="AL38" s="222">
        <v>1.0110269366585022E-3</v>
      </c>
      <c r="AM38" s="222">
        <v>1.419604860688277E-3</v>
      </c>
      <c r="AN38" s="222">
        <v>8.6269019431465101E-4</v>
      </c>
      <c r="AO38" s="222">
        <v>1.0701381720317623E-3</v>
      </c>
      <c r="AP38" s="222">
        <v>6.0980932552461725E-4</v>
      </c>
      <c r="AQ38" s="222">
        <v>0.24703646756331329</v>
      </c>
      <c r="AR38" s="223">
        <v>1.2994737969327923</v>
      </c>
      <c r="AS38" s="205">
        <v>0.98741685637464194</v>
      </c>
    </row>
    <row r="39" spans="2:45" ht="15.95" customHeight="1" x14ac:dyDescent="0.15">
      <c r="B39" s="218" t="s">
        <v>160</v>
      </c>
      <c r="C39" s="197" t="s">
        <v>269</v>
      </c>
      <c r="D39" s="219">
        <v>1.3777426360452242E-4</v>
      </c>
      <c r="E39" s="219">
        <v>1.0208052032799221E-4</v>
      </c>
      <c r="F39" s="219">
        <v>2.8907575940275159E-4</v>
      </c>
      <c r="G39" s="219">
        <v>4.8205638594221853E-4</v>
      </c>
      <c r="H39" s="219">
        <v>1.6104407650602024E-4</v>
      </c>
      <c r="I39" s="219">
        <v>2.1689157047816634E-4</v>
      </c>
      <c r="J39" s="219">
        <v>2.0308991532665377E-4</v>
      </c>
      <c r="K39" s="219">
        <v>7.6290114601393469E-5</v>
      </c>
      <c r="L39" s="219">
        <v>2.207012628019316E-4</v>
      </c>
      <c r="M39" s="219">
        <v>1.8653414058630274E-4</v>
      </c>
      <c r="N39" s="219">
        <v>1.4672848514745013E-3</v>
      </c>
      <c r="O39" s="219">
        <v>2.8775982163531112E-4</v>
      </c>
      <c r="P39" s="219">
        <v>8.23054315266432E-5</v>
      </c>
      <c r="Q39" s="219">
        <v>5.1802910994074643E-4</v>
      </c>
      <c r="R39" s="219">
        <v>4.6543923880380431E-4</v>
      </c>
      <c r="S39" s="219">
        <v>4.6361242324228802E-4</v>
      </c>
      <c r="T39" s="219">
        <v>7.1132209096386374E-4</v>
      </c>
      <c r="U39" s="219">
        <v>1.1792212012360873E-3</v>
      </c>
      <c r="V39" s="219">
        <v>9.5237229363708388E-4</v>
      </c>
      <c r="W39" s="219">
        <v>6.1452541248717136E-4</v>
      </c>
      <c r="X39" s="219">
        <v>2.2311285416665012E-4</v>
      </c>
      <c r="Y39" s="219">
        <v>5.3484648526749194E-4</v>
      </c>
      <c r="Z39" s="219">
        <v>1.7009869299319577E-4</v>
      </c>
      <c r="AA39" s="219">
        <v>2.8117886439281209E-4</v>
      </c>
      <c r="AB39" s="219">
        <v>5.1311850515893141E-4</v>
      </c>
      <c r="AC39" s="219">
        <v>3.7048639162647539E-4</v>
      </c>
      <c r="AD39" s="219">
        <v>2.7606067681370036E-4</v>
      </c>
      <c r="AE39" s="219">
        <v>3.8648127992063261E-4</v>
      </c>
      <c r="AF39" s="219">
        <v>4.544078432495766E-4</v>
      </c>
      <c r="AG39" s="219">
        <v>4.5091177824959801E-5</v>
      </c>
      <c r="AH39" s="219">
        <v>6.0474452918536886E-4</v>
      </c>
      <c r="AI39" s="219">
        <v>4.616269222612217E-3</v>
      </c>
      <c r="AJ39" s="219">
        <v>2.6415266314652985E-4</v>
      </c>
      <c r="AK39" s="219">
        <v>1.0001095835467884</v>
      </c>
      <c r="AL39" s="219">
        <v>1.8791340715341309E-4</v>
      </c>
      <c r="AM39" s="219">
        <v>2.908524493260007E-4</v>
      </c>
      <c r="AN39" s="219">
        <v>6.1482041852409307E-4</v>
      </c>
      <c r="AO39" s="219">
        <v>5.5972324938563555E-4</v>
      </c>
      <c r="AP39" s="219">
        <v>1.4582843759562849E-4</v>
      </c>
      <c r="AQ39" s="219">
        <v>4.9568055883213191E-4</v>
      </c>
      <c r="AR39" s="220">
        <v>1.0199618611384893</v>
      </c>
      <c r="AS39" s="200">
        <v>0.77502719710437074</v>
      </c>
    </row>
    <row r="40" spans="2:45" ht="15.95" customHeight="1" x14ac:dyDescent="0.15">
      <c r="B40" s="221" t="s">
        <v>161</v>
      </c>
      <c r="C40" s="202" t="s">
        <v>270</v>
      </c>
      <c r="D40" s="222">
        <v>4.1978857002966408E-4</v>
      </c>
      <c r="E40" s="222">
        <v>7.1266234865106223E-5</v>
      </c>
      <c r="F40" s="222">
        <v>2.6898212990102952E-4</v>
      </c>
      <c r="G40" s="222">
        <v>1.1447672774676174E-4</v>
      </c>
      <c r="H40" s="222">
        <v>5.2439356329219688E-5</v>
      </c>
      <c r="I40" s="222">
        <v>7.9298430242212786E-5</v>
      </c>
      <c r="J40" s="222">
        <v>4.4909148082346515E-5</v>
      </c>
      <c r="K40" s="222">
        <v>5.8814814896907585E-5</v>
      </c>
      <c r="L40" s="222">
        <v>3.5295170012576913E-5</v>
      </c>
      <c r="M40" s="222">
        <v>1.0314801311047458E-4</v>
      </c>
      <c r="N40" s="222">
        <v>5.7559895258493921E-5</v>
      </c>
      <c r="O40" s="222">
        <v>6.1273289025308794E-5</v>
      </c>
      <c r="P40" s="222">
        <v>4.365783506161982E-5</v>
      </c>
      <c r="Q40" s="222">
        <v>4.7340979227779691E-5</v>
      </c>
      <c r="R40" s="222">
        <v>5.3152390670703478E-5</v>
      </c>
      <c r="S40" s="222">
        <v>4.5699235073198013E-5</v>
      </c>
      <c r="T40" s="222">
        <v>5.39950077551555E-5</v>
      </c>
      <c r="U40" s="222">
        <v>3.9409871394085932E-5</v>
      </c>
      <c r="V40" s="222">
        <v>4.3526536509882883E-5</v>
      </c>
      <c r="W40" s="222">
        <v>3.3869314552069847E-5</v>
      </c>
      <c r="X40" s="222">
        <v>3.0455904769964521E-5</v>
      </c>
      <c r="Y40" s="222">
        <v>7.5073526699686609E-5</v>
      </c>
      <c r="Z40" s="222">
        <v>1.0116327832910693E-4</v>
      </c>
      <c r="AA40" s="222">
        <v>8.8522303184883317E-5</v>
      </c>
      <c r="AB40" s="222">
        <v>6.4661777501139761E-5</v>
      </c>
      <c r="AC40" s="222">
        <v>3.7800986002729922E-4</v>
      </c>
      <c r="AD40" s="222">
        <v>1.1117082534116487E-4</v>
      </c>
      <c r="AE40" s="222">
        <v>1.2436928590648662E-4</v>
      </c>
      <c r="AF40" s="222">
        <v>2.595788491357913E-4</v>
      </c>
      <c r="AG40" s="222">
        <v>2.7154153551003053E-5</v>
      </c>
      <c r="AH40" s="222">
        <v>9.1376428216030496E-4</v>
      </c>
      <c r="AI40" s="222">
        <v>1.1071707804801581E-3</v>
      </c>
      <c r="AJ40" s="222">
        <v>9.0113987364200121E-5</v>
      </c>
      <c r="AK40" s="222">
        <v>8.9716196170717968E-5</v>
      </c>
      <c r="AL40" s="222">
        <v>1.0154092344084589</v>
      </c>
      <c r="AM40" s="222">
        <v>1.272956371065265E-4</v>
      </c>
      <c r="AN40" s="222">
        <v>9.6763588696473278E-5</v>
      </c>
      <c r="AO40" s="222">
        <v>1.6045261313427466E-4</v>
      </c>
      <c r="AP40" s="222">
        <v>7.0495481980351418E-5</v>
      </c>
      <c r="AQ40" s="222">
        <v>2.6215647265703927E-3</v>
      </c>
      <c r="AR40" s="223">
        <v>1.0236746344163132</v>
      </c>
      <c r="AS40" s="205">
        <v>0.77784838128451639</v>
      </c>
    </row>
    <row r="41" spans="2:45" ht="15.95" customHeight="1" x14ac:dyDescent="0.15">
      <c r="B41" s="218" t="s">
        <v>162</v>
      </c>
      <c r="C41" s="197" t="s">
        <v>271</v>
      </c>
      <c r="D41" s="219">
        <v>4.2938168802428582E-4</v>
      </c>
      <c r="E41" s="219">
        <v>8.7494786906836611E-3</v>
      </c>
      <c r="F41" s="219">
        <v>2.8745663846050065E-3</v>
      </c>
      <c r="G41" s="219">
        <v>1.921308983157522E-3</v>
      </c>
      <c r="H41" s="219">
        <v>1.3866592716426673E-3</v>
      </c>
      <c r="I41" s="219">
        <v>1.5790053645723147E-3</v>
      </c>
      <c r="J41" s="219">
        <v>2.0559634011161564E-3</v>
      </c>
      <c r="K41" s="219">
        <v>1.1598591913498193E-3</v>
      </c>
      <c r="L41" s="219">
        <v>7.5029058655503569E-4</v>
      </c>
      <c r="M41" s="219">
        <v>1.8087834031510167E-3</v>
      </c>
      <c r="N41" s="219">
        <v>1.0275523695517698E-3</v>
      </c>
      <c r="O41" s="219">
        <v>1.1437723081577835E-3</v>
      </c>
      <c r="P41" s="219">
        <v>6.8113618837451438E-4</v>
      </c>
      <c r="Q41" s="219">
        <v>1.0906176225070241E-3</v>
      </c>
      <c r="R41" s="219">
        <v>1.9247804308475363E-3</v>
      </c>
      <c r="S41" s="219">
        <v>2.0140803219734819E-3</v>
      </c>
      <c r="T41" s="219">
        <v>1.5023382424779455E-3</v>
      </c>
      <c r="U41" s="219">
        <v>1.1880705873719079E-3</v>
      </c>
      <c r="V41" s="219">
        <v>1.2847968957825149E-3</v>
      </c>
      <c r="W41" s="219">
        <v>4.2548215013762892E-4</v>
      </c>
      <c r="X41" s="219">
        <v>9.5698808201741844E-4</v>
      </c>
      <c r="Y41" s="219">
        <v>1.0462124725703554E-3</v>
      </c>
      <c r="Z41" s="219">
        <v>1.3835442258168986E-3</v>
      </c>
      <c r="AA41" s="219">
        <v>1.6618720657603245E-3</v>
      </c>
      <c r="AB41" s="219">
        <v>1.5556320720919502E-3</v>
      </c>
      <c r="AC41" s="219">
        <v>9.3920827676588475E-3</v>
      </c>
      <c r="AD41" s="219">
        <v>2.6107174390993058E-3</v>
      </c>
      <c r="AE41" s="219">
        <v>1.0116507937284617E-3</v>
      </c>
      <c r="AF41" s="219">
        <v>3.7491312404912321E-3</v>
      </c>
      <c r="AG41" s="219">
        <v>4.7411707425800852E-4</v>
      </c>
      <c r="AH41" s="219">
        <v>1.8260075121949465E-3</v>
      </c>
      <c r="AI41" s="219">
        <v>2.1473472598711615E-3</v>
      </c>
      <c r="AJ41" s="219">
        <v>4.5681726674518501E-4</v>
      </c>
      <c r="AK41" s="219">
        <v>1.6444131104577935E-3</v>
      </c>
      <c r="AL41" s="219">
        <v>1.2937995247425528E-3</v>
      </c>
      <c r="AM41" s="219">
        <v>1.0004854243990837</v>
      </c>
      <c r="AN41" s="219">
        <v>2.2768241000014557E-3</v>
      </c>
      <c r="AO41" s="219">
        <v>3.3599629848221233E-3</v>
      </c>
      <c r="AP41" s="219">
        <v>4.2941527028280064E-4</v>
      </c>
      <c r="AQ41" s="219">
        <v>5.3298068786097434E-3</v>
      </c>
      <c r="AR41" s="220">
        <v>1.0780896906223441</v>
      </c>
      <c r="AS41" s="200">
        <v>0.81919615133207768</v>
      </c>
    </row>
    <row r="42" spans="2:45" ht="15.95" customHeight="1" x14ac:dyDescent="0.15">
      <c r="B42" s="221" t="s">
        <v>163</v>
      </c>
      <c r="C42" s="202" t="s">
        <v>272</v>
      </c>
      <c r="D42" s="222">
        <v>2.889105478594969E-2</v>
      </c>
      <c r="E42" s="222">
        <v>2.276686584521654E-2</v>
      </c>
      <c r="F42" s="222">
        <v>6.2543120220891035E-2</v>
      </c>
      <c r="G42" s="222">
        <v>3.9895440707079344E-2</v>
      </c>
      <c r="H42" s="222">
        <v>4.0138547951144452E-2</v>
      </c>
      <c r="I42" s="222">
        <v>3.4880290653604838E-2</v>
      </c>
      <c r="J42" s="222">
        <v>7.238844872351835E-2</v>
      </c>
      <c r="K42" s="222">
        <v>3.2052096671108969E-2</v>
      </c>
      <c r="L42" s="222">
        <v>3.8547199678051286E-2</v>
      </c>
      <c r="M42" s="222">
        <v>5.3060424095005089E-2</v>
      </c>
      <c r="N42" s="222">
        <v>3.8648576759264378E-2</v>
      </c>
      <c r="O42" s="222">
        <v>2.7296391755222763E-2</v>
      </c>
      <c r="P42" s="222">
        <v>3.0536464454414759E-2</v>
      </c>
      <c r="Q42" s="222">
        <v>3.4150441252515019E-2</v>
      </c>
      <c r="R42" s="222">
        <v>3.336401049041552E-2</v>
      </c>
      <c r="S42" s="222">
        <v>3.3677472653109622E-2</v>
      </c>
      <c r="T42" s="222">
        <v>3.7081210336247263E-2</v>
      </c>
      <c r="U42" s="222">
        <v>5.1942013159707472E-2</v>
      </c>
      <c r="V42" s="222">
        <v>4.4457393651477897E-2</v>
      </c>
      <c r="W42" s="222">
        <v>3.0697854616440947E-2</v>
      </c>
      <c r="X42" s="222">
        <v>4.4046426225593495E-2</v>
      </c>
      <c r="Y42" s="222">
        <v>3.0080817352821008E-2</v>
      </c>
      <c r="Z42" s="222">
        <v>4.723540874508899E-2</v>
      </c>
      <c r="AA42" s="222">
        <v>8.9308890764862869E-2</v>
      </c>
      <c r="AB42" s="222">
        <v>5.607377074053551E-2</v>
      </c>
      <c r="AC42" s="222">
        <v>0.1447334835039682</v>
      </c>
      <c r="AD42" s="222">
        <v>6.1597195388104292E-2</v>
      </c>
      <c r="AE42" s="222">
        <v>7.7070611617286053E-2</v>
      </c>
      <c r="AF42" s="222">
        <v>9.9789088553106128E-2</v>
      </c>
      <c r="AG42" s="222">
        <v>1.858180756572397E-2</v>
      </c>
      <c r="AH42" s="222">
        <v>0.12070608569622188</v>
      </c>
      <c r="AI42" s="222">
        <v>0.12359592371899736</v>
      </c>
      <c r="AJ42" s="222">
        <v>7.9493212453110196E-2</v>
      </c>
      <c r="AK42" s="222">
        <v>4.5676874033481592E-2</v>
      </c>
      <c r="AL42" s="222">
        <v>4.5446939654824041E-2</v>
      </c>
      <c r="AM42" s="222">
        <v>7.9081808308758092E-2</v>
      </c>
      <c r="AN42" s="222">
        <v>1.1225415575733209</v>
      </c>
      <c r="AO42" s="222">
        <v>4.59758075791388E-2</v>
      </c>
      <c r="AP42" s="222">
        <v>2.5482763661849303E-2</v>
      </c>
      <c r="AQ42" s="222">
        <v>6.7467174565207635E-2</v>
      </c>
      <c r="AR42" s="223">
        <v>3.211000966162386</v>
      </c>
      <c r="AS42" s="205">
        <v>2.4399079745260779</v>
      </c>
    </row>
    <row r="43" spans="2:45" ht="15.95" customHeight="1" x14ac:dyDescent="0.15">
      <c r="B43" s="218" t="s">
        <v>164</v>
      </c>
      <c r="C43" s="197" t="s">
        <v>273</v>
      </c>
      <c r="D43" s="219">
        <v>2.758084489719455E-4</v>
      </c>
      <c r="E43" s="219">
        <v>1.0673038545820342E-3</v>
      </c>
      <c r="F43" s="219">
        <v>4.6034166753392588E-4</v>
      </c>
      <c r="G43" s="219">
        <v>4.881109431570976E-4</v>
      </c>
      <c r="H43" s="219">
        <v>3.9895216830609822E-4</v>
      </c>
      <c r="I43" s="219">
        <v>2.3585420272184468E-4</v>
      </c>
      <c r="J43" s="219">
        <v>1.1918782756162036E-3</v>
      </c>
      <c r="K43" s="219">
        <v>1.527527231344645E-4</v>
      </c>
      <c r="L43" s="219">
        <v>2.6887894545125126E-4</v>
      </c>
      <c r="M43" s="219">
        <v>2.8291854922316592E-4</v>
      </c>
      <c r="N43" s="219">
        <v>3.7988408011872333E-4</v>
      </c>
      <c r="O43" s="219">
        <v>2.509416189509265E-4</v>
      </c>
      <c r="P43" s="219">
        <v>1.6666904449279209E-4</v>
      </c>
      <c r="Q43" s="219">
        <v>2.8934317649437501E-4</v>
      </c>
      <c r="R43" s="219">
        <v>2.6647293648218446E-4</v>
      </c>
      <c r="S43" s="219">
        <v>3.2760449609734002E-4</v>
      </c>
      <c r="T43" s="219">
        <v>3.4008199339593311E-4</v>
      </c>
      <c r="U43" s="219">
        <v>4.5207446344836406E-4</v>
      </c>
      <c r="V43" s="219">
        <v>3.0544063862840605E-4</v>
      </c>
      <c r="W43" s="219">
        <v>3.9729819446975099E-4</v>
      </c>
      <c r="X43" s="219">
        <v>1.5397174025643214E-4</v>
      </c>
      <c r="Y43" s="219">
        <v>4.1773265124360611E-4</v>
      </c>
      <c r="Z43" s="219">
        <v>3.9175478487577696E-4</v>
      </c>
      <c r="AA43" s="219">
        <v>5.587327876745155E-4</v>
      </c>
      <c r="AB43" s="219">
        <v>2.8358993142794161E-4</v>
      </c>
      <c r="AC43" s="219">
        <v>9.3689156037307696E-4</v>
      </c>
      <c r="AD43" s="219">
        <v>3.2747203031872158E-4</v>
      </c>
      <c r="AE43" s="219">
        <v>1.1765298520318385E-3</v>
      </c>
      <c r="AF43" s="219">
        <v>7.7548996694995357E-4</v>
      </c>
      <c r="AG43" s="219">
        <v>4.4147006085452608E-4</v>
      </c>
      <c r="AH43" s="219">
        <v>7.2206501859957341E-4</v>
      </c>
      <c r="AI43" s="219">
        <v>1.1287181208365825E-2</v>
      </c>
      <c r="AJ43" s="219">
        <v>7.6936985064617719E-4</v>
      </c>
      <c r="AK43" s="219">
        <v>3.2207143459316995E-3</v>
      </c>
      <c r="AL43" s="219">
        <v>1.2070819830950928E-2</v>
      </c>
      <c r="AM43" s="219">
        <v>3.0058750850417287E-3</v>
      </c>
      <c r="AN43" s="219">
        <v>1.4928873715717059E-3</v>
      </c>
      <c r="AO43" s="219">
        <v>1.0125544209190411</v>
      </c>
      <c r="AP43" s="219">
        <v>3.1650359764791135E-4</v>
      </c>
      <c r="AQ43" s="219">
        <v>2.3541449016116441E-3</v>
      </c>
      <c r="AR43" s="220">
        <v>1.0612562279166915</v>
      </c>
      <c r="AS43" s="200">
        <v>0.80640509323921883</v>
      </c>
    </row>
    <row r="44" spans="2:45" ht="15.95" customHeight="1" x14ac:dyDescent="0.15">
      <c r="B44" s="221" t="s">
        <v>165</v>
      </c>
      <c r="C44" s="202" t="s">
        <v>274</v>
      </c>
      <c r="D44" s="222">
        <v>1.0547254345306557E-3</v>
      </c>
      <c r="E44" s="222">
        <v>1.6460982610494771E-3</v>
      </c>
      <c r="F44" s="222">
        <v>1.7246773051812078E-3</v>
      </c>
      <c r="G44" s="222">
        <v>1.3845664208038491E-3</v>
      </c>
      <c r="H44" s="222">
        <v>1.653952511326608E-3</v>
      </c>
      <c r="I44" s="222">
        <v>1.3265845245502689E-3</v>
      </c>
      <c r="J44" s="222">
        <v>3.4244480073823344E-3</v>
      </c>
      <c r="K44" s="222">
        <v>7.672532867971884E-4</v>
      </c>
      <c r="L44" s="222">
        <v>4.4998562085935299E-4</v>
      </c>
      <c r="M44" s="222">
        <v>1.5395554432944827E-3</v>
      </c>
      <c r="N44" s="222">
        <v>1.7054371723383543E-3</v>
      </c>
      <c r="O44" s="222">
        <v>7.7216534445439633E-4</v>
      </c>
      <c r="P44" s="222">
        <v>7.3333237049959732E-4</v>
      </c>
      <c r="Q44" s="222">
        <v>7.2701592972937456E-4</v>
      </c>
      <c r="R44" s="222">
        <v>8.5988654564494961E-4</v>
      </c>
      <c r="S44" s="222">
        <v>1.2902927423229058E-3</v>
      </c>
      <c r="T44" s="222">
        <v>7.3986026034772738E-4</v>
      </c>
      <c r="U44" s="222">
        <v>9.9244752723563669E-4</v>
      </c>
      <c r="V44" s="222">
        <v>1.113210788170723E-3</v>
      </c>
      <c r="W44" s="222">
        <v>6.6922305190536405E-4</v>
      </c>
      <c r="X44" s="222">
        <v>1.2229887278041435E-3</v>
      </c>
      <c r="Y44" s="222">
        <v>1.0523982229316542E-3</v>
      </c>
      <c r="Z44" s="222">
        <v>1.515269563184356E-3</v>
      </c>
      <c r="AA44" s="222">
        <v>1.7212592752745091E-3</v>
      </c>
      <c r="AB44" s="222">
        <v>4.0971451074646047E-4</v>
      </c>
      <c r="AC44" s="222">
        <v>1.8505274440887753E-3</v>
      </c>
      <c r="AD44" s="222">
        <v>3.7151883967060022E-3</v>
      </c>
      <c r="AE44" s="222">
        <v>2.4928537383161649E-3</v>
      </c>
      <c r="AF44" s="222">
        <v>4.0433431029299315E-3</v>
      </c>
      <c r="AG44" s="222">
        <v>4.5139617725936123E-4</v>
      </c>
      <c r="AH44" s="222">
        <v>2.731288081495498E-3</v>
      </c>
      <c r="AI44" s="222">
        <v>3.0977727177513375E-3</v>
      </c>
      <c r="AJ44" s="222">
        <v>3.4362494982164184E-3</v>
      </c>
      <c r="AK44" s="222">
        <v>2.9083991203070138E-3</v>
      </c>
      <c r="AL44" s="222">
        <v>2.751128240162902E-3</v>
      </c>
      <c r="AM44" s="222">
        <v>5.9264639613277872E-3</v>
      </c>
      <c r="AN44" s="222">
        <v>1.8799724975447404E-3</v>
      </c>
      <c r="AO44" s="222">
        <v>2.3667391629726285E-3</v>
      </c>
      <c r="AP44" s="222">
        <v>1.0007685348528128</v>
      </c>
      <c r="AQ44" s="222">
        <v>1.5976398422409344E-3</v>
      </c>
      <c r="AR44" s="223">
        <v>1.0705138456824981</v>
      </c>
      <c r="AS44" s="205">
        <v>0.81343957739227135</v>
      </c>
    </row>
    <row r="45" spans="2:45" ht="15.95" customHeight="1" x14ac:dyDescent="0.15">
      <c r="B45" s="224" t="s">
        <v>166</v>
      </c>
      <c r="C45" s="225" t="s">
        <v>275</v>
      </c>
      <c r="D45" s="226">
        <v>4.1899344057345E-3</v>
      </c>
      <c r="E45" s="226">
        <v>7.9768589459245989E-3</v>
      </c>
      <c r="F45" s="226">
        <v>9.539583287306086E-3</v>
      </c>
      <c r="G45" s="226">
        <v>9.4191634712993706E-3</v>
      </c>
      <c r="H45" s="226">
        <v>3.3866892664646537E-3</v>
      </c>
      <c r="I45" s="226">
        <v>3.6343310372083395E-3</v>
      </c>
      <c r="J45" s="226">
        <v>2.0526107247128044E-3</v>
      </c>
      <c r="K45" s="226">
        <v>4.2839861021574856E-3</v>
      </c>
      <c r="L45" s="226">
        <v>2.1025865699628951E-3</v>
      </c>
      <c r="M45" s="226">
        <v>8.3078374759960501E-3</v>
      </c>
      <c r="N45" s="226">
        <v>2.2444001241986753E-3</v>
      </c>
      <c r="O45" s="226">
        <v>7.8522503428661086E-3</v>
      </c>
      <c r="P45" s="226">
        <v>2.2845168988762351E-3</v>
      </c>
      <c r="Q45" s="226">
        <v>3.5741252135499781E-3</v>
      </c>
      <c r="R45" s="226">
        <v>7.9988522415812401E-3</v>
      </c>
      <c r="S45" s="226">
        <v>5.6175984659582361E-3</v>
      </c>
      <c r="T45" s="226">
        <v>2.5073528703501912E-3</v>
      </c>
      <c r="U45" s="226">
        <v>1.2902688226325754E-3</v>
      </c>
      <c r="V45" s="226">
        <v>2.9315888025526395E-3</v>
      </c>
      <c r="W45" s="226">
        <v>2.3075183334117055E-3</v>
      </c>
      <c r="X45" s="226">
        <v>3.4232184583828391E-3</v>
      </c>
      <c r="Y45" s="226">
        <v>1.610443999023033E-2</v>
      </c>
      <c r="Z45" s="226">
        <v>2.8759697780902701E-3</v>
      </c>
      <c r="AA45" s="226">
        <v>1.1527410118309541E-2</v>
      </c>
      <c r="AB45" s="226">
        <v>3.6503259826595334E-3</v>
      </c>
      <c r="AC45" s="226">
        <v>1.0129038425444055E-2</v>
      </c>
      <c r="AD45" s="226">
        <v>1.4386371054938103E-2</v>
      </c>
      <c r="AE45" s="226">
        <v>6.6423238981928616E-3</v>
      </c>
      <c r="AF45" s="226">
        <v>5.2521561037994734E-3</v>
      </c>
      <c r="AG45" s="226">
        <v>1.0355075329138959E-3</v>
      </c>
      <c r="AH45" s="226">
        <v>8.555129493872389E-3</v>
      </c>
      <c r="AI45" s="226">
        <v>4.2196417102777148E-3</v>
      </c>
      <c r="AJ45" s="226">
        <v>2.0261734716000668E-3</v>
      </c>
      <c r="AK45" s="226">
        <v>9.1539640068973895E-3</v>
      </c>
      <c r="AL45" s="226">
        <v>4.1000755043990814E-3</v>
      </c>
      <c r="AM45" s="226">
        <v>5.7570049859115464E-3</v>
      </c>
      <c r="AN45" s="226">
        <v>3.4985170081472516E-3</v>
      </c>
      <c r="AO45" s="226">
        <v>4.3397926864058101E-3</v>
      </c>
      <c r="AP45" s="226">
        <v>2.4729947217836893E-3</v>
      </c>
      <c r="AQ45" s="226">
        <v>1.0018211509746735</v>
      </c>
      <c r="AR45" s="227">
        <v>1.2144732593096736</v>
      </c>
      <c r="AS45" s="210">
        <v>0.92282843308509166</v>
      </c>
    </row>
    <row r="46" spans="2:45" ht="15.95" customHeight="1" x14ac:dyDescent="0.15">
      <c r="B46" s="212"/>
      <c r="C46" s="213" t="s">
        <v>60</v>
      </c>
      <c r="D46" s="113">
        <v>1.3486178219513887</v>
      </c>
      <c r="E46" s="113">
        <v>1.2778520290425472</v>
      </c>
      <c r="F46" s="113">
        <v>1.5254978695700809</v>
      </c>
      <c r="G46" s="113">
        <v>1.5150486692195253</v>
      </c>
      <c r="H46" s="113">
        <v>1.2815644916053288</v>
      </c>
      <c r="I46" s="113">
        <v>1.3322819164605595</v>
      </c>
      <c r="J46" s="113">
        <v>1.2612860577247735</v>
      </c>
      <c r="K46" s="113">
        <v>1.1967535076563145</v>
      </c>
      <c r="L46" s="113">
        <v>1.2301071266334374</v>
      </c>
      <c r="M46" s="113">
        <v>1.3515447754031311</v>
      </c>
      <c r="N46" s="113">
        <v>1.2804685530911142</v>
      </c>
      <c r="O46" s="113">
        <v>1.2902483070271877</v>
      </c>
      <c r="P46" s="113">
        <v>1.1998254195820488</v>
      </c>
      <c r="Q46" s="113">
        <v>1.2331800825705086</v>
      </c>
      <c r="R46" s="113">
        <v>1.2610416798535056</v>
      </c>
      <c r="S46" s="113">
        <v>1.2031161768852603</v>
      </c>
      <c r="T46" s="113">
        <v>1.2746967643801104</v>
      </c>
      <c r="U46" s="113">
        <v>1.350582702236266</v>
      </c>
      <c r="V46" s="113">
        <v>1.283066553256961</v>
      </c>
      <c r="W46" s="113">
        <v>1.3060211869614959</v>
      </c>
      <c r="X46" s="113">
        <v>1.1836654049814868</v>
      </c>
      <c r="Y46" s="113">
        <v>1.3285731330257851</v>
      </c>
      <c r="Z46" s="113">
        <v>1.329838368600752</v>
      </c>
      <c r="AA46" s="113">
        <v>1.336208156924954</v>
      </c>
      <c r="AB46" s="113">
        <v>1.316137155963395</v>
      </c>
      <c r="AC46" s="113">
        <v>1.5161973807175428</v>
      </c>
      <c r="AD46" s="113">
        <v>1.3407377449713707</v>
      </c>
      <c r="AE46" s="113">
        <v>1.2872472119929437</v>
      </c>
      <c r="AF46" s="113">
        <v>1.2900088095646061</v>
      </c>
      <c r="AG46" s="113">
        <v>1.1371326516124363</v>
      </c>
      <c r="AH46" s="113">
        <v>1.3867164528692251</v>
      </c>
      <c r="AI46" s="113">
        <v>1.4166418837621653</v>
      </c>
      <c r="AJ46" s="113">
        <v>1.2589725498641777</v>
      </c>
      <c r="AK46" s="113">
        <v>1.2004116532968565</v>
      </c>
      <c r="AL46" s="113">
        <v>1.2441166678884645</v>
      </c>
      <c r="AM46" s="113">
        <v>1.3236482747265004</v>
      </c>
      <c r="AN46" s="113">
        <v>1.2723563654913042</v>
      </c>
      <c r="AO46" s="113">
        <v>1.4033521765693127</v>
      </c>
      <c r="AP46" s="113">
        <v>1.4621234028906474</v>
      </c>
      <c r="AQ46" s="113">
        <v>1.6044583513966004</v>
      </c>
      <c r="AR46" s="111"/>
      <c r="AS46" s="114"/>
    </row>
    <row r="47" spans="2:45" ht="15.95" customHeight="1" x14ac:dyDescent="0.15">
      <c r="B47" s="214"/>
      <c r="C47" s="213" t="s">
        <v>61</v>
      </c>
      <c r="D47" s="113">
        <v>1.0247593859493025</v>
      </c>
      <c r="E47" s="113">
        <v>0.97098736150537979</v>
      </c>
      <c r="F47" s="113">
        <v>1.1591632815778952</v>
      </c>
      <c r="G47" s="113">
        <v>1.1512233626767769</v>
      </c>
      <c r="H47" s="113">
        <v>0.97380830958590492</v>
      </c>
      <c r="I47" s="113">
        <v>1.0123464011828063</v>
      </c>
      <c r="J47" s="113">
        <v>0.95839955915030495</v>
      </c>
      <c r="K47" s="113">
        <v>0.90936392036109703</v>
      </c>
      <c r="L47" s="113">
        <v>0.93470796783388455</v>
      </c>
      <c r="M47" s="113">
        <v>1.0269834578643315</v>
      </c>
      <c r="N47" s="113">
        <v>0.97297555084537479</v>
      </c>
      <c r="O47" s="113">
        <v>0.98040678486522836</v>
      </c>
      <c r="P47" s="113">
        <v>0.91169814027682583</v>
      </c>
      <c r="Q47" s="113">
        <v>0.93704298105102113</v>
      </c>
      <c r="R47" s="113">
        <v>0.95821386642607731</v>
      </c>
      <c r="S47" s="113">
        <v>0.91419865182165161</v>
      </c>
      <c r="T47" s="113">
        <v>0.96858980526271665</v>
      </c>
      <c r="U47" s="113">
        <v>1.0262524179124135</v>
      </c>
      <c r="V47" s="113">
        <v>0.97494966464641963</v>
      </c>
      <c r="W47" s="113">
        <v>0.99239194959688382</v>
      </c>
      <c r="X47" s="113">
        <v>0.89941880778584482</v>
      </c>
      <c r="Y47" s="113">
        <v>1.0095282487207995</v>
      </c>
      <c r="Z47" s="113">
        <v>1.0104896493561613</v>
      </c>
      <c r="AA47" s="113">
        <v>1.0153297903252991</v>
      </c>
      <c r="AB47" s="113">
        <v>1.0000786596595377</v>
      </c>
      <c r="AC47" s="113">
        <v>1.152096221443865</v>
      </c>
      <c r="AD47" s="113">
        <v>1.0187716385565</v>
      </c>
      <c r="AE47" s="113">
        <v>0.97812637580166029</v>
      </c>
      <c r="AF47" s="113">
        <v>0.98022480056345151</v>
      </c>
      <c r="AG47" s="113">
        <v>0.86406047646852568</v>
      </c>
      <c r="AH47" s="113">
        <v>1.0537089734376091</v>
      </c>
      <c r="AI47" s="113">
        <v>1.0764480813501418</v>
      </c>
      <c r="AJ47" s="113">
        <v>0.95664161938707193</v>
      </c>
      <c r="AK47" s="113">
        <v>0.91214359523955202</v>
      </c>
      <c r="AL47" s="113">
        <v>0.94535324380477459</v>
      </c>
      <c r="AM47" s="113">
        <v>1.0057860508315859</v>
      </c>
      <c r="AN47" s="113">
        <v>0.96681143210975085</v>
      </c>
      <c r="AO47" s="113">
        <v>1.0663497777679691</v>
      </c>
      <c r="AP47" s="113">
        <v>1.1110076228714794</v>
      </c>
      <c r="AQ47" s="113">
        <v>1.2191621141261142</v>
      </c>
      <c r="AR47" s="115"/>
      <c r="AS47" s="116"/>
    </row>
  </sheetData>
  <sheetProtection sheet="1" objects="1" scenarios="1"/>
  <mergeCells count="3">
    <mergeCell ref="AR4:AR5"/>
    <mergeCell ref="AS4:AS5"/>
    <mergeCell ref="B4:C5"/>
  </mergeCells>
  <phoneticPr fontId="2"/>
  <pageMargins left="0.39370078740157483" right="0.39370078740157483" top="0.78740157480314965" bottom="0.39370078740157483" header="0.51181102362204722" footer="0.51181102362204722"/>
  <pageSetup paperSize="9" scale="72" orientation="landscape" horizontalDpi="300" verticalDpi="300" r:id="rId1"/>
  <headerFooter alignWithMargins="0"/>
  <ignoredErrors>
    <ignoredError sqref="D4:AL4 B6:B45" numberStoredAsText="1"/>
  </ignoredError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FF99FF"/>
  </sheetPr>
  <dimension ref="B1:AS47"/>
  <sheetViews>
    <sheetView topLeftCell="B2" zoomScaleNormal="100" workbookViewId="0">
      <pane xSplit="2" ySplit="4" topLeftCell="D6" activePane="bottomRight" state="frozen"/>
      <selection pane="topRight"/>
      <selection pane="bottomLeft"/>
      <selection pane="bottomRight"/>
    </sheetView>
  </sheetViews>
  <sheetFormatPr defaultColWidth="8" defaultRowHeight="12" x14ac:dyDescent="0.15"/>
  <cols>
    <col min="1" max="1" width="2.625" style="106" customWidth="1"/>
    <col min="2" max="2" width="3.625" style="117" customWidth="1"/>
    <col min="3" max="3" width="22.875" style="118" bestFit="1" customWidth="1"/>
    <col min="4" max="17" width="10.75" style="106" bestFit="1" customWidth="1"/>
    <col min="18" max="22" width="9.375" style="106" bestFit="1" customWidth="1"/>
    <col min="23" max="23" width="10.5" style="106" bestFit="1" customWidth="1"/>
    <col min="24" max="33" width="9.375" style="106" bestFit="1" customWidth="1"/>
    <col min="34" max="34" width="9.75" style="106" bestFit="1" customWidth="1"/>
    <col min="35" max="38" width="9.375" style="106" bestFit="1" customWidth="1"/>
    <col min="39" max="42" width="9.375" style="106" customWidth="1"/>
    <col min="43" max="44" width="9.375" style="106" bestFit="1" customWidth="1"/>
    <col min="45" max="45" width="8.875" style="106" bestFit="1" customWidth="1"/>
    <col min="46" max="16384" width="8" style="106"/>
  </cols>
  <sheetData>
    <row r="1" spans="2:45" ht="15.95" customHeight="1" x14ac:dyDescent="0.15">
      <c r="B1" s="119"/>
      <c r="C1" s="104"/>
      <c r="D1" s="105"/>
      <c r="E1" s="105"/>
      <c r="F1" s="105"/>
      <c r="G1" s="105"/>
      <c r="H1" s="105"/>
    </row>
    <row r="2" spans="2:45" ht="15.95" customHeight="1" x14ac:dyDescent="0.15">
      <c r="B2" s="107" t="s">
        <v>122</v>
      </c>
      <c r="C2" s="104"/>
      <c r="D2" s="105"/>
      <c r="E2" s="105"/>
      <c r="F2" s="105"/>
      <c r="G2" s="105"/>
      <c r="H2" s="105"/>
    </row>
    <row r="3" spans="2:45" ht="15.95" customHeight="1" x14ac:dyDescent="0.15">
      <c r="B3" s="108"/>
      <c r="C3" s="104"/>
      <c r="D3" s="105"/>
      <c r="E3" s="105"/>
      <c r="F3" s="105"/>
      <c r="G3" s="105"/>
      <c r="H3" s="105"/>
    </row>
    <row r="4" spans="2:45" ht="15.95" customHeight="1" x14ac:dyDescent="0.15">
      <c r="B4" s="483" t="s">
        <v>123</v>
      </c>
      <c r="C4" s="484"/>
      <c r="D4" s="109" t="s">
        <v>4</v>
      </c>
      <c r="E4" s="109" t="s">
        <v>5</v>
      </c>
      <c r="F4" s="109" t="s">
        <v>6</v>
      </c>
      <c r="G4" s="109" t="s">
        <v>7</v>
      </c>
      <c r="H4" s="109" t="s">
        <v>2</v>
      </c>
      <c r="I4" s="109" t="s">
        <v>8</v>
      </c>
      <c r="J4" s="109" t="s">
        <v>3</v>
      </c>
      <c r="K4" s="109" t="s">
        <v>9</v>
      </c>
      <c r="L4" s="109" t="s">
        <v>10</v>
      </c>
      <c r="M4" s="109">
        <v>10</v>
      </c>
      <c r="N4" s="109">
        <v>11</v>
      </c>
      <c r="O4" s="109">
        <v>12</v>
      </c>
      <c r="P4" s="109">
        <v>13</v>
      </c>
      <c r="Q4" s="109">
        <v>14</v>
      </c>
      <c r="R4" s="109">
        <v>15</v>
      </c>
      <c r="S4" s="109">
        <v>16</v>
      </c>
      <c r="T4" s="109">
        <v>17</v>
      </c>
      <c r="U4" s="109">
        <v>18</v>
      </c>
      <c r="V4" s="109">
        <v>19</v>
      </c>
      <c r="W4" s="109">
        <v>20</v>
      </c>
      <c r="X4" s="109">
        <v>21</v>
      </c>
      <c r="Y4" s="109">
        <v>22</v>
      </c>
      <c r="Z4" s="109">
        <v>23</v>
      </c>
      <c r="AA4" s="109">
        <v>24</v>
      </c>
      <c r="AB4" s="109">
        <v>25</v>
      </c>
      <c r="AC4" s="109">
        <v>26</v>
      </c>
      <c r="AD4" s="109">
        <v>27</v>
      </c>
      <c r="AE4" s="109">
        <v>28</v>
      </c>
      <c r="AF4" s="109">
        <v>29</v>
      </c>
      <c r="AG4" s="109">
        <v>30</v>
      </c>
      <c r="AH4" s="109">
        <v>31</v>
      </c>
      <c r="AI4" s="109">
        <v>32</v>
      </c>
      <c r="AJ4" s="109">
        <v>33</v>
      </c>
      <c r="AK4" s="109">
        <v>34</v>
      </c>
      <c r="AL4" s="109">
        <v>35</v>
      </c>
      <c r="AM4" s="109">
        <v>36</v>
      </c>
      <c r="AN4" s="109">
        <v>37</v>
      </c>
      <c r="AO4" s="109">
        <v>38</v>
      </c>
      <c r="AP4" s="109">
        <v>39</v>
      </c>
      <c r="AQ4" s="109">
        <v>40</v>
      </c>
      <c r="AR4" s="476" t="s">
        <v>58</v>
      </c>
      <c r="AS4" s="476" t="s">
        <v>59</v>
      </c>
    </row>
    <row r="5" spans="2:45" ht="36" x14ac:dyDescent="0.15">
      <c r="B5" s="485"/>
      <c r="C5" s="486"/>
      <c r="D5" s="120" t="s">
        <v>243</v>
      </c>
      <c r="E5" s="120" t="s">
        <v>1</v>
      </c>
      <c r="F5" s="120" t="s">
        <v>244</v>
      </c>
      <c r="G5" s="120" t="s">
        <v>167</v>
      </c>
      <c r="H5" s="120" t="s">
        <v>245</v>
      </c>
      <c r="I5" s="120" t="s">
        <v>246</v>
      </c>
      <c r="J5" s="120" t="s">
        <v>247</v>
      </c>
      <c r="K5" s="120" t="s">
        <v>248</v>
      </c>
      <c r="L5" s="120" t="s">
        <v>249</v>
      </c>
      <c r="M5" s="120" t="s">
        <v>250</v>
      </c>
      <c r="N5" s="120" t="s">
        <v>135</v>
      </c>
      <c r="O5" s="120" t="s">
        <v>251</v>
      </c>
      <c r="P5" s="120" t="s">
        <v>252</v>
      </c>
      <c r="Q5" s="120" t="s">
        <v>253</v>
      </c>
      <c r="R5" s="120" t="s">
        <v>254</v>
      </c>
      <c r="S5" s="120" t="s">
        <v>255</v>
      </c>
      <c r="T5" s="120" t="s">
        <v>256</v>
      </c>
      <c r="U5" s="120" t="s">
        <v>257</v>
      </c>
      <c r="V5" s="120" t="s">
        <v>258</v>
      </c>
      <c r="W5" s="120" t="s">
        <v>259</v>
      </c>
      <c r="X5" s="120" t="s">
        <v>260</v>
      </c>
      <c r="Y5" s="120" t="s">
        <v>261</v>
      </c>
      <c r="Z5" s="120" t="s">
        <v>148</v>
      </c>
      <c r="AA5" s="120" t="s">
        <v>262</v>
      </c>
      <c r="AB5" s="120" t="s">
        <v>263</v>
      </c>
      <c r="AC5" s="120" t="s">
        <v>168</v>
      </c>
      <c r="AD5" s="120" t="s">
        <v>153</v>
      </c>
      <c r="AE5" s="120" t="s">
        <v>264</v>
      </c>
      <c r="AF5" s="120" t="s">
        <v>265</v>
      </c>
      <c r="AG5" s="120" t="s">
        <v>169</v>
      </c>
      <c r="AH5" s="120" t="s">
        <v>266</v>
      </c>
      <c r="AI5" s="120" t="s">
        <v>267</v>
      </c>
      <c r="AJ5" s="120" t="s">
        <v>268</v>
      </c>
      <c r="AK5" s="120" t="s">
        <v>269</v>
      </c>
      <c r="AL5" s="120" t="s">
        <v>270</v>
      </c>
      <c r="AM5" s="120" t="s">
        <v>271</v>
      </c>
      <c r="AN5" s="120" t="s">
        <v>272</v>
      </c>
      <c r="AO5" s="120" t="s">
        <v>273</v>
      </c>
      <c r="AP5" s="120" t="s">
        <v>274</v>
      </c>
      <c r="AQ5" s="120" t="s">
        <v>275</v>
      </c>
      <c r="AR5" s="482"/>
      <c r="AS5" s="482"/>
    </row>
    <row r="6" spans="2:45" ht="15.95" customHeight="1" x14ac:dyDescent="0.15">
      <c r="B6" s="233" t="s">
        <v>124</v>
      </c>
      <c r="C6" s="234" t="s">
        <v>243</v>
      </c>
      <c r="D6" s="217">
        <v>1</v>
      </c>
      <c r="E6" s="217">
        <v>2.7504611107072659E-3</v>
      </c>
      <c r="F6" s="217">
        <v>6.7502682680772906E-5</v>
      </c>
      <c r="G6" s="217">
        <v>0.10890631554930578</v>
      </c>
      <c r="H6" s="217">
        <v>5.0194671421824339E-3</v>
      </c>
      <c r="I6" s="217">
        <v>4.3790806889174784E-2</v>
      </c>
      <c r="J6" s="217">
        <v>5.4848625597989488E-4</v>
      </c>
      <c r="K6" s="217">
        <v>2.2620120709425806E-5</v>
      </c>
      <c r="L6" s="217">
        <v>1.9528704929657438E-4</v>
      </c>
      <c r="M6" s="217">
        <v>1.0321724679571719E-4</v>
      </c>
      <c r="N6" s="217">
        <v>3.4564115392555605E-4</v>
      </c>
      <c r="O6" s="217">
        <v>2.9319601717857169E-5</v>
      </c>
      <c r="P6" s="217">
        <v>3.1932162348281694E-5</v>
      </c>
      <c r="Q6" s="217">
        <v>3.7898507536997451E-5</v>
      </c>
      <c r="R6" s="217">
        <v>2.3287981100698722E-5</v>
      </c>
      <c r="S6" s="217">
        <v>2.7993768622389427E-5</v>
      </c>
      <c r="T6" s="217">
        <v>3.8666379596681716E-5</v>
      </c>
      <c r="U6" s="217">
        <v>4.6945953126259292E-5</v>
      </c>
      <c r="V6" s="217">
        <v>5.2264403992063001E-5</v>
      </c>
      <c r="W6" s="217">
        <v>5.0822978855489864E-5</v>
      </c>
      <c r="X6" s="217">
        <v>2.1119871848865145E-5</v>
      </c>
      <c r="Y6" s="217">
        <v>6.7268880649741993E-5</v>
      </c>
      <c r="Z6" s="217">
        <v>2.2272820658672497E-3</v>
      </c>
      <c r="AA6" s="217">
        <v>9.6717680149190684E-4</v>
      </c>
      <c r="AB6" s="217">
        <v>3.4321270228784498E-5</v>
      </c>
      <c r="AC6" s="217">
        <v>8.9413510456838127E-5</v>
      </c>
      <c r="AD6" s="217">
        <v>5.3675673098692502E-5</v>
      </c>
      <c r="AE6" s="217">
        <v>1.5016695672489269E-4</v>
      </c>
      <c r="AF6" s="217">
        <v>6.336581282144714E-5</v>
      </c>
      <c r="AG6" s="217">
        <v>2.4038292905528702E-5</v>
      </c>
      <c r="AH6" s="217">
        <v>1.3355307863779602E-4</v>
      </c>
      <c r="AI6" s="217">
        <v>2.337975987190323E-4</v>
      </c>
      <c r="AJ6" s="217">
        <v>7.5089040551566119E-5</v>
      </c>
      <c r="AK6" s="217">
        <v>1.6689463208310563E-3</v>
      </c>
      <c r="AL6" s="217">
        <v>2.0101915905560461E-3</v>
      </c>
      <c r="AM6" s="217">
        <v>1.3145200721401582E-3</v>
      </c>
      <c r="AN6" s="217">
        <v>6.7772393198500412E-5</v>
      </c>
      <c r="AO6" s="217">
        <v>1.499399050664434E-2</v>
      </c>
      <c r="AP6" s="217">
        <v>1.873193973634947E-3</v>
      </c>
      <c r="AQ6" s="217">
        <v>1.7506796682491862E-4</v>
      </c>
      <c r="AR6" s="217">
        <v>1.1883328886154867</v>
      </c>
      <c r="AS6" s="195">
        <v>0.93252293469719583</v>
      </c>
    </row>
    <row r="7" spans="2:45" ht="15.95" customHeight="1" x14ac:dyDescent="0.15">
      <c r="B7" s="235" t="s">
        <v>125</v>
      </c>
      <c r="C7" s="236" t="s">
        <v>1</v>
      </c>
      <c r="D7" s="237">
        <v>2.509217825734792E-3</v>
      </c>
      <c r="E7" s="237">
        <v>1</v>
      </c>
      <c r="F7" s="237">
        <v>1.1574868664915455E-5</v>
      </c>
      <c r="G7" s="237">
        <v>8.7751342462536325E-2</v>
      </c>
      <c r="H7" s="237">
        <v>3.2062227773111562E-5</v>
      </c>
      <c r="I7" s="237">
        <v>1.4060843643798218E-4</v>
      </c>
      <c r="J7" s="237">
        <v>1.0835967982716614E-4</v>
      </c>
      <c r="K7" s="237">
        <v>3.0704574996556782E-6</v>
      </c>
      <c r="L7" s="237">
        <v>3.9422234446397674E-6</v>
      </c>
      <c r="M7" s="237">
        <v>1.2859332166869414E-5</v>
      </c>
      <c r="N7" s="237">
        <v>2.7763124897420543E-5</v>
      </c>
      <c r="O7" s="237">
        <v>4.2483695755563492E-6</v>
      </c>
      <c r="P7" s="237">
        <v>4.7726038150008799E-6</v>
      </c>
      <c r="Q7" s="237">
        <v>3.5748386630557545E-6</v>
      </c>
      <c r="R7" s="237">
        <v>3.3486547399027491E-6</v>
      </c>
      <c r="S7" s="237">
        <v>3.8277280826046712E-6</v>
      </c>
      <c r="T7" s="237">
        <v>4.8806735839330476E-6</v>
      </c>
      <c r="U7" s="237">
        <v>4.8301876280549923E-6</v>
      </c>
      <c r="V7" s="237">
        <v>3.9710345919009817E-6</v>
      </c>
      <c r="W7" s="237">
        <v>7.0786449939830244E-6</v>
      </c>
      <c r="X7" s="237">
        <v>2.3478359532167816E-6</v>
      </c>
      <c r="Y7" s="237">
        <v>5.1643983524971169E-6</v>
      </c>
      <c r="Z7" s="237">
        <v>1.0318288861302287E-3</v>
      </c>
      <c r="AA7" s="237">
        <v>1.041973984935987E-5</v>
      </c>
      <c r="AB7" s="237">
        <v>4.1303971356390421E-6</v>
      </c>
      <c r="AC7" s="237">
        <v>8.6506320702177699E-6</v>
      </c>
      <c r="AD7" s="237">
        <v>6.1337855286796013E-6</v>
      </c>
      <c r="AE7" s="237">
        <v>1.3745351834395968E-5</v>
      </c>
      <c r="AF7" s="237">
        <v>9.3421452443196771E-6</v>
      </c>
      <c r="AG7" s="237">
        <v>3.0667233541234957E-6</v>
      </c>
      <c r="AH7" s="237">
        <v>2.8295049829386622E-5</v>
      </c>
      <c r="AI7" s="237">
        <v>6.3257387168804159E-5</v>
      </c>
      <c r="AJ7" s="237">
        <v>1.7667457242684195E-5</v>
      </c>
      <c r="AK7" s="237">
        <v>2.3846710381958712E-4</v>
      </c>
      <c r="AL7" s="237">
        <v>6.9781843510353079E-4</v>
      </c>
      <c r="AM7" s="237">
        <v>5.944625066647192E-5</v>
      </c>
      <c r="AN7" s="237">
        <v>1.0633153633353433E-5</v>
      </c>
      <c r="AO7" s="237">
        <v>5.8406050285378357E-3</v>
      </c>
      <c r="AP7" s="237">
        <v>3.5970356316948992E-5</v>
      </c>
      <c r="AQ7" s="237">
        <v>9.2322194727521584E-5</v>
      </c>
      <c r="AR7" s="237">
        <v>1.0988206456871554</v>
      </c>
      <c r="AS7" s="238">
        <v>0.86227980647400215</v>
      </c>
    </row>
    <row r="8" spans="2:45" ht="15.95" customHeight="1" x14ac:dyDescent="0.15">
      <c r="B8" s="239" t="s">
        <v>126</v>
      </c>
      <c r="C8" s="240" t="s">
        <v>244</v>
      </c>
      <c r="D8" s="223">
        <v>1.2833028674594734E-4</v>
      </c>
      <c r="E8" s="223">
        <v>7.3556492101815282E-5</v>
      </c>
      <c r="F8" s="223">
        <v>1</v>
      </c>
      <c r="G8" s="223">
        <v>1.861024968110431E-4</v>
      </c>
      <c r="H8" s="223">
        <v>2.7751148283698614E-4</v>
      </c>
      <c r="I8" s="223">
        <v>1.696510686620678E-4</v>
      </c>
      <c r="J8" s="223">
        <v>1.825343489573545E-3</v>
      </c>
      <c r="K8" s="223">
        <v>4.6590208465465887E-3</v>
      </c>
      <c r="L8" s="223">
        <v>3.4455557289944644E-4</v>
      </c>
      <c r="M8" s="223">
        <v>2.175441185588876E-3</v>
      </c>
      <c r="N8" s="223">
        <v>2.0712767412161817E-3</v>
      </c>
      <c r="O8" s="223">
        <v>6.4729524050779151E-4</v>
      </c>
      <c r="P8" s="223">
        <v>1.5724512260057413E-3</v>
      </c>
      <c r="Q8" s="223">
        <v>2.7334844302207581E-4</v>
      </c>
      <c r="R8" s="223">
        <v>1.2195328489392283E-4</v>
      </c>
      <c r="S8" s="223">
        <v>1.3528646541667238E-4</v>
      </c>
      <c r="T8" s="223">
        <v>8.2695210251984571E-5</v>
      </c>
      <c r="U8" s="223">
        <v>3.5781563933012681E-4</v>
      </c>
      <c r="V8" s="223">
        <v>1.7605076090383107E-4</v>
      </c>
      <c r="W8" s="223">
        <v>1.3007344431935279E-4</v>
      </c>
      <c r="X8" s="223">
        <v>1.8504581978452355E-4</v>
      </c>
      <c r="Y8" s="223">
        <v>2.0538526169590723E-4</v>
      </c>
      <c r="Z8" s="223">
        <v>2.1877147111036611E-4</v>
      </c>
      <c r="AA8" s="223">
        <v>3.4081425251641202E-4</v>
      </c>
      <c r="AB8" s="223">
        <v>9.0939022735689479E-3</v>
      </c>
      <c r="AC8" s="223">
        <v>4.971618243666022E-4</v>
      </c>
      <c r="AD8" s="223">
        <v>7.2802963127758277E-4</v>
      </c>
      <c r="AE8" s="223">
        <v>2.3337645000856007E-4</v>
      </c>
      <c r="AF8" s="223">
        <v>7.1763649714835491E-5</v>
      </c>
      <c r="AG8" s="223">
        <v>2.6460453240461534E-5</v>
      </c>
      <c r="AH8" s="223">
        <v>9.2389110509408888E-5</v>
      </c>
      <c r="AI8" s="223">
        <v>1.0485791850092842E-4</v>
      </c>
      <c r="AJ8" s="223">
        <v>1.5587050843118153E-4</v>
      </c>
      <c r="AK8" s="223">
        <v>2.4575997348115096E-4</v>
      </c>
      <c r="AL8" s="223">
        <v>1.5393702988742211E-4</v>
      </c>
      <c r="AM8" s="223">
        <v>7.8068701700526798E-5</v>
      </c>
      <c r="AN8" s="223">
        <v>6.4398709615094959E-5</v>
      </c>
      <c r="AO8" s="223">
        <v>4.246589739692308E-4</v>
      </c>
      <c r="AP8" s="223">
        <v>8.168283757259408E-5</v>
      </c>
      <c r="AQ8" s="223">
        <v>1.241483715134217E-4</v>
      </c>
      <c r="AR8" s="223">
        <v>1.0285342426000992</v>
      </c>
      <c r="AS8" s="205">
        <v>0.80712381146286016</v>
      </c>
    </row>
    <row r="9" spans="2:45" ht="15.95" customHeight="1" x14ac:dyDescent="0.15">
      <c r="B9" s="235" t="s">
        <v>127</v>
      </c>
      <c r="C9" s="236" t="s">
        <v>167</v>
      </c>
      <c r="D9" s="237">
        <v>2.8572384181547367E-2</v>
      </c>
      <c r="E9" s="237">
        <v>2.3845186725988822E-2</v>
      </c>
      <c r="F9" s="237">
        <v>7.2164732788694398E-5</v>
      </c>
      <c r="G9" s="237">
        <v>1</v>
      </c>
      <c r="H9" s="237">
        <v>2.9995993907546375E-4</v>
      </c>
      <c r="I9" s="237">
        <v>1.566765258803793E-3</v>
      </c>
      <c r="J9" s="237">
        <v>1.1777286460634146E-3</v>
      </c>
      <c r="K9" s="237">
        <v>2.0578832566152456E-5</v>
      </c>
      <c r="L9" s="237">
        <v>2.741018863541868E-5</v>
      </c>
      <c r="M9" s="237">
        <v>1.1112228067200201E-4</v>
      </c>
      <c r="N9" s="237">
        <v>2.5516557213564129E-4</v>
      </c>
      <c r="O9" s="237">
        <v>2.476699878977972E-5</v>
      </c>
      <c r="P9" s="237">
        <v>1.7767424406750132E-5</v>
      </c>
      <c r="Q9" s="237">
        <v>2.2585497066010766E-5</v>
      </c>
      <c r="R9" s="237">
        <v>2.2911528249446577E-5</v>
      </c>
      <c r="S9" s="237">
        <v>2.3816536152516268E-5</v>
      </c>
      <c r="T9" s="237">
        <v>2.604795828679424E-5</v>
      </c>
      <c r="U9" s="237">
        <v>2.6472286214687896E-5</v>
      </c>
      <c r="V9" s="237">
        <v>2.3755501747049326E-5</v>
      </c>
      <c r="W9" s="237">
        <v>2.5949109162866966E-5</v>
      </c>
      <c r="X9" s="237">
        <v>1.4171531079607678E-5</v>
      </c>
      <c r="Y9" s="237">
        <v>3.7118922766230885E-5</v>
      </c>
      <c r="Z9" s="237">
        <v>5.9321679908524744E-4</v>
      </c>
      <c r="AA9" s="237">
        <v>8.3661488610479914E-5</v>
      </c>
      <c r="AB9" s="237">
        <v>2.1458033948070138E-5</v>
      </c>
      <c r="AC9" s="237">
        <v>5.2246743228798358E-5</v>
      </c>
      <c r="AD9" s="237">
        <v>3.8056777648706175E-5</v>
      </c>
      <c r="AE9" s="237">
        <v>9.8167623798396371E-5</v>
      </c>
      <c r="AF9" s="237">
        <v>4.2567600020979816E-5</v>
      </c>
      <c r="AG9" s="237">
        <v>1.8159388144117375E-5</v>
      </c>
      <c r="AH9" s="237">
        <v>1.848052087864982E-4</v>
      </c>
      <c r="AI9" s="237">
        <v>3.7333927598086195E-4</v>
      </c>
      <c r="AJ9" s="237">
        <v>1.1630227925095402E-4</v>
      </c>
      <c r="AK9" s="237">
        <v>1.9790290598812998E-3</v>
      </c>
      <c r="AL9" s="237">
        <v>2.9505675697089622E-3</v>
      </c>
      <c r="AM9" s="237">
        <v>4.8810391582487626E-4</v>
      </c>
      <c r="AN9" s="237">
        <v>5.8682474805562588E-5</v>
      </c>
      <c r="AO9" s="237">
        <v>3.5624017748856193E-2</v>
      </c>
      <c r="AP9" s="237">
        <v>1.0980594780139394E-4</v>
      </c>
      <c r="AQ9" s="237">
        <v>9.3573162566240457E-4</v>
      </c>
      <c r="AR9" s="237">
        <v>1.0999817492132427</v>
      </c>
      <c r="AS9" s="238">
        <v>0.86319096165451359</v>
      </c>
    </row>
    <row r="10" spans="2:45" ht="15.95" customHeight="1" x14ac:dyDescent="0.15">
      <c r="B10" s="239" t="s">
        <v>128</v>
      </c>
      <c r="C10" s="240" t="s">
        <v>245</v>
      </c>
      <c r="D10" s="223">
        <v>4.6640587090956677E-4</v>
      </c>
      <c r="E10" s="223">
        <v>2.2307515145837723E-3</v>
      </c>
      <c r="F10" s="223">
        <v>4.709462292241719E-4</v>
      </c>
      <c r="G10" s="223">
        <v>4.0600597933692728E-4</v>
      </c>
      <c r="H10" s="223">
        <v>1</v>
      </c>
      <c r="I10" s="223">
        <v>4.8808118495816301E-4</v>
      </c>
      <c r="J10" s="223">
        <v>2.3115036917881868E-4</v>
      </c>
      <c r="K10" s="223">
        <v>4.937545556045906E-5</v>
      </c>
      <c r="L10" s="223">
        <v>2.1061527432615781E-4</v>
      </c>
      <c r="M10" s="222">
        <v>2.0330567421172129E-4</v>
      </c>
      <c r="N10" s="223">
        <v>5.3138545947589353E-4</v>
      </c>
      <c r="O10" s="223">
        <v>1.2212244512723372E-4</v>
      </c>
      <c r="P10" s="223">
        <v>2.1816776514562312E-4</v>
      </c>
      <c r="Q10" s="223">
        <v>1.508028171792264E-4</v>
      </c>
      <c r="R10" s="223">
        <v>1.0518383098845495E-4</v>
      </c>
      <c r="S10" s="223">
        <v>2.1885745655018561E-4</v>
      </c>
      <c r="T10" s="223">
        <v>3.0416802807564847E-4</v>
      </c>
      <c r="U10" s="223">
        <v>5.8027519153735683E-4</v>
      </c>
      <c r="V10" s="223">
        <v>2.5822074046216568E-4</v>
      </c>
      <c r="W10" s="222">
        <v>2.097242963828666E-4</v>
      </c>
      <c r="X10" s="223">
        <v>1.015941486268668E-4</v>
      </c>
      <c r="Y10" s="223">
        <v>4.6969554454954126E-4</v>
      </c>
      <c r="Z10" s="223">
        <v>4.2902694151513804E-4</v>
      </c>
      <c r="AA10" s="223">
        <v>3.5897528648011804E-4</v>
      </c>
      <c r="AB10" s="223">
        <v>5.2535688875604127E-5</v>
      </c>
      <c r="AC10" s="223">
        <v>2.0652811826057463E-4</v>
      </c>
      <c r="AD10" s="223">
        <v>2.6823693405605124E-4</v>
      </c>
      <c r="AE10" s="223">
        <v>4.6710483316755375E-4</v>
      </c>
      <c r="AF10" s="223">
        <v>1.995777069027567E-4</v>
      </c>
      <c r="AG10" s="222">
        <v>2.2618659193173889E-5</v>
      </c>
      <c r="AH10" s="223">
        <v>2.5717664207519273E-4</v>
      </c>
      <c r="AI10" s="223">
        <v>1.3396169696448625E-4</v>
      </c>
      <c r="AJ10" s="223">
        <v>4.0931763694829085E-4</v>
      </c>
      <c r="AK10" s="223">
        <v>8.432677629457908E-5</v>
      </c>
      <c r="AL10" s="223">
        <v>3.6443124265016864E-4</v>
      </c>
      <c r="AM10" s="223">
        <v>3.1124832389429449E-3</v>
      </c>
      <c r="AN10" s="223">
        <v>2.834192836057246E-4</v>
      </c>
      <c r="AO10" s="223">
        <v>5.174481102403018E-4</v>
      </c>
      <c r="AP10" s="223">
        <v>2.1086564116617576E-3</v>
      </c>
      <c r="AQ10" s="223">
        <v>2.1615205797212639E-4</v>
      </c>
      <c r="AR10" s="223">
        <v>1.0175188125421972</v>
      </c>
      <c r="AS10" s="205">
        <v>0.79847965016516653</v>
      </c>
    </row>
    <row r="11" spans="2:45" ht="15.95" customHeight="1" x14ac:dyDescent="0.15">
      <c r="B11" s="235" t="s">
        <v>129</v>
      </c>
      <c r="C11" s="236" t="s">
        <v>246</v>
      </c>
      <c r="D11" s="237">
        <v>2.785169946929217E-3</v>
      </c>
      <c r="E11" s="237">
        <v>5.5347614259522763E-4</v>
      </c>
      <c r="F11" s="237">
        <v>3.8503208523486533E-4</v>
      </c>
      <c r="G11" s="237">
        <v>1.8495365801379823E-3</v>
      </c>
      <c r="H11" s="237">
        <v>7.9310324792578101E-4</v>
      </c>
      <c r="I11" s="237">
        <v>1</v>
      </c>
      <c r="J11" s="237">
        <v>3.6672548920906418E-3</v>
      </c>
      <c r="K11" s="237">
        <v>1.2324984067236673E-4</v>
      </c>
      <c r="L11" s="237">
        <v>7.7728257757532667E-4</v>
      </c>
      <c r="M11" s="237">
        <v>1.5630589628324494E-3</v>
      </c>
      <c r="N11" s="237">
        <v>6.6367205856995848E-3</v>
      </c>
      <c r="O11" s="237">
        <v>2.1145943858086029E-4</v>
      </c>
      <c r="P11" s="237">
        <v>2.6363471351523898E-4</v>
      </c>
      <c r="Q11" s="237">
        <v>4.4570534545966295E-4</v>
      </c>
      <c r="R11" s="237">
        <v>1.5491667640255431E-4</v>
      </c>
      <c r="S11" s="237">
        <v>2.1452095009940182E-4</v>
      </c>
      <c r="T11" s="237">
        <v>3.6662832839852482E-4</v>
      </c>
      <c r="U11" s="237">
        <v>5.4466515249980353E-4</v>
      </c>
      <c r="V11" s="237">
        <v>7.3676767085708043E-4</v>
      </c>
      <c r="W11" s="237">
        <v>6.3965828647819163E-4</v>
      </c>
      <c r="X11" s="237">
        <v>1.9097864899782601E-4</v>
      </c>
      <c r="Y11" s="237">
        <v>1.0330813794831202E-3</v>
      </c>
      <c r="Z11" s="237">
        <v>8.5036426648804168E-3</v>
      </c>
      <c r="AA11" s="237">
        <v>3.7777919135702823E-3</v>
      </c>
      <c r="AB11" s="237">
        <v>2.0672264661441515E-4</v>
      </c>
      <c r="AC11" s="237">
        <v>6.6911591520596686E-4</v>
      </c>
      <c r="AD11" s="237">
        <v>6.302680257383082E-4</v>
      </c>
      <c r="AE11" s="237">
        <v>9.5703511572087241E-4</v>
      </c>
      <c r="AF11" s="237">
        <v>7.1596496381129816E-4</v>
      </c>
      <c r="AG11" s="237">
        <v>1.3204995363217222E-4</v>
      </c>
      <c r="AH11" s="237">
        <v>3.7606213386089235E-4</v>
      </c>
      <c r="AI11" s="237">
        <v>1.3787567966038938E-3</v>
      </c>
      <c r="AJ11" s="237">
        <v>4.0584311028057604E-4</v>
      </c>
      <c r="AK11" s="237">
        <v>7.3188449227862826E-4</v>
      </c>
      <c r="AL11" s="237">
        <v>7.3847543767320708E-4</v>
      </c>
      <c r="AM11" s="237">
        <v>2.2096619636006402E-3</v>
      </c>
      <c r="AN11" s="237">
        <v>4.6050147804195264E-4</v>
      </c>
      <c r="AO11" s="237">
        <v>9.1033299666896407E-4</v>
      </c>
      <c r="AP11" s="237">
        <v>4.0797488364289598E-2</v>
      </c>
      <c r="AQ11" s="237">
        <v>3.8761273472612213E-4</v>
      </c>
      <c r="AR11" s="237">
        <v>1.087925112159664</v>
      </c>
      <c r="AS11" s="238">
        <v>0.85372973182952638</v>
      </c>
    </row>
    <row r="12" spans="2:45" ht="15.95" customHeight="1" x14ac:dyDescent="0.15">
      <c r="B12" s="239" t="s">
        <v>130</v>
      </c>
      <c r="C12" s="240" t="s">
        <v>247</v>
      </c>
      <c r="D12" s="223">
        <v>1.1115229446315164E-3</v>
      </c>
      <c r="E12" s="223">
        <v>2.1459695187166331E-4</v>
      </c>
      <c r="F12" s="223">
        <v>1.8511717139499772E-4</v>
      </c>
      <c r="G12" s="223">
        <v>3.0150116319466262E-4</v>
      </c>
      <c r="H12" s="223">
        <v>1.5809149154651933E-3</v>
      </c>
      <c r="I12" s="223">
        <v>4.1626067216297258E-4</v>
      </c>
      <c r="J12" s="223">
        <v>1</v>
      </c>
      <c r="K12" s="223">
        <v>5.6552075883115288E-4</v>
      </c>
      <c r="L12" s="223">
        <v>3.5918673377392835E-3</v>
      </c>
      <c r="M12" s="223">
        <v>4.7336132259702673E-4</v>
      </c>
      <c r="N12" s="223">
        <v>3.6543004730599032E-4</v>
      </c>
      <c r="O12" s="223">
        <v>6.5483516150726512E-5</v>
      </c>
      <c r="P12" s="223">
        <v>6.4189581079363939E-5</v>
      </c>
      <c r="Q12" s="223">
        <v>2.2463910028046289E-4</v>
      </c>
      <c r="R12" s="223">
        <v>5.4851633627934308E-5</v>
      </c>
      <c r="S12" s="223">
        <v>9.6668648599051491E-5</v>
      </c>
      <c r="T12" s="223">
        <v>1.2608698981969109E-3</v>
      </c>
      <c r="U12" s="223">
        <v>3.0405138094644779E-4</v>
      </c>
      <c r="V12" s="223">
        <v>2.0149020431687808E-4</v>
      </c>
      <c r="W12" s="223">
        <v>3.4298460011965965E-4</v>
      </c>
      <c r="X12" s="223">
        <v>1.3247799429134643E-4</v>
      </c>
      <c r="Y12" s="223">
        <v>4.2780520769191945E-4</v>
      </c>
      <c r="Z12" s="223">
        <v>7.5358645276939835E-4</v>
      </c>
      <c r="AA12" s="223">
        <v>1.2932603973767515E-4</v>
      </c>
      <c r="AB12" s="223">
        <v>2.0115391035217186E-5</v>
      </c>
      <c r="AC12" s="223">
        <v>2.1172735511802842E-4</v>
      </c>
      <c r="AD12" s="223">
        <v>2.9363738133766432E-4</v>
      </c>
      <c r="AE12" s="223">
        <v>1.7181990080299528E-5</v>
      </c>
      <c r="AF12" s="223">
        <v>1.8916170841690095E-5</v>
      </c>
      <c r="AG12" s="223">
        <v>4.8127257313280228E-6</v>
      </c>
      <c r="AH12" s="223">
        <v>2.7124803063672551E-5</v>
      </c>
      <c r="AI12" s="223">
        <v>4.4497391811547837E-5</v>
      </c>
      <c r="AJ12" s="223">
        <v>4.0765507706486641E-5</v>
      </c>
      <c r="AK12" s="223">
        <v>8.3386882850151523E-5</v>
      </c>
      <c r="AL12" s="223">
        <v>2.3371735400490811E-3</v>
      </c>
      <c r="AM12" s="223">
        <v>7.6799373322383946E-5</v>
      </c>
      <c r="AN12" s="223">
        <v>9.6341414138865052E-5</v>
      </c>
      <c r="AO12" s="223">
        <v>1.3493478014983887E-4</v>
      </c>
      <c r="AP12" s="223">
        <v>2.4738253886911717E-4</v>
      </c>
      <c r="AQ12" s="223">
        <v>1.6327162747964207E-4</v>
      </c>
      <c r="AR12" s="223">
        <v>1.0166825864165869</v>
      </c>
      <c r="AS12" s="205">
        <v>0.7978234367015864</v>
      </c>
    </row>
    <row r="13" spans="2:45" ht="15.95" customHeight="1" x14ac:dyDescent="0.15">
      <c r="B13" s="235" t="s">
        <v>131</v>
      </c>
      <c r="C13" s="236" t="s">
        <v>248</v>
      </c>
      <c r="D13" s="237">
        <v>2.5320837863903852E-4</v>
      </c>
      <c r="E13" s="237">
        <v>8.6109333645844873E-4</v>
      </c>
      <c r="F13" s="237">
        <v>9.6501369209854744E-4</v>
      </c>
      <c r="G13" s="237">
        <v>2.2941525343511259E-4</v>
      </c>
      <c r="H13" s="237">
        <v>1.2971540177193064E-4</v>
      </c>
      <c r="I13" s="237">
        <v>1.4877831497029417E-4</v>
      </c>
      <c r="J13" s="237">
        <v>3.6167661595950265E-4</v>
      </c>
      <c r="K13" s="237">
        <v>1</v>
      </c>
      <c r="L13" s="237">
        <v>8.0743935486645812E-5</v>
      </c>
      <c r="M13" s="237">
        <v>3.670768881906794E-4</v>
      </c>
      <c r="N13" s="237">
        <v>7.63065119098276E-4</v>
      </c>
      <c r="O13" s="237">
        <v>2.1184338970620548E-4</v>
      </c>
      <c r="P13" s="237">
        <v>1.260764449512886E-4</v>
      </c>
      <c r="Q13" s="237">
        <v>1.2429070331176562E-4</v>
      </c>
      <c r="R13" s="237">
        <v>7.8870281901551251E-5</v>
      </c>
      <c r="S13" s="237">
        <v>6.684247836993036E-5</v>
      </c>
      <c r="T13" s="237">
        <v>8.941534004842442E-5</v>
      </c>
      <c r="U13" s="237">
        <v>9.294754778188748E-5</v>
      </c>
      <c r="V13" s="237">
        <v>7.9379803309576194E-5</v>
      </c>
      <c r="W13" s="237">
        <v>5.0848088833519281E-5</v>
      </c>
      <c r="X13" s="237">
        <v>9.4751234990021339E-5</v>
      </c>
      <c r="Y13" s="237">
        <v>9.9467406636110162E-5</v>
      </c>
      <c r="Z13" s="237">
        <v>2.2536442225600285E-4</v>
      </c>
      <c r="AA13" s="237">
        <v>3.7913580243958766E-4</v>
      </c>
      <c r="AB13" s="237">
        <v>4.9710883513889848E-4</v>
      </c>
      <c r="AC13" s="237">
        <v>3.0719859410871449E-4</v>
      </c>
      <c r="AD13" s="237">
        <v>3.2862192958935896E-4</v>
      </c>
      <c r="AE13" s="237">
        <v>1.4961457709899772E-4</v>
      </c>
      <c r="AF13" s="237">
        <v>8.6959847511996338E-5</v>
      </c>
      <c r="AG13" s="237">
        <v>1.776071780883207E-5</v>
      </c>
      <c r="AH13" s="237">
        <v>1.8877929159957665E-3</v>
      </c>
      <c r="AI13" s="237">
        <v>8.005465512614092E-5</v>
      </c>
      <c r="AJ13" s="237">
        <v>2.3061093318862283E-4</v>
      </c>
      <c r="AK13" s="237">
        <v>1.1187596655634295E-4</v>
      </c>
      <c r="AL13" s="237">
        <v>8.7259553374012004E-5</v>
      </c>
      <c r="AM13" s="237">
        <v>1.4731219879571985E-4</v>
      </c>
      <c r="AN13" s="237">
        <v>7.3804926201541474E-5</v>
      </c>
      <c r="AO13" s="237">
        <v>2.0712835612426308E-4</v>
      </c>
      <c r="AP13" s="237">
        <v>1.2930027693203535E-4</v>
      </c>
      <c r="AQ13" s="237">
        <v>5.095115014670024E-4</v>
      </c>
      <c r="AR13" s="237">
        <v>1.0107309356656624</v>
      </c>
      <c r="AS13" s="238">
        <v>0.79315298545201174</v>
      </c>
    </row>
    <row r="14" spans="2:45" ht="15.95" customHeight="1" x14ac:dyDescent="0.15">
      <c r="B14" s="239" t="s">
        <v>132</v>
      </c>
      <c r="C14" s="240" t="s">
        <v>249</v>
      </c>
      <c r="D14" s="223">
        <v>1.4919994371236779E-3</v>
      </c>
      <c r="E14" s="223">
        <v>2.1255560923501178E-3</v>
      </c>
      <c r="F14" s="223">
        <v>7.3063312189443493E-4</v>
      </c>
      <c r="G14" s="223">
        <v>2.4436227570212832E-3</v>
      </c>
      <c r="H14" s="223">
        <v>1.2137995677744225E-3</v>
      </c>
      <c r="I14" s="223">
        <v>1.6873722772483848E-3</v>
      </c>
      <c r="J14" s="223">
        <v>2.0936833349426212E-3</v>
      </c>
      <c r="K14" s="223">
        <v>1.7482080235617191E-4</v>
      </c>
      <c r="L14" s="223">
        <v>1</v>
      </c>
      <c r="M14" s="223">
        <v>6.9657692559655119E-4</v>
      </c>
      <c r="N14" s="223">
        <v>4.7104603192721004E-4</v>
      </c>
      <c r="O14" s="223">
        <v>2.3128460528940229E-4</v>
      </c>
      <c r="P14" s="223">
        <v>3.3446047924267676E-4</v>
      </c>
      <c r="Q14" s="223">
        <v>4.31122174400278E-4</v>
      </c>
      <c r="R14" s="223">
        <v>4.9439039692370412E-4</v>
      </c>
      <c r="S14" s="223">
        <v>2.4664261449522818E-3</v>
      </c>
      <c r="T14" s="223">
        <v>3.0844311925879806E-3</v>
      </c>
      <c r="U14" s="223">
        <v>3.4633862490309982E-3</v>
      </c>
      <c r="V14" s="223">
        <v>3.2104666337800848E-3</v>
      </c>
      <c r="W14" s="223">
        <v>3.7632307205127721E-3</v>
      </c>
      <c r="X14" s="223">
        <v>3.5839488005951969E-3</v>
      </c>
      <c r="Y14" s="223">
        <v>1.8963032434071746E-3</v>
      </c>
      <c r="Z14" s="223">
        <v>7.2893126576749753E-3</v>
      </c>
      <c r="AA14" s="223">
        <v>1.8158296046323281E-3</v>
      </c>
      <c r="AB14" s="223">
        <v>1.6380522412480541E-4</v>
      </c>
      <c r="AC14" s="223">
        <v>5.1774434068254833E-3</v>
      </c>
      <c r="AD14" s="223">
        <v>2.0566797451968865E-3</v>
      </c>
      <c r="AE14" s="223">
        <v>7.8758083389091885E-4</v>
      </c>
      <c r="AF14" s="223">
        <v>5.8288661295093644E-4</v>
      </c>
      <c r="AG14" s="223">
        <v>1.3795226311910614E-4</v>
      </c>
      <c r="AH14" s="223">
        <v>6.0287945727321827E-4</v>
      </c>
      <c r="AI14" s="223">
        <v>4.6190204280072974E-4</v>
      </c>
      <c r="AJ14" s="223">
        <v>4.9279987971982122E-4</v>
      </c>
      <c r="AK14" s="223">
        <v>4.288387550253019E-4</v>
      </c>
      <c r="AL14" s="223">
        <v>4.6192329470751419E-4</v>
      </c>
      <c r="AM14" s="223">
        <v>1.345833282836619E-3</v>
      </c>
      <c r="AN14" s="223">
        <v>1.4709110729083008E-3</v>
      </c>
      <c r="AO14" s="223">
        <v>7.1682850378406012E-4</v>
      </c>
      <c r="AP14" s="223">
        <v>6.0213617894449671E-3</v>
      </c>
      <c r="AQ14" s="223">
        <v>7.6094088095636785E-4</v>
      </c>
      <c r="AR14" s="223">
        <v>1.0668642702968292</v>
      </c>
      <c r="AS14" s="205">
        <v>0.83720261367157789</v>
      </c>
    </row>
    <row r="15" spans="2:45" ht="15.95" customHeight="1" x14ac:dyDescent="0.15">
      <c r="B15" s="235" t="s">
        <v>133</v>
      </c>
      <c r="C15" s="236" t="s">
        <v>250</v>
      </c>
      <c r="D15" s="237">
        <v>9.9836957191791801E-4</v>
      </c>
      <c r="E15" s="237">
        <v>1.3461591373670697E-4</v>
      </c>
      <c r="F15" s="237">
        <v>2.2769789955028868E-4</v>
      </c>
      <c r="G15" s="237">
        <v>7.6264803893510134E-4</v>
      </c>
      <c r="H15" s="237">
        <v>3.7553923485544763E-4</v>
      </c>
      <c r="I15" s="237">
        <v>1.5696768523194996E-3</v>
      </c>
      <c r="J15" s="237">
        <v>2.2830835555753218E-3</v>
      </c>
      <c r="K15" s="237">
        <v>3.4511417285490275E-3</v>
      </c>
      <c r="L15" s="237">
        <v>1.4928554838608105E-3</v>
      </c>
      <c r="M15" s="241">
        <v>1</v>
      </c>
      <c r="N15" s="237">
        <v>9.3952674735403516E-3</v>
      </c>
      <c r="O15" s="237">
        <v>2.4005860231902129E-3</v>
      </c>
      <c r="P15" s="237">
        <v>2.7793403396885168E-3</v>
      </c>
      <c r="Q15" s="237">
        <v>1.5963998921825588E-3</v>
      </c>
      <c r="R15" s="237">
        <v>1.4878785723707729E-3</v>
      </c>
      <c r="S15" s="237">
        <v>1.4175173282970274E-3</v>
      </c>
      <c r="T15" s="237">
        <v>1.0001133589919006E-3</v>
      </c>
      <c r="U15" s="237">
        <v>5.1767920859200449E-3</v>
      </c>
      <c r="V15" s="237">
        <v>3.4216613416135576E-3</v>
      </c>
      <c r="W15" s="241">
        <v>2.8934121403894897E-3</v>
      </c>
      <c r="X15" s="237">
        <v>1.4894180382140558E-3</v>
      </c>
      <c r="Y15" s="237">
        <v>1.0322446019036978E-3</v>
      </c>
      <c r="Z15" s="237">
        <v>2.7990185775633386E-3</v>
      </c>
      <c r="AA15" s="237">
        <v>2.0784749844597637E-2</v>
      </c>
      <c r="AB15" s="237">
        <v>3.3116851001305632E-4</v>
      </c>
      <c r="AC15" s="237">
        <v>2.720598722899661E-3</v>
      </c>
      <c r="AD15" s="237">
        <v>2.7327002277328162E-4</v>
      </c>
      <c r="AE15" s="237">
        <v>2.0436269787086334E-4</v>
      </c>
      <c r="AF15" s="237">
        <v>1.4472107489069098E-4</v>
      </c>
      <c r="AG15" s="241">
        <v>2.5243018444100755E-4</v>
      </c>
      <c r="AH15" s="237">
        <v>2.2724529458484821E-4</v>
      </c>
      <c r="AI15" s="237">
        <v>2.0108209331470527E-4</v>
      </c>
      <c r="AJ15" s="237">
        <v>3.2943337315336147E-4</v>
      </c>
      <c r="AK15" s="237">
        <v>8.0162858489382085E-4</v>
      </c>
      <c r="AL15" s="237">
        <v>2.9081454457306971E-4</v>
      </c>
      <c r="AM15" s="237">
        <v>3.0232100489944541E-4</v>
      </c>
      <c r="AN15" s="237">
        <v>4.4463960925717074E-4</v>
      </c>
      <c r="AO15" s="237">
        <v>4.558213783682487E-4</v>
      </c>
      <c r="AP15" s="237">
        <v>2.2246406449447577E-3</v>
      </c>
      <c r="AQ15" s="237">
        <v>1.5282739160557713E-3</v>
      </c>
      <c r="AR15" s="237">
        <v>1.0797024795546972</v>
      </c>
      <c r="AS15" s="238">
        <v>0.8472771682750041</v>
      </c>
    </row>
    <row r="16" spans="2:45" ht="15.95" customHeight="1" x14ac:dyDescent="0.15">
      <c r="B16" s="239" t="s">
        <v>134</v>
      </c>
      <c r="C16" s="240" t="s">
        <v>135</v>
      </c>
      <c r="D16" s="223">
        <v>3.7542298314884657E-5</v>
      </c>
      <c r="E16" s="223">
        <v>8.0214178996920054E-6</v>
      </c>
      <c r="F16" s="223">
        <v>1.3419994208724994E-5</v>
      </c>
      <c r="G16" s="223">
        <v>1.5858772251927275E-5</v>
      </c>
      <c r="H16" s="223">
        <v>7.5738459421122499E-6</v>
      </c>
      <c r="I16" s="223">
        <v>1.2656174864046052E-4</v>
      </c>
      <c r="J16" s="223">
        <v>8.119421590172823E-6</v>
      </c>
      <c r="K16" s="223">
        <v>7.1662810490881495E-6</v>
      </c>
      <c r="L16" s="223">
        <v>2.2821290299847729E-5</v>
      </c>
      <c r="M16" s="223">
        <v>2.1252031158741442E-5</v>
      </c>
      <c r="N16" s="223">
        <v>1</v>
      </c>
      <c r="O16" s="223">
        <v>8.9222259040556838E-6</v>
      </c>
      <c r="P16" s="223">
        <v>6.7537843900938927E-6</v>
      </c>
      <c r="Q16" s="223">
        <v>1.2446831639197227E-5</v>
      </c>
      <c r="R16" s="223">
        <v>1.3043708085414539E-5</v>
      </c>
      <c r="S16" s="223">
        <v>3.7198216009804809E-5</v>
      </c>
      <c r="T16" s="223">
        <v>1.3338842497942485E-4</v>
      </c>
      <c r="U16" s="223">
        <v>4.1911791459103304E-3</v>
      </c>
      <c r="V16" s="223">
        <v>6.3667905966662052E-4</v>
      </c>
      <c r="W16" s="223">
        <v>5.8323550198046325E-4</v>
      </c>
      <c r="X16" s="223">
        <v>2.3365892667551254E-5</v>
      </c>
      <c r="Y16" s="223">
        <v>1.8282800322096351E-5</v>
      </c>
      <c r="Z16" s="223">
        <v>7.4849338885038834E-5</v>
      </c>
      <c r="AA16" s="223">
        <v>7.5388760193646526E-4</v>
      </c>
      <c r="AB16" s="223">
        <v>1.4561288807498963E-5</v>
      </c>
      <c r="AC16" s="223">
        <v>3.2786399599495055E-5</v>
      </c>
      <c r="AD16" s="223">
        <v>1.164242712704284E-4</v>
      </c>
      <c r="AE16" s="223">
        <v>2.9400160967360646E-5</v>
      </c>
      <c r="AF16" s="223">
        <v>1.0460296787016151E-5</v>
      </c>
      <c r="AG16" s="223">
        <v>8.7307115143619441E-6</v>
      </c>
      <c r="AH16" s="223">
        <v>1.9104372512625705E-5</v>
      </c>
      <c r="AI16" s="223">
        <v>1.5025193785183646E-5</v>
      </c>
      <c r="AJ16" s="223">
        <v>3.5469322208666488E-5</v>
      </c>
      <c r="AK16" s="223">
        <v>4.1098045769007059E-5</v>
      </c>
      <c r="AL16" s="223">
        <v>1.3935175926140317E-4</v>
      </c>
      <c r="AM16" s="223">
        <v>7.6436506638010148E-5</v>
      </c>
      <c r="AN16" s="223">
        <v>2.8743544133722901E-5</v>
      </c>
      <c r="AO16" s="223">
        <v>2.6268404951051717E-4</v>
      </c>
      <c r="AP16" s="223">
        <v>8.7455003321552908E-5</v>
      </c>
      <c r="AQ16" s="223">
        <v>3.9779098597428678E-4</v>
      </c>
      <c r="AR16" s="223">
        <v>1.0080770915457933</v>
      </c>
      <c r="AS16" s="205">
        <v>0.79107042884636847</v>
      </c>
    </row>
    <row r="17" spans="2:45" ht="15.95" customHeight="1" x14ac:dyDescent="0.15">
      <c r="B17" s="235" t="s">
        <v>136</v>
      </c>
      <c r="C17" s="236" t="s">
        <v>251</v>
      </c>
      <c r="D17" s="237">
        <v>4.3244044405527488E-5</v>
      </c>
      <c r="E17" s="237">
        <v>6.0614100894768584E-4</v>
      </c>
      <c r="F17" s="237">
        <v>4.2178725790670892E-4</v>
      </c>
      <c r="G17" s="237">
        <v>1.2624447748564566E-4</v>
      </c>
      <c r="H17" s="237">
        <v>6.5739055179532332E-5</v>
      </c>
      <c r="I17" s="237">
        <v>9.3718912701117073E-4</v>
      </c>
      <c r="J17" s="237">
        <v>7.3372084659195725E-5</v>
      </c>
      <c r="K17" s="237">
        <v>2.6695601049368277E-5</v>
      </c>
      <c r="L17" s="237">
        <v>2.2628570611495633E-4</v>
      </c>
      <c r="M17" s="237">
        <v>7.2423044533761127E-4</v>
      </c>
      <c r="N17" s="237">
        <v>5.9872846319969375E-4</v>
      </c>
      <c r="O17" s="237">
        <v>1</v>
      </c>
      <c r="P17" s="237">
        <v>2.8050960860999218E-4</v>
      </c>
      <c r="Q17" s="237">
        <v>2.7096129918777002E-2</v>
      </c>
      <c r="R17" s="237">
        <v>1.0632464164190916E-2</v>
      </c>
      <c r="S17" s="237">
        <v>9.2505009042377854E-3</v>
      </c>
      <c r="T17" s="237">
        <v>3.5604172607992817E-3</v>
      </c>
      <c r="U17" s="237">
        <v>4.0572521791938161E-4</v>
      </c>
      <c r="V17" s="237">
        <v>7.3910202573919739E-3</v>
      </c>
      <c r="W17" s="237">
        <v>2.5242605195310167E-3</v>
      </c>
      <c r="X17" s="237">
        <v>6.9725901601698365E-3</v>
      </c>
      <c r="Y17" s="237">
        <v>2.1294176643550621E-2</v>
      </c>
      <c r="Z17" s="237">
        <v>5.7334974697374318E-4</v>
      </c>
      <c r="AA17" s="237">
        <v>3.31180026328596E-3</v>
      </c>
      <c r="AB17" s="237">
        <v>5.9888439431925797E-5</v>
      </c>
      <c r="AC17" s="237">
        <v>1.8536182365163156E-4</v>
      </c>
      <c r="AD17" s="237">
        <v>3.7652675866328586E-5</v>
      </c>
      <c r="AE17" s="237">
        <v>5.631371360053311E-5</v>
      </c>
      <c r="AF17" s="237">
        <v>2.7946057023964028E-5</v>
      </c>
      <c r="AG17" s="237">
        <v>3.8871732792300236E-5</v>
      </c>
      <c r="AH17" s="237">
        <v>8.3694957422696003E-5</v>
      </c>
      <c r="AI17" s="237">
        <v>3.8862916737819176E-5</v>
      </c>
      <c r="AJ17" s="237">
        <v>9.977499953285668E-5</v>
      </c>
      <c r="AK17" s="237">
        <v>3.7361448220265283E-5</v>
      </c>
      <c r="AL17" s="237">
        <v>3.738268755579715E-5</v>
      </c>
      <c r="AM17" s="237">
        <v>5.6060420016923404E-5</v>
      </c>
      <c r="AN17" s="237">
        <v>8.4751755634468261E-5</v>
      </c>
      <c r="AO17" s="237">
        <v>5.6594899557566952E-5</v>
      </c>
      <c r="AP17" s="237">
        <v>1.0896070084006953E-4</v>
      </c>
      <c r="AQ17" s="237">
        <v>6.11640695484149E-4</v>
      </c>
      <c r="AR17" s="237">
        <v>1.0987637218601038</v>
      </c>
      <c r="AS17" s="238">
        <v>0.86223513652102446</v>
      </c>
    </row>
    <row r="18" spans="2:45" ht="15.95" customHeight="1" x14ac:dyDescent="0.15">
      <c r="B18" s="239" t="s">
        <v>137</v>
      </c>
      <c r="C18" s="240" t="s">
        <v>252</v>
      </c>
      <c r="D18" s="223">
        <v>1.605902326705864E-6</v>
      </c>
      <c r="E18" s="223">
        <v>5.9668877975203426E-6</v>
      </c>
      <c r="F18" s="223">
        <v>5.0727297363768441E-6</v>
      </c>
      <c r="G18" s="223">
        <v>1.2220743554355055E-5</v>
      </c>
      <c r="H18" s="223">
        <v>2.1425933016942835E-6</v>
      </c>
      <c r="I18" s="223">
        <v>2.3998699326884395E-5</v>
      </c>
      <c r="J18" s="223">
        <v>4.1690289589176175E-5</v>
      </c>
      <c r="K18" s="223">
        <v>1.1186560432919891E-6</v>
      </c>
      <c r="L18" s="223">
        <v>2.2996482107099205E-5</v>
      </c>
      <c r="M18" s="223">
        <v>3.9678782474428596E-5</v>
      </c>
      <c r="N18" s="223">
        <v>2.9570023381073968E-4</v>
      </c>
      <c r="O18" s="223">
        <v>1.781075790488575E-5</v>
      </c>
      <c r="P18" s="223">
        <v>1</v>
      </c>
      <c r="Q18" s="223">
        <v>3.5337924798624294E-4</v>
      </c>
      <c r="R18" s="223">
        <v>2.2735950419258314E-4</v>
      </c>
      <c r="S18" s="223">
        <v>1.7087482151702452E-4</v>
      </c>
      <c r="T18" s="223">
        <v>7.6642470546827953E-4</v>
      </c>
      <c r="U18" s="223">
        <v>3.8056861731685607E-4</v>
      </c>
      <c r="V18" s="223">
        <v>6.6688469068974495E-4</v>
      </c>
      <c r="W18" s="223">
        <v>4.9133433439048227E-4</v>
      </c>
      <c r="X18" s="223">
        <v>1.9051787746058305E-4</v>
      </c>
      <c r="Y18" s="223">
        <v>1.7352259748891347E-4</v>
      </c>
      <c r="Z18" s="223">
        <v>1.5020423375467553E-4</v>
      </c>
      <c r="AA18" s="223">
        <v>8.75945369834102E-5</v>
      </c>
      <c r="AB18" s="223">
        <v>3.654110984886516E-6</v>
      </c>
      <c r="AC18" s="223">
        <v>7.9601019312224365E-6</v>
      </c>
      <c r="AD18" s="223">
        <v>2.0764690382582646E-6</v>
      </c>
      <c r="AE18" s="223">
        <v>2.3909693921681636E-6</v>
      </c>
      <c r="AF18" s="223">
        <v>1.9840169397803919E-6</v>
      </c>
      <c r="AG18" s="223">
        <v>1.1608387698256152E-6</v>
      </c>
      <c r="AH18" s="223">
        <v>2.6147138147732183E-6</v>
      </c>
      <c r="AI18" s="223">
        <v>3.2132226817183458E-6</v>
      </c>
      <c r="AJ18" s="223">
        <v>5.2419609630849353E-6</v>
      </c>
      <c r="AK18" s="223">
        <v>2.3422561824498868E-6</v>
      </c>
      <c r="AL18" s="223">
        <v>1.5109785077252962E-5</v>
      </c>
      <c r="AM18" s="223">
        <v>5.101257883635021E-6</v>
      </c>
      <c r="AN18" s="223">
        <v>8.8128247962297563E-6</v>
      </c>
      <c r="AO18" s="223">
        <v>5.3954940801505685E-6</v>
      </c>
      <c r="AP18" s="223">
        <v>2.6085395095136056E-5</v>
      </c>
      <c r="AQ18" s="223">
        <v>3.5985355298426675E-5</v>
      </c>
      <c r="AR18" s="223">
        <v>1.0042577966981505</v>
      </c>
      <c r="AS18" s="205">
        <v>0.7880733056716096</v>
      </c>
    </row>
    <row r="19" spans="2:45" ht="15.95" customHeight="1" x14ac:dyDescent="0.15">
      <c r="B19" s="235" t="s">
        <v>138</v>
      </c>
      <c r="C19" s="236" t="s">
        <v>253</v>
      </c>
      <c r="D19" s="237">
        <v>6.5609642928606438E-4</v>
      </c>
      <c r="E19" s="237">
        <v>1.1632984928965533E-3</v>
      </c>
      <c r="F19" s="237">
        <v>6.5083324151688172E-3</v>
      </c>
      <c r="G19" s="237">
        <v>2.1830080526715093E-3</v>
      </c>
      <c r="H19" s="237">
        <v>1.5648944155826053E-3</v>
      </c>
      <c r="I19" s="237">
        <v>4.7305251022504288E-3</v>
      </c>
      <c r="J19" s="237">
        <v>1.8725083318426974E-3</v>
      </c>
      <c r="K19" s="237">
        <v>2.5465870791485206E-4</v>
      </c>
      <c r="L19" s="237">
        <v>1.1923090103799086E-3</v>
      </c>
      <c r="M19" s="237">
        <v>2.2902467471370464E-3</v>
      </c>
      <c r="N19" s="237">
        <v>6.7258298221703795E-3</v>
      </c>
      <c r="O19" s="237">
        <v>1.8855448268732485E-3</v>
      </c>
      <c r="P19" s="237">
        <v>1.2536845934108959E-3</v>
      </c>
      <c r="Q19" s="237">
        <v>1</v>
      </c>
      <c r="R19" s="237">
        <v>7.7575994208126135E-3</v>
      </c>
      <c r="S19" s="237">
        <v>1.0111254124461155E-2</v>
      </c>
      <c r="T19" s="237">
        <v>7.9483508561034883E-3</v>
      </c>
      <c r="U19" s="237">
        <v>5.1700904245305388E-3</v>
      </c>
      <c r="V19" s="237">
        <v>9.6646538417362333E-3</v>
      </c>
      <c r="W19" s="237">
        <v>9.11827900034997E-3</v>
      </c>
      <c r="X19" s="237">
        <v>2.9542104047936293E-3</v>
      </c>
      <c r="Y19" s="237">
        <v>1.5904435215533606E-2</v>
      </c>
      <c r="Z19" s="237">
        <v>5.9873329474313909E-3</v>
      </c>
      <c r="AA19" s="237">
        <v>2.9305527767067956E-2</v>
      </c>
      <c r="AB19" s="237">
        <v>6.2183470591131132E-4</v>
      </c>
      <c r="AC19" s="237">
        <v>1.3907387463530994E-3</v>
      </c>
      <c r="AD19" s="237">
        <v>3.4070568241799392E-4</v>
      </c>
      <c r="AE19" s="237">
        <v>1.1974365954295987E-3</v>
      </c>
      <c r="AF19" s="237">
        <v>2.6174356804924002E-4</v>
      </c>
      <c r="AG19" s="237">
        <v>4.3329562769986338E-4</v>
      </c>
      <c r="AH19" s="237">
        <v>6.7303948111923945E-4</v>
      </c>
      <c r="AI19" s="237">
        <v>4.4635847796157196E-4</v>
      </c>
      <c r="AJ19" s="237">
        <v>1.7159888155033906E-3</v>
      </c>
      <c r="AK19" s="237">
        <v>3.4426100159786664E-4</v>
      </c>
      <c r="AL19" s="237">
        <v>3.6260463781286918E-4</v>
      </c>
      <c r="AM19" s="237">
        <v>1.1999438795798024E-3</v>
      </c>
      <c r="AN19" s="237">
        <v>6.0329854493809318E-4</v>
      </c>
      <c r="AO19" s="237">
        <v>1.1277129159372144E-3</v>
      </c>
      <c r="AP19" s="237">
        <v>9.1091805095011818E-4</v>
      </c>
      <c r="AQ19" s="237">
        <v>2.5116492703005319E-3</v>
      </c>
      <c r="AR19" s="237">
        <v>1.1503442009519673</v>
      </c>
      <c r="AS19" s="238">
        <v>0.90271199296137139</v>
      </c>
    </row>
    <row r="20" spans="2:45" ht="15.95" customHeight="1" x14ac:dyDescent="0.15">
      <c r="B20" s="239" t="s">
        <v>139</v>
      </c>
      <c r="C20" s="240" t="s">
        <v>254</v>
      </c>
      <c r="D20" s="223">
        <v>9.4748878279307214E-5</v>
      </c>
      <c r="E20" s="223">
        <v>3.9243141630760053E-4</v>
      </c>
      <c r="F20" s="223">
        <v>1.8526899206498353E-3</v>
      </c>
      <c r="G20" s="223">
        <v>1.5758603248942443E-4</v>
      </c>
      <c r="H20" s="223">
        <v>1.2938299164566005E-4</v>
      </c>
      <c r="I20" s="223">
        <v>7.5949790401021405E-4</v>
      </c>
      <c r="J20" s="223">
        <v>2.4011368109061614E-4</v>
      </c>
      <c r="K20" s="223">
        <v>1.1204823139649568E-4</v>
      </c>
      <c r="L20" s="223">
        <v>2.9779547918791299E-4</v>
      </c>
      <c r="M20" s="222">
        <v>2.1793730078477919E-4</v>
      </c>
      <c r="N20" s="223">
        <v>1.9918340077365237E-3</v>
      </c>
      <c r="O20" s="223">
        <v>3.7343157182459416E-4</v>
      </c>
      <c r="P20" s="223">
        <v>1.0727268110921854E-4</v>
      </c>
      <c r="Q20" s="223">
        <v>3.9124610913327424E-4</v>
      </c>
      <c r="R20" s="223">
        <v>1</v>
      </c>
      <c r="S20" s="223">
        <v>1.453066667381517E-2</v>
      </c>
      <c r="T20" s="223">
        <v>3.7986525142402871E-3</v>
      </c>
      <c r="U20" s="223">
        <v>8.6440585661824059E-4</v>
      </c>
      <c r="V20" s="223">
        <v>7.7075028451920697E-3</v>
      </c>
      <c r="W20" s="222">
        <v>2.0948490539551686E-3</v>
      </c>
      <c r="X20" s="223">
        <v>4.7032966131748382E-3</v>
      </c>
      <c r="Y20" s="223">
        <v>1.2518310695353373E-2</v>
      </c>
      <c r="Z20" s="223">
        <v>2.2841634061464532E-4</v>
      </c>
      <c r="AA20" s="223">
        <v>2.2343410641887784E-3</v>
      </c>
      <c r="AB20" s="223">
        <v>1.8936724679911288E-4</v>
      </c>
      <c r="AC20" s="223">
        <v>5.0055766533322454E-3</v>
      </c>
      <c r="AD20" s="223">
        <v>2.3995259926967176E-4</v>
      </c>
      <c r="AE20" s="223">
        <v>2.4129032577598175E-4</v>
      </c>
      <c r="AF20" s="223">
        <v>2.8718980140531671E-4</v>
      </c>
      <c r="AG20" s="222">
        <v>7.2537391694416892E-5</v>
      </c>
      <c r="AH20" s="223">
        <v>3.8341788349651655E-4</v>
      </c>
      <c r="AI20" s="223">
        <v>3.3505530393616054E-4</v>
      </c>
      <c r="AJ20" s="223">
        <v>3.8093531157010814E-4</v>
      </c>
      <c r="AK20" s="223">
        <v>1.8790192835609705E-4</v>
      </c>
      <c r="AL20" s="223">
        <v>1.7377561576365511E-4</v>
      </c>
      <c r="AM20" s="223">
        <v>2.4698436574551445E-4</v>
      </c>
      <c r="AN20" s="223">
        <v>2.8056504412120606E-3</v>
      </c>
      <c r="AO20" s="223">
        <v>1.9226164418735219E-4</v>
      </c>
      <c r="AP20" s="223">
        <v>1.5306947975771918E-4</v>
      </c>
      <c r="AQ20" s="223">
        <v>2.4758086506864368E-4</v>
      </c>
      <c r="AR20" s="223">
        <v>1.0669410047201688</v>
      </c>
      <c r="AS20" s="205">
        <v>0.83726282963490817</v>
      </c>
    </row>
    <row r="21" spans="2:45" ht="15.95" customHeight="1" x14ac:dyDescent="0.15">
      <c r="B21" s="235" t="s">
        <v>140</v>
      </c>
      <c r="C21" s="236" t="s">
        <v>255</v>
      </c>
      <c r="D21" s="237">
        <v>1.0283585860128917E-5</v>
      </c>
      <c r="E21" s="237">
        <v>1.2292447773060696E-5</v>
      </c>
      <c r="F21" s="237">
        <v>7.1273966363962491E-5</v>
      </c>
      <c r="G21" s="237">
        <v>1.4663798978324782E-5</v>
      </c>
      <c r="H21" s="237">
        <v>1.448110651364461E-5</v>
      </c>
      <c r="I21" s="237">
        <v>1.6538994886819771E-5</v>
      </c>
      <c r="J21" s="237">
        <v>2.6652488814816452E-5</v>
      </c>
      <c r="K21" s="237">
        <v>1.1986795729138578E-5</v>
      </c>
      <c r="L21" s="237">
        <v>1.1391315629827165E-4</v>
      </c>
      <c r="M21" s="237">
        <v>2.6807312423550331E-5</v>
      </c>
      <c r="N21" s="237">
        <v>1.5833539641115724E-4</v>
      </c>
      <c r="O21" s="237">
        <v>3.7064903943736218E-5</v>
      </c>
      <c r="P21" s="237">
        <v>2.4773606546611431E-5</v>
      </c>
      <c r="Q21" s="237">
        <v>2.2414376518734748E-5</v>
      </c>
      <c r="R21" s="237">
        <v>1.1853845730415966E-4</v>
      </c>
      <c r="S21" s="237">
        <v>1</v>
      </c>
      <c r="T21" s="237">
        <v>1.5276024740974031E-4</v>
      </c>
      <c r="U21" s="237">
        <v>1.4276283214863727E-4</v>
      </c>
      <c r="V21" s="237">
        <v>1.3031856111613452E-4</v>
      </c>
      <c r="W21" s="237">
        <v>7.3612835933024339E-5</v>
      </c>
      <c r="X21" s="237">
        <v>8.0844299703716109E-5</v>
      </c>
      <c r="Y21" s="237">
        <v>1.603960106249916E-4</v>
      </c>
      <c r="Z21" s="237">
        <v>1.946078141159088E-5</v>
      </c>
      <c r="AA21" s="237">
        <v>3.6725540539733387E-5</v>
      </c>
      <c r="AB21" s="237">
        <v>1.9005230360822562E-5</v>
      </c>
      <c r="AC21" s="237">
        <v>5.9195442589423401E-5</v>
      </c>
      <c r="AD21" s="237">
        <v>2.2863715724532569E-5</v>
      </c>
      <c r="AE21" s="237">
        <v>2.7929051417184932E-5</v>
      </c>
      <c r="AF21" s="237">
        <v>3.5059210307180583E-5</v>
      </c>
      <c r="AG21" s="237">
        <v>6.6607883907783499E-6</v>
      </c>
      <c r="AH21" s="237">
        <v>4.1687997161140818E-5</v>
      </c>
      <c r="AI21" s="237">
        <v>3.9520374622549664E-5</v>
      </c>
      <c r="AJ21" s="237">
        <v>2.9839564392010581E-5</v>
      </c>
      <c r="AK21" s="237">
        <v>1.6878558082728668E-5</v>
      </c>
      <c r="AL21" s="237">
        <v>1.6925797734372949E-5</v>
      </c>
      <c r="AM21" s="237">
        <v>2.9013886073530542E-5</v>
      </c>
      <c r="AN21" s="237">
        <v>3.6277171603173549E-4</v>
      </c>
      <c r="AO21" s="237">
        <v>1.7183107016154881E-5</v>
      </c>
      <c r="AP21" s="237">
        <v>1.347219752091019E-5</v>
      </c>
      <c r="AQ21" s="237">
        <v>2.5077645743275031E-5</v>
      </c>
      <c r="AR21" s="237">
        <v>1.0022399857864224</v>
      </c>
      <c r="AS21" s="238">
        <v>0.7864898647258145</v>
      </c>
    </row>
    <row r="22" spans="2:45" ht="15.95" customHeight="1" x14ac:dyDescent="0.15">
      <c r="B22" s="239" t="s">
        <v>141</v>
      </c>
      <c r="C22" s="240" t="s">
        <v>256</v>
      </c>
      <c r="D22" s="223">
        <v>1.5630503032033405E-4</v>
      </c>
      <c r="E22" s="223">
        <v>9.212435189405376E-5</v>
      </c>
      <c r="F22" s="223">
        <v>1.2226326835589789E-4</v>
      </c>
      <c r="G22" s="223">
        <v>1.0943827149702686E-4</v>
      </c>
      <c r="H22" s="223">
        <v>9.9447969768858097E-5</v>
      </c>
      <c r="I22" s="223">
        <v>9.7300417428781448E-5</v>
      </c>
      <c r="J22" s="223">
        <v>2.0740587128571756E-4</v>
      </c>
      <c r="K22" s="223">
        <v>7.0370198427912209E-5</v>
      </c>
      <c r="L22" s="223">
        <v>7.8576993247731053E-5</v>
      </c>
      <c r="M22" s="223">
        <v>1.004800008807167E-4</v>
      </c>
      <c r="N22" s="223">
        <v>8.8569738340991996E-5</v>
      </c>
      <c r="O22" s="223">
        <v>6.4053479072931992E-5</v>
      </c>
      <c r="P22" s="223">
        <v>6.9630000333882142E-5</v>
      </c>
      <c r="Q22" s="223">
        <v>7.6267568657418565E-5</v>
      </c>
      <c r="R22" s="223">
        <v>4.6192162929002223E-4</v>
      </c>
      <c r="S22" s="223">
        <v>2.0148915005670279E-3</v>
      </c>
      <c r="T22" s="223">
        <v>1</v>
      </c>
      <c r="U22" s="223">
        <v>8.9976784034734441E-5</v>
      </c>
      <c r="V22" s="223">
        <v>3.0556826642061987E-4</v>
      </c>
      <c r="W22" s="223">
        <v>1.200037055744867E-3</v>
      </c>
      <c r="X22" s="223">
        <v>1.9180673834680905E-4</v>
      </c>
      <c r="Y22" s="223">
        <v>8.5111434752523345E-4</v>
      </c>
      <c r="Z22" s="223">
        <v>2.1476638065891975E-4</v>
      </c>
      <c r="AA22" s="223">
        <v>2.1473163510991753E-4</v>
      </c>
      <c r="AB22" s="223">
        <v>8.3668875733070545E-5</v>
      </c>
      <c r="AC22" s="223">
        <v>2.5384916523814077E-4</v>
      </c>
      <c r="AD22" s="223">
        <v>1.4162052080007214E-4</v>
      </c>
      <c r="AE22" s="223">
        <v>4.7547346566293569E-4</v>
      </c>
      <c r="AF22" s="223">
        <v>1.7717850398427297E-4</v>
      </c>
      <c r="AG22" s="223">
        <v>3.1396220857113179E-5</v>
      </c>
      <c r="AH22" s="223">
        <v>2.0543897255316529E-4</v>
      </c>
      <c r="AI22" s="223">
        <v>2.2230105977239493E-4</v>
      </c>
      <c r="AJ22" s="223">
        <v>1.0048735878943774E-3</v>
      </c>
      <c r="AK22" s="223">
        <v>9.8581118812132208E-5</v>
      </c>
      <c r="AL22" s="223">
        <v>3.5130482251250505E-3</v>
      </c>
      <c r="AM22" s="223">
        <v>1.8010553108069714E-4</v>
      </c>
      <c r="AN22" s="223">
        <v>1.4328803213889023E-3</v>
      </c>
      <c r="AO22" s="223">
        <v>4.2217491040205923E-4</v>
      </c>
      <c r="AP22" s="223">
        <v>7.9409604618146754E-3</v>
      </c>
      <c r="AQ22" s="223">
        <v>3.3946167952431902E-4</v>
      </c>
      <c r="AR22" s="223">
        <v>1.0235000601178539</v>
      </c>
      <c r="AS22" s="205">
        <v>0.80317332699245714</v>
      </c>
    </row>
    <row r="23" spans="2:45" ht="15.95" customHeight="1" x14ac:dyDescent="0.15">
      <c r="B23" s="235" t="s">
        <v>142</v>
      </c>
      <c r="C23" s="236" t="s">
        <v>257</v>
      </c>
      <c r="D23" s="237">
        <v>1.775540791052258E-4</v>
      </c>
      <c r="E23" s="237">
        <v>1.898867714424124E-4</v>
      </c>
      <c r="F23" s="237">
        <v>3.9675418061853036E-4</v>
      </c>
      <c r="G23" s="237">
        <v>2.5224510685415731E-4</v>
      </c>
      <c r="H23" s="237">
        <v>2.5917059752616643E-4</v>
      </c>
      <c r="I23" s="237">
        <v>2.2514902821154417E-4</v>
      </c>
      <c r="J23" s="237">
        <v>4.7448891943113606E-4</v>
      </c>
      <c r="K23" s="237">
        <v>1.9838819111244304E-4</v>
      </c>
      <c r="L23" s="237">
        <v>2.2535503500436841E-4</v>
      </c>
      <c r="M23" s="237">
        <v>3.1807805561651379E-4</v>
      </c>
      <c r="N23" s="237">
        <v>2.6171725249507386E-4</v>
      </c>
      <c r="O23" s="237">
        <v>1.6805339021288529E-4</v>
      </c>
      <c r="P23" s="237">
        <v>1.9165513168575938E-4</v>
      </c>
      <c r="Q23" s="237">
        <v>2.5688061724288443E-4</v>
      </c>
      <c r="R23" s="237">
        <v>1.3444785362150789E-3</v>
      </c>
      <c r="S23" s="237">
        <v>3.9682966211293759E-3</v>
      </c>
      <c r="T23" s="237">
        <v>2.773561602128656E-2</v>
      </c>
      <c r="U23" s="237">
        <v>1</v>
      </c>
      <c r="V23" s="237">
        <v>6.2875626110232771E-2</v>
      </c>
      <c r="W23" s="237">
        <v>0.12924883266301418</v>
      </c>
      <c r="X23" s="237">
        <v>4.5487472655612793E-3</v>
      </c>
      <c r="Y23" s="237">
        <v>8.7937531794848455E-4</v>
      </c>
      <c r="Z23" s="237">
        <v>1.0473221065498881E-3</v>
      </c>
      <c r="AA23" s="237">
        <v>6.9264776774235831E-4</v>
      </c>
      <c r="AB23" s="237">
        <v>3.0210544253478073E-4</v>
      </c>
      <c r="AC23" s="237">
        <v>8.1978359320190397E-4</v>
      </c>
      <c r="AD23" s="237">
        <v>4.2341605872956789E-4</v>
      </c>
      <c r="AE23" s="237">
        <v>5.1108863349347007E-4</v>
      </c>
      <c r="AF23" s="237">
        <v>6.524433503714564E-4</v>
      </c>
      <c r="AG23" s="237">
        <v>1.1531420214497608E-4</v>
      </c>
      <c r="AH23" s="237">
        <v>6.7206212438900893E-4</v>
      </c>
      <c r="AI23" s="237">
        <v>1.1626391344069804E-3</v>
      </c>
      <c r="AJ23" s="237">
        <v>1.4488808579339527E-3</v>
      </c>
      <c r="AK23" s="237">
        <v>6.2668551087119407E-4</v>
      </c>
      <c r="AL23" s="237">
        <v>4.0448703746232678E-4</v>
      </c>
      <c r="AM23" s="237">
        <v>5.8438710860841644E-4</v>
      </c>
      <c r="AN23" s="237">
        <v>5.6507030114298197E-3</v>
      </c>
      <c r="AO23" s="237">
        <v>3.2399989333697373E-4</v>
      </c>
      <c r="AP23" s="237">
        <v>1.752109302020324E-2</v>
      </c>
      <c r="AQ23" s="237">
        <v>6.7117275803188026E-4</v>
      </c>
      <c r="AR23" s="237">
        <v>1.267826580503389</v>
      </c>
      <c r="AS23" s="238">
        <v>0.99490418456362772</v>
      </c>
    </row>
    <row r="24" spans="2:45" ht="15.95" customHeight="1" x14ac:dyDescent="0.15">
      <c r="B24" s="239" t="s">
        <v>143</v>
      </c>
      <c r="C24" s="240" t="s">
        <v>258</v>
      </c>
      <c r="D24" s="223">
        <v>1.4571523593387028E-5</v>
      </c>
      <c r="E24" s="223">
        <v>1.1551494547055428E-4</v>
      </c>
      <c r="F24" s="223">
        <v>3.7561624119838196E-5</v>
      </c>
      <c r="G24" s="223">
        <v>2.6023178751308939E-5</v>
      </c>
      <c r="H24" s="223">
        <v>1.6726081728351353E-5</v>
      </c>
      <c r="I24" s="223">
        <v>2.4125480430502188E-5</v>
      </c>
      <c r="J24" s="223">
        <v>3.7208290002845245E-5</v>
      </c>
      <c r="K24" s="223">
        <v>1.4272333875321838E-5</v>
      </c>
      <c r="L24" s="223">
        <v>1.5928777030542269E-5</v>
      </c>
      <c r="M24" s="223">
        <v>2.3472305943988376E-5</v>
      </c>
      <c r="N24" s="223">
        <v>1.7878622975851441E-5</v>
      </c>
      <c r="O24" s="223">
        <v>1.2695152837604353E-5</v>
      </c>
      <c r="P24" s="223">
        <v>1.3598936458034755E-5</v>
      </c>
      <c r="Q24" s="223">
        <v>2.6355105644933632E-5</v>
      </c>
      <c r="R24" s="223">
        <v>3.2110453116759131E-4</v>
      </c>
      <c r="S24" s="223">
        <v>1.0298625469845942E-3</v>
      </c>
      <c r="T24" s="223">
        <v>6.0130564768097841E-4</v>
      </c>
      <c r="U24" s="223">
        <v>9.7599511369588887E-4</v>
      </c>
      <c r="V24" s="223">
        <v>1</v>
      </c>
      <c r="W24" s="223">
        <v>1.115105653873421E-3</v>
      </c>
      <c r="X24" s="223">
        <v>1.0696054289303842E-3</v>
      </c>
      <c r="Y24" s="223">
        <v>1.0210585202385903E-3</v>
      </c>
      <c r="Z24" s="223">
        <v>6.6672458130902871E-5</v>
      </c>
      <c r="AA24" s="223">
        <v>3.6325239208295703E-4</v>
      </c>
      <c r="AB24" s="223">
        <v>2.3489147816784015E-5</v>
      </c>
      <c r="AC24" s="223">
        <v>7.1126260251451354E-5</v>
      </c>
      <c r="AD24" s="223">
        <v>2.5810097897168835E-5</v>
      </c>
      <c r="AE24" s="223">
        <v>4.0277280434825685E-5</v>
      </c>
      <c r="AF24" s="223">
        <v>3.6274061306557973E-5</v>
      </c>
      <c r="AG24" s="223">
        <v>1.0147489829873978E-5</v>
      </c>
      <c r="AH24" s="223">
        <v>5.8697412192645397E-5</v>
      </c>
      <c r="AI24" s="223">
        <v>5.0739255595821346E-5</v>
      </c>
      <c r="AJ24" s="223">
        <v>1.12654886877429E-4</v>
      </c>
      <c r="AK24" s="223">
        <v>4.6505704022083262E-5</v>
      </c>
      <c r="AL24" s="223">
        <v>2.3775258195676216E-5</v>
      </c>
      <c r="AM24" s="223">
        <v>3.1301516588159013E-5</v>
      </c>
      <c r="AN24" s="223">
        <v>3.4728028536230789E-4</v>
      </c>
      <c r="AO24" s="223">
        <v>2.9726554392389627E-5</v>
      </c>
      <c r="AP24" s="223">
        <v>3.5684088610154864E-5</v>
      </c>
      <c r="AQ24" s="223">
        <v>1.0343024103751788E-4</v>
      </c>
      <c r="AR24" s="223">
        <v>1.0080068141920593</v>
      </c>
      <c r="AS24" s="205">
        <v>0.79101527995267495</v>
      </c>
    </row>
    <row r="25" spans="2:45" ht="15.95" customHeight="1" x14ac:dyDescent="0.15">
      <c r="B25" s="235" t="s">
        <v>144</v>
      </c>
      <c r="C25" s="236" t="s">
        <v>259</v>
      </c>
      <c r="D25" s="237">
        <v>5.9753871155269599E-6</v>
      </c>
      <c r="E25" s="237">
        <v>1.9716968237556794E-5</v>
      </c>
      <c r="F25" s="237">
        <v>1.2018177611730857E-5</v>
      </c>
      <c r="G25" s="237">
        <v>9.7511067680406217E-6</v>
      </c>
      <c r="H25" s="237">
        <v>7.4455086457803664E-6</v>
      </c>
      <c r="I25" s="237">
        <v>7.1674759159916507E-6</v>
      </c>
      <c r="J25" s="237">
        <v>1.0760899400815407E-5</v>
      </c>
      <c r="K25" s="237">
        <v>5.9526824036948834E-6</v>
      </c>
      <c r="L25" s="237">
        <v>6.6573327064151254E-6</v>
      </c>
      <c r="M25" s="241">
        <v>8.6472060007760047E-6</v>
      </c>
      <c r="N25" s="237">
        <v>7.1239178098614751E-6</v>
      </c>
      <c r="O25" s="237">
        <v>5.4475350479656782E-6</v>
      </c>
      <c r="P25" s="237">
        <v>5.8206729818322304E-6</v>
      </c>
      <c r="Q25" s="237">
        <v>9.1088152547883314E-6</v>
      </c>
      <c r="R25" s="237">
        <v>1.7334494500857143E-5</v>
      </c>
      <c r="S25" s="237">
        <v>1.9614198702475764E-5</v>
      </c>
      <c r="T25" s="237">
        <v>1.4292881626504539E-5</v>
      </c>
      <c r="U25" s="237">
        <v>1.4699052327740142E-5</v>
      </c>
      <c r="V25" s="237">
        <v>9.1860617454345267E-6</v>
      </c>
      <c r="W25" s="241">
        <v>1</v>
      </c>
      <c r="X25" s="237">
        <v>1.1935886957663408E-5</v>
      </c>
      <c r="Y25" s="237">
        <v>4.8464141324704098E-4</v>
      </c>
      <c r="Z25" s="237">
        <v>1.1039569497809E-5</v>
      </c>
      <c r="AA25" s="237">
        <v>1.1678095749562219E-4</v>
      </c>
      <c r="AB25" s="237">
        <v>9.6979279254617078E-6</v>
      </c>
      <c r="AC25" s="237">
        <v>2.2745995392005583E-5</v>
      </c>
      <c r="AD25" s="237">
        <v>1.1216501588771005E-5</v>
      </c>
      <c r="AE25" s="237">
        <v>3.0384458009714155E-5</v>
      </c>
      <c r="AF25" s="237">
        <v>2.1755678490699941E-5</v>
      </c>
      <c r="AG25" s="241">
        <v>5.910698733630486E-6</v>
      </c>
      <c r="AH25" s="237">
        <v>2.2817396966729709E-5</v>
      </c>
      <c r="AI25" s="237">
        <v>2.512690439686083E-5</v>
      </c>
      <c r="AJ25" s="237">
        <v>9.928964705680178E-5</v>
      </c>
      <c r="AK25" s="237">
        <v>1.2059888669408487E-5</v>
      </c>
      <c r="AL25" s="237">
        <v>9.1610455081152638E-6</v>
      </c>
      <c r="AM25" s="237">
        <v>1.8031962217780118E-5</v>
      </c>
      <c r="AN25" s="237">
        <v>1.2588989043164678E-4</v>
      </c>
      <c r="AO25" s="237">
        <v>1.9194466180182964E-5</v>
      </c>
      <c r="AP25" s="237">
        <v>8.7080815793756675E-6</v>
      </c>
      <c r="AQ25" s="237">
        <v>3.230228792043221E-5</v>
      </c>
      <c r="AR25" s="237">
        <v>1.0012954110330703</v>
      </c>
      <c r="AS25" s="238">
        <v>0.78574862661865152</v>
      </c>
    </row>
    <row r="26" spans="2:45" ht="15.95" customHeight="1" x14ac:dyDescent="0.15">
      <c r="B26" s="239" t="s">
        <v>145</v>
      </c>
      <c r="C26" s="240" t="s">
        <v>260</v>
      </c>
      <c r="D26" s="223">
        <v>2.3703198997119089E-5</v>
      </c>
      <c r="E26" s="223">
        <v>1.9048575834139128E-5</v>
      </c>
      <c r="F26" s="223">
        <v>7.4487825158749726E-5</v>
      </c>
      <c r="G26" s="223">
        <v>2.7970267366247755E-5</v>
      </c>
      <c r="H26" s="223">
        <v>2.6142733771974749E-5</v>
      </c>
      <c r="I26" s="223">
        <v>2.5859512794019989E-5</v>
      </c>
      <c r="J26" s="223">
        <v>4.3675741299341814E-5</v>
      </c>
      <c r="K26" s="223">
        <v>2.4651817308001773E-5</v>
      </c>
      <c r="L26" s="223">
        <v>2.374671559728045E-5</v>
      </c>
      <c r="M26" s="223">
        <v>3.9478364790945752E-5</v>
      </c>
      <c r="N26" s="223">
        <v>2.7186522719393225E-5</v>
      </c>
      <c r="O26" s="223">
        <v>1.9602337342173567E-5</v>
      </c>
      <c r="P26" s="223">
        <v>2.1420458502351722E-5</v>
      </c>
      <c r="Q26" s="223">
        <v>2.2914726137186636E-5</v>
      </c>
      <c r="R26" s="223">
        <v>2.0819671125865187E-5</v>
      </c>
      <c r="S26" s="223">
        <v>2.561472282874903E-5</v>
      </c>
      <c r="T26" s="223">
        <v>2.4746653979490136E-5</v>
      </c>
      <c r="U26" s="223">
        <v>2.8797344567323847E-5</v>
      </c>
      <c r="V26" s="223">
        <v>2.7748472968213401E-5</v>
      </c>
      <c r="W26" s="223">
        <v>1.9377726980061986E-5</v>
      </c>
      <c r="X26" s="223">
        <v>1</v>
      </c>
      <c r="Y26" s="223">
        <v>1.9430359610030497E-5</v>
      </c>
      <c r="Z26" s="223">
        <v>3.931470948382695E-5</v>
      </c>
      <c r="AA26" s="223">
        <v>5.6177208163054469E-5</v>
      </c>
      <c r="AB26" s="223">
        <v>3.320804778749679E-5</v>
      </c>
      <c r="AC26" s="223">
        <v>7.7326523952305843E-5</v>
      </c>
      <c r="AD26" s="223">
        <v>4.2911573106707365E-5</v>
      </c>
      <c r="AE26" s="223">
        <v>4.9725903171362503E-5</v>
      </c>
      <c r="AF26" s="223">
        <v>5.7817968411442521E-5</v>
      </c>
      <c r="AG26" s="223">
        <v>1.0652750980509381E-5</v>
      </c>
      <c r="AH26" s="223">
        <v>2.0034944901367897E-4</v>
      </c>
      <c r="AI26" s="223">
        <v>6.3104122905168855E-5</v>
      </c>
      <c r="AJ26" s="223">
        <v>1.0601557711627088E-4</v>
      </c>
      <c r="AK26" s="223">
        <v>2.9020405495520899E-5</v>
      </c>
      <c r="AL26" s="223">
        <v>2.7415634370898226E-5</v>
      </c>
      <c r="AM26" s="223">
        <v>4.9470433425589885E-5</v>
      </c>
      <c r="AN26" s="223">
        <v>5.494677790519538E-4</v>
      </c>
      <c r="AO26" s="223">
        <v>3.2060381735004922E-5</v>
      </c>
      <c r="AP26" s="223">
        <v>2.2559342581346854E-5</v>
      </c>
      <c r="AQ26" s="223">
        <v>6.4473204378687657E-5</v>
      </c>
      <c r="AR26" s="223">
        <v>1.0020974947648089</v>
      </c>
      <c r="AS26" s="205">
        <v>0.78637804745060813</v>
      </c>
    </row>
    <row r="27" spans="2:45" ht="15.95" customHeight="1" x14ac:dyDescent="0.15">
      <c r="B27" s="235" t="s">
        <v>146</v>
      </c>
      <c r="C27" s="236" t="s">
        <v>261</v>
      </c>
      <c r="D27" s="237">
        <v>1.7134591105925153E-4</v>
      </c>
      <c r="E27" s="237">
        <v>2.5789344341756646E-2</v>
      </c>
      <c r="F27" s="237">
        <v>5.1543687072030822E-4</v>
      </c>
      <c r="G27" s="237">
        <v>2.339523477027268E-3</v>
      </c>
      <c r="H27" s="237">
        <v>5.6876318530211778E-5</v>
      </c>
      <c r="I27" s="237">
        <v>8.9446438687450634E-5</v>
      </c>
      <c r="J27" s="237">
        <v>5.3226942169392236E-5</v>
      </c>
      <c r="K27" s="237">
        <v>8.5359686953456027E-5</v>
      </c>
      <c r="L27" s="237">
        <v>3.8680933351606617E-5</v>
      </c>
      <c r="M27" s="237">
        <v>1.410503509378039E-4</v>
      </c>
      <c r="N27" s="237">
        <v>7.2999945495282284E-5</v>
      </c>
      <c r="O27" s="237">
        <v>6.3282464157899502E-5</v>
      </c>
      <c r="P27" s="237">
        <v>5.7006147479541426E-5</v>
      </c>
      <c r="Q27" s="237">
        <v>5.4085687872680956E-5</v>
      </c>
      <c r="R27" s="237">
        <v>4.4617437384380074E-5</v>
      </c>
      <c r="S27" s="237">
        <v>3.6770470847845944E-5</v>
      </c>
      <c r="T27" s="237">
        <v>6.0346602756557782E-5</v>
      </c>
      <c r="U27" s="237">
        <v>4.0367006519265462E-5</v>
      </c>
      <c r="V27" s="237">
        <v>4.2314685565356581E-5</v>
      </c>
      <c r="W27" s="237">
        <v>3.1238255191702982E-5</v>
      </c>
      <c r="X27" s="237">
        <v>2.7103265736882817E-5</v>
      </c>
      <c r="Y27" s="237">
        <v>1</v>
      </c>
      <c r="Z27" s="237">
        <v>1.8816991047648646E-4</v>
      </c>
      <c r="AA27" s="237">
        <v>8.8039412684145214E-5</v>
      </c>
      <c r="AB27" s="237">
        <v>6.6350844285252401E-5</v>
      </c>
      <c r="AC27" s="237">
        <v>5.4029270938637371E-5</v>
      </c>
      <c r="AD27" s="237">
        <v>1.0962992238798654E-4</v>
      </c>
      <c r="AE27" s="237">
        <v>9.8164809114558018E-5</v>
      </c>
      <c r="AF27" s="237">
        <v>6.252395282371691E-5</v>
      </c>
      <c r="AG27" s="237">
        <v>8.623683483349277E-6</v>
      </c>
      <c r="AH27" s="237">
        <v>1.6671289625697708E-3</v>
      </c>
      <c r="AI27" s="237">
        <v>5.0778368372143337E-5</v>
      </c>
      <c r="AJ27" s="237">
        <v>6.0840950657655942E-4</v>
      </c>
      <c r="AK27" s="237">
        <v>8.6768787038565904E-5</v>
      </c>
      <c r="AL27" s="237">
        <v>5.2743228203988814E-5</v>
      </c>
      <c r="AM27" s="237">
        <v>7.5496869816797727E-5</v>
      </c>
      <c r="AN27" s="237">
        <v>3.4383098474297448E-5</v>
      </c>
      <c r="AO27" s="237">
        <v>2.3529719772075837E-4</v>
      </c>
      <c r="AP27" s="237">
        <v>1.0309182417955661E-4</v>
      </c>
      <c r="AQ27" s="237">
        <v>2.9700610475035726E-4</v>
      </c>
      <c r="AR27" s="237">
        <v>1.0336970589940977</v>
      </c>
      <c r="AS27" s="238">
        <v>0.81117523908988098</v>
      </c>
    </row>
    <row r="28" spans="2:45" ht="15.95" customHeight="1" x14ac:dyDescent="0.15">
      <c r="B28" s="239" t="s">
        <v>147</v>
      </c>
      <c r="C28" s="240" t="s">
        <v>148</v>
      </c>
      <c r="D28" s="223">
        <v>6.1950997094942434E-4</v>
      </c>
      <c r="E28" s="223">
        <v>1.5357614182209692E-3</v>
      </c>
      <c r="F28" s="223">
        <v>1.2652535109076738E-3</v>
      </c>
      <c r="G28" s="223">
        <v>1.8326249515334628E-3</v>
      </c>
      <c r="H28" s="223">
        <v>4.4462753307055675E-3</v>
      </c>
      <c r="I28" s="223">
        <v>2.0328688200595925E-3</v>
      </c>
      <c r="J28" s="223">
        <v>1.5232227727771761E-3</v>
      </c>
      <c r="K28" s="223">
        <v>3.6233730862198659E-4</v>
      </c>
      <c r="L28" s="223">
        <v>6.0326767088424377E-4</v>
      </c>
      <c r="M28" s="223">
        <v>1.5884392171636567E-3</v>
      </c>
      <c r="N28" s="223">
        <v>3.9320152521638658E-3</v>
      </c>
      <c r="O28" s="223">
        <v>1.0616086024157017E-3</v>
      </c>
      <c r="P28" s="223">
        <v>2.4830646741878051E-3</v>
      </c>
      <c r="Q28" s="223">
        <v>4.8851704805638878E-4</v>
      </c>
      <c r="R28" s="223">
        <v>3.822034894221795E-4</v>
      </c>
      <c r="S28" s="223">
        <v>6.2193032462666076E-4</v>
      </c>
      <c r="T28" s="223">
        <v>1.3399345314466932E-3</v>
      </c>
      <c r="U28" s="223">
        <v>1.1433307505141072E-3</v>
      </c>
      <c r="V28" s="223">
        <v>7.7860299629056533E-4</v>
      </c>
      <c r="W28" s="223">
        <v>3.5879025881583419E-3</v>
      </c>
      <c r="X28" s="223">
        <v>5.2748183997333698E-4</v>
      </c>
      <c r="Y28" s="223">
        <v>5.4098908598261563E-4</v>
      </c>
      <c r="Z28" s="223">
        <v>1</v>
      </c>
      <c r="AA28" s="223">
        <v>1.0538899392528553E-3</v>
      </c>
      <c r="AB28" s="223">
        <v>1.1679463768396446E-3</v>
      </c>
      <c r="AC28" s="223">
        <v>1.3022003549571337E-3</v>
      </c>
      <c r="AD28" s="223">
        <v>1.2713502677173816E-3</v>
      </c>
      <c r="AE28" s="223">
        <v>1.4133319109722803E-3</v>
      </c>
      <c r="AF28" s="223">
        <v>3.1830966415964598E-3</v>
      </c>
      <c r="AG28" s="223">
        <v>2.4800841343009086E-4</v>
      </c>
      <c r="AH28" s="223">
        <v>7.625055270411989E-4</v>
      </c>
      <c r="AI28" s="223">
        <v>2.9687632961101912E-3</v>
      </c>
      <c r="AJ28" s="223">
        <v>1.9019760029715879E-3</v>
      </c>
      <c r="AK28" s="223">
        <v>2.3596882264454214E-3</v>
      </c>
      <c r="AL28" s="223">
        <v>1.0084845040016742E-3</v>
      </c>
      <c r="AM28" s="223">
        <v>8.1729123484542993E-3</v>
      </c>
      <c r="AN28" s="223">
        <v>1.6679835015034751E-3</v>
      </c>
      <c r="AO28" s="223">
        <v>1.5780059317949281E-3</v>
      </c>
      <c r="AP28" s="223">
        <v>2.5442088228004207E-2</v>
      </c>
      <c r="AQ28" s="223">
        <v>1.1235092833063217E-3</v>
      </c>
      <c r="AR28" s="223">
        <v>1.0893228829094614</v>
      </c>
      <c r="AS28" s="205">
        <v>0.85482660737182803</v>
      </c>
    </row>
    <row r="29" spans="2:45" ht="15.95" customHeight="1" x14ac:dyDescent="0.15">
      <c r="B29" s="235" t="s">
        <v>149</v>
      </c>
      <c r="C29" s="236" t="s">
        <v>262</v>
      </c>
      <c r="D29" s="237">
        <v>3.8050133494992081E-3</v>
      </c>
      <c r="E29" s="237">
        <v>1.5633753936923156E-3</v>
      </c>
      <c r="F29" s="237">
        <v>6.0891884418828122E-3</v>
      </c>
      <c r="G29" s="237">
        <v>2.008746743873992E-3</v>
      </c>
      <c r="H29" s="237">
        <v>3.2231688389779568E-3</v>
      </c>
      <c r="I29" s="237">
        <v>3.5592075176485555E-3</v>
      </c>
      <c r="J29" s="237">
        <v>3.9121322232405723E-3</v>
      </c>
      <c r="K29" s="237">
        <v>4.0988347818450028E-3</v>
      </c>
      <c r="L29" s="237">
        <v>4.3637609658389873E-3</v>
      </c>
      <c r="M29" s="237">
        <v>5.1672873561901334E-3</v>
      </c>
      <c r="N29" s="237">
        <v>5.4439968398090023E-3</v>
      </c>
      <c r="O29" s="237">
        <v>4.8065285592055161E-3</v>
      </c>
      <c r="P29" s="237">
        <v>4.4364862545599494E-3</v>
      </c>
      <c r="Q29" s="237">
        <v>4.0294959495961336E-3</v>
      </c>
      <c r="R29" s="237">
        <v>2.6177499737858271E-3</v>
      </c>
      <c r="S29" s="237">
        <v>2.6061908524809014E-3</v>
      </c>
      <c r="T29" s="237">
        <v>2.9179480542576861E-3</v>
      </c>
      <c r="U29" s="237">
        <v>2.8833453221775765E-3</v>
      </c>
      <c r="V29" s="237">
        <v>2.6776619126355305E-3</v>
      </c>
      <c r="W29" s="237">
        <v>1.2801335619162112E-3</v>
      </c>
      <c r="X29" s="237">
        <v>1.6879040870883411E-3</v>
      </c>
      <c r="Y29" s="237">
        <v>1.8956292022645383E-3</v>
      </c>
      <c r="Z29" s="237">
        <v>2.7357963657766763E-3</v>
      </c>
      <c r="AA29" s="237">
        <v>1</v>
      </c>
      <c r="AB29" s="237">
        <v>1.3669842565729295E-2</v>
      </c>
      <c r="AC29" s="237">
        <v>3.1432307548011088E-2</v>
      </c>
      <c r="AD29" s="237">
        <v>4.9570881098048632E-3</v>
      </c>
      <c r="AE29" s="237">
        <v>4.272264678607556E-3</v>
      </c>
      <c r="AF29" s="237">
        <v>3.5517789172754789E-3</v>
      </c>
      <c r="AG29" s="237">
        <v>1.0010807676799316E-2</v>
      </c>
      <c r="AH29" s="237">
        <v>6.6067807210145194E-3</v>
      </c>
      <c r="AI29" s="237">
        <v>5.6936683821728097E-3</v>
      </c>
      <c r="AJ29" s="237">
        <v>9.8810244229919509E-3</v>
      </c>
      <c r="AK29" s="237">
        <v>6.2814358904832862E-3</v>
      </c>
      <c r="AL29" s="237">
        <v>3.2897807806738081E-3</v>
      </c>
      <c r="AM29" s="237">
        <v>3.3558924664719185E-3</v>
      </c>
      <c r="AN29" s="237">
        <v>2.023067308229575E-3</v>
      </c>
      <c r="AO29" s="237">
        <v>4.0988860442729043E-3</v>
      </c>
      <c r="AP29" s="237">
        <v>1.5541955885030238E-3</v>
      </c>
      <c r="AQ29" s="237">
        <v>3.9112648554572218E-3</v>
      </c>
      <c r="AR29" s="237">
        <v>1.192399668504742</v>
      </c>
      <c r="AS29" s="238">
        <v>0.93571426732244567</v>
      </c>
    </row>
    <row r="30" spans="2:45" ht="15.95" customHeight="1" x14ac:dyDescent="0.15">
      <c r="B30" s="239" t="s">
        <v>150</v>
      </c>
      <c r="C30" s="240" t="s">
        <v>263</v>
      </c>
      <c r="D30" s="223">
        <v>1.3392001143739058E-2</v>
      </c>
      <c r="E30" s="223">
        <v>7.532025256307538E-3</v>
      </c>
      <c r="F30" s="223">
        <v>2.6504439287398526E-2</v>
      </c>
      <c r="G30" s="223">
        <v>1.9134446826994986E-2</v>
      </c>
      <c r="H30" s="223">
        <v>2.9556175278821196E-2</v>
      </c>
      <c r="I30" s="223">
        <v>1.7910706868424935E-2</v>
      </c>
      <c r="J30" s="223">
        <v>4.5281090306595446E-2</v>
      </c>
      <c r="K30" s="223">
        <v>2.220462486541009E-2</v>
      </c>
      <c r="L30" s="223">
        <v>3.6757535535060115E-2</v>
      </c>
      <c r="M30" s="222">
        <v>4.6209483632687655E-2</v>
      </c>
      <c r="N30" s="223">
        <v>5.7652841925535749E-2</v>
      </c>
      <c r="O30" s="223">
        <v>6.8314894788653213E-2</v>
      </c>
      <c r="P30" s="223">
        <v>3.1937148279988142E-2</v>
      </c>
      <c r="Q30" s="223">
        <v>2.8696442522666402E-2</v>
      </c>
      <c r="R30" s="223">
        <v>1.2873220102353849E-2</v>
      </c>
      <c r="S30" s="223">
        <v>1.443100052670783E-2</v>
      </c>
      <c r="T30" s="223">
        <v>8.4335101960579806E-3</v>
      </c>
      <c r="U30" s="223">
        <v>3.7127722661402816E-2</v>
      </c>
      <c r="V30" s="223">
        <v>1.8194465365208325E-2</v>
      </c>
      <c r="W30" s="222">
        <v>1.3412898830197674E-2</v>
      </c>
      <c r="X30" s="223">
        <v>1.9659973310703849E-2</v>
      </c>
      <c r="Y30" s="223">
        <v>2.2136188228900261E-2</v>
      </c>
      <c r="Z30" s="223">
        <v>2.1188386314429621E-2</v>
      </c>
      <c r="AA30" s="223">
        <v>8.0787905933430108E-3</v>
      </c>
      <c r="AB30" s="223">
        <v>1</v>
      </c>
      <c r="AC30" s="223">
        <v>5.3182443173448606E-2</v>
      </c>
      <c r="AD30" s="223">
        <v>7.9688898025096058E-2</v>
      </c>
      <c r="AE30" s="223">
        <v>2.5429085279614079E-2</v>
      </c>
      <c r="AF30" s="223">
        <v>7.7145682373797328E-3</v>
      </c>
      <c r="AG30" s="222">
        <v>2.5983844280598896E-3</v>
      </c>
      <c r="AH30" s="223">
        <v>9.0026979592701031E-3</v>
      </c>
      <c r="AI30" s="223">
        <v>1.1290080557215863E-2</v>
      </c>
      <c r="AJ30" s="223">
        <v>1.6674090560748062E-2</v>
      </c>
      <c r="AK30" s="223">
        <v>2.6581589723220323E-2</v>
      </c>
      <c r="AL30" s="223">
        <v>1.632524103263076E-2</v>
      </c>
      <c r="AM30" s="223">
        <v>8.0424118060917794E-3</v>
      </c>
      <c r="AN30" s="223">
        <v>6.8232959774987305E-3</v>
      </c>
      <c r="AO30" s="223">
        <v>4.6292156704586127E-2</v>
      </c>
      <c r="AP30" s="223">
        <v>8.327676295145036E-3</v>
      </c>
      <c r="AQ30" s="223">
        <v>1.2242087925497544E-2</v>
      </c>
      <c r="AR30" s="223">
        <v>1.9568347203330911</v>
      </c>
      <c r="AS30" s="205">
        <v>1.5355909725333168</v>
      </c>
    </row>
    <row r="31" spans="2:45" ht="15.95" customHeight="1" x14ac:dyDescent="0.15">
      <c r="B31" s="235" t="s">
        <v>151</v>
      </c>
      <c r="C31" s="236" t="s">
        <v>168</v>
      </c>
      <c r="D31" s="237">
        <v>1.1672534900434787E-3</v>
      </c>
      <c r="E31" s="237">
        <v>7.0959882967894651E-4</v>
      </c>
      <c r="F31" s="237">
        <v>2.8226835337569244E-3</v>
      </c>
      <c r="G31" s="237">
        <v>2.8969707061719044E-3</v>
      </c>
      <c r="H31" s="237">
        <v>2.1391847636797667E-3</v>
      </c>
      <c r="I31" s="237">
        <v>1.5540389101181681E-3</v>
      </c>
      <c r="J31" s="237">
        <v>4.9130856678216046E-3</v>
      </c>
      <c r="K31" s="237">
        <v>9.2071222940193567E-4</v>
      </c>
      <c r="L31" s="237">
        <v>1.9840399591020308E-3</v>
      </c>
      <c r="M31" s="237">
        <v>2.5056169993561625E-3</v>
      </c>
      <c r="N31" s="237">
        <v>1.5695213618692353E-3</v>
      </c>
      <c r="O31" s="237">
        <v>1.3619868505819403E-3</v>
      </c>
      <c r="P31" s="237">
        <v>1.7767349112163696E-3</v>
      </c>
      <c r="Q31" s="237">
        <v>1.2438047414024792E-3</v>
      </c>
      <c r="R31" s="237">
        <v>7.3475572216638758E-4</v>
      </c>
      <c r="S31" s="237">
        <v>1.0154213657850178E-3</v>
      </c>
      <c r="T31" s="237">
        <v>3.7593431310375789E-3</v>
      </c>
      <c r="U31" s="237">
        <v>1.9906103770780184E-3</v>
      </c>
      <c r="V31" s="237">
        <v>1.0852403742540159E-3</v>
      </c>
      <c r="W31" s="237">
        <v>6.8297885106547438E-4</v>
      </c>
      <c r="X31" s="237">
        <v>6.4492244863507291E-4</v>
      </c>
      <c r="Y31" s="237">
        <v>1.3247324971422181E-3</v>
      </c>
      <c r="Z31" s="237">
        <v>1.9475591384352866E-3</v>
      </c>
      <c r="AA31" s="237">
        <v>1.4418160796645237E-3</v>
      </c>
      <c r="AB31" s="237">
        <v>8.7007587030649754E-4</v>
      </c>
      <c r="AC31" s="237">
        <v>1</v>
      </c>
      <c r="AD31" s="237">
        <v>1.1463501547112852E-2</v>
      </c>
      <c r="AE31" s="237">
        <v>2.9466737683063113E-3</v>
      </c>
      <c r="AF31" s="237">
        <v>1.8538590096604812E-3</v>
      </c>
      <c r="AG31" s="237">
        <v>3.3304094749788998E-4</v>
      </c>
      <c r="AH31" s="237">
        <v>4.3929602113728147E-3</v>
      </c>
      <c r="AI31" s="237">
        <v>3.7494077919249863E-3</v>
      </c>
      <c r="AJ31" s="237">
        <v>5.144863534589786E-3</v>
      </c>
      <c r="AK31" s="237">
        <v>9.6331767425927896E-3</v>
      </c>
      <c r="AL31" s="237">
        <v>5.8883055236854664E-3</v>
      </c>
      <c r="AM31" s="237">
        <v>3.0656073892527118E-3</v>
      </c>
      <c r="AN31" s="237">
        <v>1.1225587162865748E-3</v>
      </c>
      <c r="AO31" s="237">
        <v>1.060250264294328E-2</v>
      </c>
      <c r="AP31" s="237">
        <v>1.0365642847987733E-3</v>
      </c>
      <c r="AQ31" s="237">
        <v>3.6141309398069208E-3</v>
      </c>
      <c r="AR31" s="237">
        <v>1.107909841859603</v>
      </c>
      <c r="AS31" s="238">
        <v>0.86941239025584505</v>
      </c>
    </row>
    <row r="32" spans="2:45" ht="15.95" customHeight="1" x14ac:dyDescent="0.15">
      <c r="B32" s="239" t="s">
        <v>152</v>
      </c>
      <c r="C32" s="240" t="s">
        <v>153</v>
      </c>
      <c r="D32" s="223">
        <v>8.3786633822873792E-4</v>
      </c>
      <c r="E32" s="223">
        <v>5.7147585900537161E-4</v>
      </c>
      <c r="F32" s="223">
        <v>2.7480336009305579E-3</v>
      </c>
      <c r="G32" s="223">
        <v>1.6758705088792708E-3</v>
      </c>
      <c r="H32" s="223">
        <v>8.6075740563583674E-4</v>
      </c>
      <c r="I32" s="223">
        <v>1.0762390945058206E-3</v>
      </c>
      <c r="J32" s="223">
        <v>2.2185869285953775E-3</v>
      </c>
      <c r="K32" s="223">
        <v>5.3284004971935095E-4</v>
      </c>
      <c r="L32" s="223">
        <v>6.0182189465447864E-4</v>
      </c>
      <c r="M32" s="223">
        <v>3.7203020140469329E-3</v>
      </c>
      <c r="N32" s="223">
        <v>1.1686199578453988E-3</v>
      </c>
      <c r="O32" s="223">
        <v>9.4018494140750842E-4</v>
      </c>
      <c r="P32" s="223">
        <v>5.5351071824351252E-4</v>
      </c>
      <c r="Q32" s="223">
        <v>6.2423559965454087E-4</v>
      </c>
      <c r="R32" s="223">
        <v>6.3336128636074971E-4</v>
      </c>
      <c r="S32" s="223">
        <v>5.0614214283092331E-4</v>
      </c>
      <c r="T32" s="223">
        <v>4.8535112298832353E-3</v>
      </c>
      <c r="U32" s="223">
        <v>1.3228065702546197E-3</v>
      </c>
      <c r="V32" s="223">
        <v>5.7749843972959179E-4</v>
      </c>
      <c r="W32" s="223">
        <v>5.0643858424702479E-4</v>
      </c>
      <c r="X32" s="223">
        <v>4.0161008061817571E-4</v>
      </c>
      <c r="Y32" s="223">
        <v>1.7103350757838537E-3</v>
      </c>
      <c r="Z32" s="223">
        <v>1.0052241471248074E-3</v>
      </c>
      <c r="AA32" s="223">
        <v>3.0148360547260838E-3</v>
      </c>
      <c r="AB32" s="223">
        <v>8.1292269217668155E-3</v>
      </c>
      <c r="AC32" s="223">
        <v>2.7475418961606661E-3</v>
      </c>
      <c r="AD32" s="223">
        <v>1</v>
      </c>
      <c r="AE32" s="223">
        <v>1.9820433907845637E-3</v>
      </c>
      <c r="AF32" s="223">
        <v>3.4926482721716508E-3</v>
      </c>
      <c r="AG32" s="223">
        <v>3.1018049799317145E-4</v>
      </c>
      <c r="AH32" s="223">
        <v>3.058615317264683E-3</v>
      </c>
      <c r="AI32" s="223">
        <v>6.4123411910884352E-3</v>
      </c>
      <c r="AJ32" s="223">
        <v>2.7699553810908158E-2</v>
      </c>
      <c r="AK32" s="223">
        <v>6.0078825709825416E-3</v>
      </c>
      <c r="AL32" s="223">
        <v>3.9552959664563283E-3</v>
      </c>
      <c r="AM32" s="223">
        <v>8.7213547433470705E-4</v>
      </c>
      <c r="AN32" s="223">
        <v>7.5140625892572389E-4</v>
      </c>
      <c r="AO32" s="223">
        <v>1.8464540378309142E-2</v>
      </c>
      <c r="AP32" s="223">
        <v>7.1924176749405965E-4</v>
      </c>
      <c r="AQ32" s="223">
        <v>2.0699176626797822E-2</v>
      </c>
      <c r="AR32" s="223">
        <v>1.1379639388643505</v>
      </c>
      <c r="AS32" s="205">
        <v>0.89299680419156835</v>
      </c>
    </row>
    <row r="33" spans="2:45" ht="15.95" customHeight="1" x14ac:dyDescent="0.15">
      <c r="B33" s="235" t="s">
        <v>154</v>
      </c>
      <c r="C33" s="236" t="s">
        <v>264</v>
      </c>
      <c r="D33" s="237">
        <v>7.5408170847102898E-2</v>
      </c>
      <c r="E33" s="237">
        <v>6.1927153740632845E-2</v>
      </c>
      <c r="F33" s="237">
        <v>3.412618154006189E-2</v>
      </c>
      <c r="G33" s="237">
        <v>8.8479994245262872E-2</v>
      </c>
      <c r="H33" s="237">
        <v>8.303327635962085E-2</v>
      </c>
      <c r="I33" s="237">
        <v>9.5048695421949214E-2</v>
      </c>
      <c r="J33" s="237">
        <v>4.1962648953879127E-2</v>
      </c>
      <c r="K33" s="237">
        <v>4.9469867385313414E-2</v>
      </c>
      <c r="L33" s="237">
        <v>5.8816508310704715E-2</v>
      </c>
      <c r="M33" s="237">
        <v>3.9960888704325057E-2</v>
      </c>
      <c r="N33" s="237">
        <v>4.9842510201388426E-2</v>
      </c>
      <c r="O33" s="237">
        <v>5.3178340220699061E-2</v>
      </c>
      <c r="P33" s="237">
        <v>5.5329828871701618E-2</v>
      </c>
      <c r="Q33" s="237">
        <v>4.6359468405313457E-2</v>
      </c>
      <c r="R33" s="237">
        <v>4.23575464134614E-2</v>
      </c>
      <c r="S33" s="237">
        <v>4.1672765068367583E-2</v>
      </c>
      <c r="T33" s="237">
        <v>5.1132451038897679E-2</v>
      </c>
      <c r="U33" s="237">
        <v>4.4271683188707882E-2</v>
      </c>
      <c r="V33" s="237">
        <v>5.3552069231376384E-2</v>
      </c>
      <c r="W33" s="237">
        <v>5.147797040981112E-2</v>
      </c>
      <c r="X33" s="237">
        <v>4.4249866989854669E-2</v>
      </c>
      <c r="Y33" s="237">
        <v>6.386046431214408E-2</v>
      </c>
      <c r="Z33" s="237">
        <v>7.2713154915749811E-2</v>
      </c>
      <c r="AA33" s="237">
        <v>5.9154705049875807E-2</v>
      </c>
      <c r="AB33" s="237">
        <v>1.938895094713862E-2</v>
      </c>
      <c r="AC33" s="237">
        <v>2.8658656074964251E-2</v>
      </c>
      <c r="AD33" s="237">
        <v>2.2742472545739616E-2</v>
      </c>
      <c r="AE33" s="237">
        <v>1</v>
      </c>
      <c r="AF33" s="237">
        <v>1.0926031706589932E-2</v>
      </c>
      <c r="AG33" s="237">
        <v>2.8024714254267814E-3</v>
      </c>
      <c r="AH33" s="237">
        <v>3.8388831482709884E-2</v>
      </c>
      <c r="AI33" s="237">
        <v>1.5231598791821684E-2</v>
      </c>
      <c r="AJ33" s="237">
        <v>1.5435819422141964E-2</v>
      </c>
      <c r="AK33" s="237">
        <v>1.7941516316571114E-2</v>
      </c>
      <c r="AL33" s="237">
        <v>5.3716355331158844E-2</v>
      </c>
      <c r="AM33" s="237">
        <v>4.6248990485555447E-2</v>
      </c>
      <c r="AN33" s="237">
        <v>2.448243153476827E-2</v>
      </c>
      <c r="AO33" s="237">
        <v>8.6045529492423584E-2</v>
      </c>
      <c r="AP33" s="237">
        <v>0.23025944581795352</v>
      </c>
      <c r="AQ33" s="237">
        <v>1.9686380984183186E-2</v>
      </c>
      <c r="AR33" s="237">
        <v>2.9893416921853486</v>
      </c>
      <c r="AS33" s="238">
        <v>2.3458323120697258</v>
      </c>
    </row>
    <row r="34" spans="2:45" ht="15.95" customHeight="1" x14ac:dyDescent="0.15">
      <c r="B34" s="239" t="s">
        <v>155</v>
      </c>
      <c r="C34" s="240" t="s">
        <v>265</v>
      </c>
      <c r="D34" s="223">
        <v>8.0286601503944503E-3</v>
      </c>
      <c r="E34" s="223">
        <v>1.0969917444542855E-2</v>
      </c>
      <c r="F34" s="223">
        <v>4.9748036475496325E-2</v>
      </c>
      <c r="G34" s="223">
        <v>8.8402218176578101E-3</v>
      </c>
      <c r="H34" s="223">
        <v>1.833618954140466E-2</v>
      </c>
      <c r="I34" s="223">
        <v>1.2923147769902176E-2</v>
      </c>
      <c r="J34" s="223">
        <v>1.1616005866231302E-2</v>
      </c>
      <c r="K34" s="223">
        <v>5.0025413651528013E-3</v>
      </c>
      <c r="L34" s="223">
        <v>5.9610334181855358E-3</v>
      </c>
      <c r="M34" s="223">
        <v>1.3105506883404961E-2</v>
      </c>
      <c r="N34" s="223">
        <v>1.962023469115021E-2</v>
      </c>
      <c r="O34" s="223">
        <v>8.82221730515176E-3</v>
      </c>
      <c r="P34" s="223">
        <v>9.4514680148496295E-3</v>
      </c>
      <c r="Q34" s="223">
        <v>1.0960362775722368E-2</v>
      </c>
      <c r="R34" s="223">
        <v>1.278409401198537E-2</v>
      </c>
      <c r="S34" s="223">
        <v>7.8421955259555462E-3</v>
      </c>
      <c r="T34" s="223">
        <v>1.6173735185264423E-2</v>
      </c>
      <c r="U34" s="223">
        <v>7.5971156196912443E-3</v>
      </c>
      <c r="V34" s="223">
        <v>7.8220270524736197E-3</v>
      </c>
      <c r="W34" s="223">
        <v>6.5176013714243076E-3</v>
      </c>
      <c r="X34" s="223">
        <v>7.2606438178912814E-3</v>
      </c>
      <c r="Y34" s="223">
        <v>1.5102108020555975E-2</v>
      </c>
      <c r="Z34" s="223">
        <v>2.0531205889544303E-2</v>
      </c>
      <c r="AA34" s="223">
        <v>1.5664703893901774E-2</v>
      </c>
      <c r="AB34" s="223">
        <v>1.8312842299047817E-2</v>
      </c>
      <c r="AC34" s="223">
        <v>2.8217655700383201E-2</v>
      </c>
      <c r="AD34" s="223">
        <v>4.2692789584860183E-2</v>
      </c>
      <c r="AE34" s="223">
        <v>1.9192415164200886E-2</v>
      </c>
      <c r="AF34" s="223">
        <v>1</v>
      </c>
      <c r="AG34" s="223">
        <v>6.3438327391313012E-2</v>
      </c>
      <c r="AH34" s="223">
        <v>2.323083006276391E-2</v>
      </c>
      <c r="AI34" s="223">
        <v>9.6281414397897704E-3</v>
      </c>
      <c r="AJ34" s="223">
        <v>2.1138304282823747E-2</v>
      </c>
      <c r="AK34" s="223">
        <v>1.062662929247186E-2</v>
      </c>
      <c r="AL34" s="223">
        <v>1.0302729390078744E-2</v>
      </c>
      <c r="AM34" s="223">
        <v>2.4669507615226825E-2</v>
      </c>
      <c r="AN34" s="223">
        <v>1.3476012124163992E-2</v>
      </c>
      <c r="AO34" s="223">
        <v>1.2911534454452981E-2</v>
      </c>
      <c r="AP34" s="223">
        <v>6.6306137653986781E-3</v>
      </c>
      <c r="AQ34" s="223">
        <v>1.3432516613205709E-2</v>
      </c>
      <c r="AR34" s="223">
        <v>1.6285818230881162</v>
      </c>
      <c r="AS34" s="205">
        <v>1.2780003950156156</v>
      </c>
    </row>
    <row r="35" spans="2:45" ht="15.95" customHeight="1" x14ac:dyDescent="0.15">
      <c r="B35" s="235" t="s">
        <v>156</v>
      </c>
      <c r="C35" s="236" t="s">
        <v>169</v>
      </c>
      <c r="D35" s="237">
        <v>5.3031263644346431E-3</v>
      </c>
      <c r="E35" s="237">
        <v>4.0833945305812636E-3</v>
      </c>
      <c r="F35" s="237">
        <v>1.2853134996987169E-2</v>
      </c>
      <c r="G35" s="237">
        <v>6.3706402700502637E-3</v>
      </c>
      <c r="H35" s="237">
        <v>7.5736480283702338E-3</v>
      </c>
      <c r="I35" s="237">
        <v>6.5903906439534364E-3</v>
      </c>
      <c r="J35" s="237">
        <v>8.2844754759236975E-3</v>
      </c>
      <c r="K35" s="237">
        <v>4.1245672884754579E-3</v>
      </c>
      <c r="L35" s="237">
        <v>5.8192625669763343E-3</v>
      </c>
      <c r="M35" s="241">
        <v>7.5030785089318002E-3</v>
      </c>
      <c r="N35" s="237">
        <v>6.0129352030547411E-3</v>
      </c>
      <c r="O35" s="237">
        <v>4.9268050903749942E-3</v>
      </c>
      <c r="P35" s="237">
        <v>4.7729149167944013E-3</v>
      </c>
      <c r="Q35" s="237">
        <v>6.530069652455164E-3</v>
      </c>
      <c r="R35" s="237">
        <v>5.664525859639489E-3</v>
      </c>
      <c r="S35" s="237">
        <v>4.8137395840889803E-3</v>
      </c>
      <c r="T35" s="237">
        <v>5.2584354943507631E-3</v>
      </c>
      <c r="U35" s="237">
        <v>3.9533525910474899E-3</v>
      </c>
      <c r="V35" s="237">
        <v>4.8021000078220712E-3</v>
      </c>
      <c r="W35" s="241">
        <v>6.8007915078464945E-3</v>
      </c>
      <c r="X35" s="237">
        <v>3.7966754648027165E-3</v>
      </c>
      <c r="Y35" s="237">
        <v>4.9837397032439284E-3</v>
      </c>
      <c r="Z35" s="237">
        <v>7.2279128388946026E-3</v>
      </c>
      <c r="AA35" s="237">
        <v>7.6087145217741299E-3</v>
      </c>
      <c r="AB35" s="237">
        <v>6.4220036859714879E-3</v>
      </c>
      <c r="AC35" s="237">
        <v>5.1137608196834003E-3</v>
      </c>
      <c r="AD35" s="237">
        <v>6.1187575242282423E-3</v>
      </c>
      <c r="AE35" s="237">
        <v>2.8881292820558582E-2</v>
      </c>
      <c r="AF35" s="237">
        <v>1.6789699339446348E-2</v>
      </c>
      <c r="AG35" s="241">
        <v>1</v>
      </c>
      <c r="AH35" s="237">
        <v>1.9757856294070175E-2</v>
      </c>
      <c r="AI35" s="237">
        <v>1.4794611430349359E-2</v>
      </c>
      <c r="AJ35" s="237">
        <v>3.8381833234649382E-3</v>
      </c>
      <c r="AK35" s="237">
        <v>5.8262709893068974E-3</v>
      </c>
      <c r="AL35" s="237">
        <v>1.7320496419712006E-2</v>
      </c>
      <c r="AM35" s="237">
        <v>2.2366061986858584E-2</v>
      </c>
      <c r="AN35" s="237">
        <v>8.666167862706008E-3</v>
      </c>
      <c r="AO35" s="237">
        <v>1.722106235632509E-2</v>
      </c>
      <c r="AP35" s="237">
        <v>7.8652996559888597E-3</v>
      </c>
      <c r="AQ35" s="237">
        <v>3.4059339030241817E-2</v>
      </c>
      <c r="AR35" s="237">
        <v>1.360699294649786</v>
      </c>
      <c r="AS35" s="238">
        <v>1.0677843823422111</v>
      </c>
    </row>
    <row r="36" spans="2:45" ht="15.95" customHeight="1" x14ac:dyDescent="0.15">
      <c r="B36" s="239" t="s">
        <v>157</v>
      </c>
      <c r="C36" s="240" t="s">
        <v>266</v>
      </c>
      <c r="D36" s="223">
        <v>6.3819018182796172E-2</v>
      </c>
      <c r="E36" s="223">
        <v>4.8103459385427781E-2</v>
      </c>
      <c r="F36" s="223">
        <v>0.28540176169247411</v>
      </c>
      <c r="G36" s="223">
        <v>4.9431597789133509E-2</v>
      </c>
      <c r="H36" s="223">
        <v>3.3354070422559695E-2</v>
      </c>
      <c r="I36" s="223">
        <v>5.1223514409215465E-2</v>
      </c>
      <c r="J36" s="223">
        <v>3.0023393385938357E-2</v>
      </c>
      <c r="K36" s="223">
        <v>5.0734977171570307E-2</v>
      </c>
      <c r="L36" s="223">
        <v>2.2961685944342634E-2</v>
      </c>
      <c r="M36" s="223">
        <v>8.377554900484098E-2</v>
      </c>
      <c r="N36" s="223">
        <v>4.3122067067134527E-2</v>
      </c>
      <c r="O36" s="223">
        <v>3.729141034424862E-2</v>
      </c>
      <c r="P36" s="223">
        <v>3.3914899051892766E-2</v>
      </c>
      <c r="Q36" s="223">
        <v>3.2098662993719801E-2</v>
      </c>
      <c r="R36" s="223">
        <v>2.6103427482347605E-2</v>
      </c>
      <c r="S36" s="223">
        <v>2.1532949486353342E-2</v>
      </c>
      <c r="T36" s="223">
        <v>3.5924580864169012E-2</v>
      </c>
      <c r="U36" s="223">
        <v>2.4008332112418811E-2</v>
      </c>
      <c r="V36" s="223">
        <v>2.5057110322796766E-2</v>
      </c>
      <c r="W36" s="223">
        <v>1.8425084562009537E-2</v>
      </c>
      <c r="X36" s="223">
        <v>1.5922509447167665E-2</v>
      </c>
      <c r="Y36" s="223">
        <v>2.6219746931094644E-2</v>
      </c>
      <c r="Z36" s="223">
        <v>9.6795765885744234E-2</v>
      </c>
      <c r="AA36" s="223">
        <v>5.169752210503345E-2</v>
      </c>
      <c r="AB36" s="223">
        <v>3.9257270923385719E-2</v>
      </c>
      <c r="AC36" s="223">
        <v>3.1438575612197539E-2</v>
      </c>
      <c r="AD36" s="223">
        <v>6.4511316034630159E-2</v>
      </c>
      <c r="AE36" s="223">
        <v>5.8138578518608243E-2</v>
      </c>
      <c r="AF36" s="223">
        <v>3.6909405730847285E-2</v>
      </c>
      <c r="AG36" s="223">
        <v>5.0338679896962469E-3</v>
      </c>
      <c r="AH36" s="223">
        <v>1</v>
      </c>
      <c r="AI36" s="223">
        <v>2.9048031922774997E-2</v>
      </c>
      <c r="AJ36" s="223">
        <v>3.7711891218498814E-2</v>
      </c>
      <c r="AK36" s="223">
        <v>2.7868893773356499E-2</v>
      </c>
      <c r="AL36" s="223">
        <v>2.052517427709338E-2</v>
      </c>
      <c r="AM36" s="223">
        <v>4.3884987749568061E-2</v>
      </c>
      <c r="AN36" s="223">
        <v>1.9443145710204501E-2</v>
      </c>
      <c r="AO36" s="223">
        <v>5.0099515037039667E-2</v>
      </c>
      <c r="AP36" s="223">
        <v>6.1129994818260931E-2</v>
      </c>
      <c r="AQ36" s="223">
        <v>9.6157879491602566E-2</v>
      </c>
      <c r="AR36" s="223">
        <v>2.8281016248521946</v>
      </c>
      <c r="AS36" s="205">
        <v>2.2193020592922661</v>
      </c>
    </row>
    <row r="37" spans="2:45" ht="15.95" customHeight="1" x14ac:dyDescent="0.15">
      <c r="B37" s="235" t="s">
        <v>158</v>
      </c>
      <c r="C37" s="236" t="s">
        <v>267</v>
      </c>
      <c r="D37" s="237">
        <v>6.3316640719903554E-3</v>
      </c>
      <c r="E37" s="237">
        <v>7.6978707166066446E-3</v>
      </c>
      <c r="F37" s="237">
        <v>1.0373257999992294E-2</v>
      </c>
      <c r="G37" s="237">
        <v>8.3637452201875632E-3</v>
      </c>
      <c r="H37" s="237">
        <v>8.6020014824430731E-3</v>
      </c>
      <c r="I37" s="237">
        <v>8.7685952979679373E-3</v>
      </c>
      <c r="J37" s="237">
        <v>9.7418279532798212E-3</v>
      </c>
      <c r="K37" s="237">
        <v>5.0697942470884156E-3</v>
      </c>
      <c r="L37" s="237">
        <v>7.2461396249398615E-3</v>
      </c>
      <c r="M37" s="237">
        <v>7.6158426906465741E-3</v>
      </c>
      <c r="N37" s="237">
        <v>1.2350672403557255E-2</v>
      </c>
      <c r="O37" s="237">
        <v>6.7681935180681167E-3</v>
      </c>
      <c r="P37" s="237">
        <v>7.1136286390059769E-3</v>
      </c>
      <c r="Q37" s="237">
        <v>8.6556030363202589E-3</v>
      </c>
      <c r="R37" s="237">
        <v>6.5971633915872822E-3</v>
      </c>
      <c r="S37" s="237">
        <v>1.170926476563367E-2</v>
      </c>
      <c r="T37" s="237">
        <v>1.2855248259239465E-2</v>
      </c>
      <c r="U37" s="237">
        <v>9.5982892878610365E-3</v>
      </c>
      <c r="V37" s="237">
        <v>1.2791165237005919E-2</v>
      </c>
      <c r="W37" s="237">
        <v>1.0688654255828304E-2</v>
      </c>
      <c r="X37" s="237">
        <v>5.7133827782294162E-3</v>
      </c>
      <c r="Y37" s="237">
        <v>7.5552707253371144E-3</v>
      </c>
      <c r="Z37" s="237">
        <v>1.0114324843697613E-2</v>
      </c>
      <c r="AA37" s="237">
        <v>1.2435622299795872E-2</v>
      </c>
      <c r="AB37" s="237">
        <v>1.0259474855960351E-2</v>
      </c>
      <c r="AC37" s="237">
        <v>3.7812116864624858E-2</v>
      </c>
      <c r="AD37" s="237">
        <v>1.2828510256125103E-2</v>
      </c>
      <c r="AE37" s="237">
        <v>2.9212086936573973E-2</v>
      </c>
      <c r="AF37" s="237">
        <v>4.3304514910675981E-2</v>
      </c>
      <c r="AG37" s="237">
        <v>4.5594277289070558E-3</v>
      </c>
      <c r="AH37" s="237">
        <v>1.2569875506389388E-2</v>
      </c>
      <c r="AI37" s="237">
        <v>1</v>
      </c>
      <c r="AJ37" s="237">
        <v>2.450418979212008E-2</v>
      </c>
      <c r="AK37" s="237">
        <v>1.43052141182124E-2</v>
      </c>
      <c r="AL37" s="237">
        <v>1.2189421606220666E-2</v>
      </c>
      <c r="AM37" s="237">
        <v>5.5078147334086329E-2</v>
      </c>
      <c r="AN37" s="237">
        <v>3.0386597203125199E-2</v>
      </c>
      <c r="AO37" s="237">
        <v>1.8972998865283749E-2</v>
      </c>
      <c r="AP37" s="237">
        <v>7.9687772485702371E-3</v>
      </c>
      <c r="AQ37" s="237">
        <v>6.0076589944788074E-2</v>
      </c>
      <c r="AR37" s="237">
        <v>1.5887851659179733</v>
      </c>
      <c r="AS37" s="238">
        <v>1.2467706816154607</v>
      </c>
    </row>
    <row r="38" spans="2:45" ht="15.95" customHeight="1" x14ac:dyDescent="0.15">
      <c r="B38" s="239" t="s">
        <v>159</v>
      </c>
      <c r="C38" s="240" t="s">
        <v>268</v>
      </c>
      <c r="D38" s="223">
        <v>9.5935716953987182E-4</v>
      </c>
      <c r="E38" s="223">
        <v>1.9229681754450664E-3</v>
      </c>
      <c r="F38" s="223">
        <v>2.3517446550452605E-3</v>
      </c>
      <c r="G38" s="223">
        <v>2.2241468020194259E-3</v>
      </c>
      <c r="H38" s="223">
        <v>8.1449733715684039E-4</v>
      </c>
      <c r="I38" s="223">
        <v>8.7414485614675786E-4</v>
      </c>
      <c r="J38" s="223">
        <v>5.0419267787307125E-4</v>
      </c>
      <c r="K38" s="223">
        <v>1.0520470914023663E-3</v>
      </c>
      <c r="L38" s="223">
        <v>5.0401220730762265E-4</v>
      </c>
      <c r="M38" s="223">
        <v>1.9474741327432845E-3</v>
      </c>
      <c r="N38" s="223">
        <v>5.5229284281886593E-4</v>
      </c>
      <c r="O38" s="223">
        <v>1.8486821238761848E-3</v>
      </c>
      <c r="P38" s="223">
        <v>5.6066356676446162E-4</v>
      </c>
      <c r="Q38" s="223">
        <v>8.6611400314238823E-4</v>
      </c>
      <c r="R38" s="223">
        <v>1.8426448732130473E-3</v>
      </c>
      <c r="S38" s="223">
        <v>1.3784412977696137E-3</v>
      </c>
      <c r="T38" s="223">
        <v>5.9947948334604622E-4</v>
      </c>
      <c r="U38" s="223">
        <v>2.8460975446002647E-4</v>
      </c>
      <c r="V38" s="223">
        <v>7.1919642955965983E-4</v>
      </c>
      <c r="W38" s="223">
        <v>5.6796932093140058E-4</v>
      </c>
      <c r="X38" s="223">
        <v>8.3942092536525123E-4</v>
      </c>
      <c r="Y38" s="223">
        <v>3.7489333279793172E-3</v>
      </c>
      <c r="Z38" s="223">
        <v>7.0443799768960967E-4</v>
      </c>
      <c r="AA38" s="223">
        <v>2.8375201697179156E-3</v>
      </c>
      <c r="AB38" s="223">
        <v>8.1148591325107082E-4</v>
      </c>
      <c r="AC38" s="223">
        <v>2.2971157416067953E-3</v>
      </c>
      <c r="AD38" s="223">
        <v>3.5426877795465719E-3</v>
      </c>
      <c r="AE38" s="223">
        <v>1.6113628866786084E-3</v>
      </c>
      <c r="AF38" s="223">
        <v>1.2475888074013038E-3</v>
      </c>
      <c r="AG38" s="223">
        <v>2.4959842731452693E-4</v>
      </c>
      <c r="AH38" s="223">
        <v>1.9018814799328159E-3</v>
      </c>
      <c r="AI38" s="223">
        <v>9.0798505748251965E-4</v>
      </c>
      <c r="AJ38" s="223">
        <v>1</v>
      </c>
      <c r="AK38" s="223">
        <v>2.2570048049472794E-3</v>
      </c>
      <c r="AL38" s="223">
        <v>9.9568420534159349E-4</v>
      </c>
      <c r="AM38" s="223">
        <v>1.4189160842007537E-3</v>
      </c>
      <c r="AN38" s="223">
        <v>7.6851515072599245E-4</v>
      </c>
      <c r="AO38" s="223">
        <v>1.0568697839079657E-3</v>
      </c>
      <c r="AP38" s="223">
        <v>6.0934102570911106E-4</v>
      </c>
      <c r="AQ38" s="223">
        <v>0.24658739468913299</v>
      </c>
      <c r="AR38" s="223">
        <v>1.2967684230584933</v>
      </c>
      <c r="AS38" s="205">
        <v>1.0176157767560094</v>
      </c>
    </row>
    <row r="39" spans="2:45" ht="15.95" customHeight="1" x14ac:dyDescent="0.15">
      <c r="B39" s="235" t="s">
        <v>160</v>
      </c>
      <c r="C39" s="236" t="s">
        <v>269</v>
      </c>
      <c r="D39" s="237">
        <v>1.2792938961761266E-4</v>
      </c>
      <c r="E39" s="237">
        <v>9.9795782378617813E-5</v>
      </c>
      <c r="F39" s="237">
        <v>2.8900247676215374E-4</v>
      </c>
      <c r="G39" s="237">
        <v>4.6161305535020563E-4</v>
      </c>
      <c r="H39" s="237">
        <v>1.5706817609703318E-4</v>
      </c>
      <c r="I39" s="237">
        <v>2.1155861961835379E-4</v>
      </c>
      <c r="J39" s="237">
        <v>2.0230537754419744E-4</v>
      </c>
      <c r="K39" s="237">
        <v>7.5977416500489027E-5</v>
      </c>
      <c r="L39" s="237">
        <v>2.1454634247929788E-4</v>
      </c>
      <c r="M39" s="237">
        <v>1.7732548828017618E-4</v>
      </c>
      <c r="N39" s="237">
        <v>1.4642414368534434E-3</v>
      </c>
      <c r="O39" s="237">
        <v>2.7474347570500098E-4</v>
      </c>
      <c r="P39" s="237">
        <v>8.1915405367600521E-5</v>
      </c>
      <c r="Q39" s="237">
        <v>5.090829943733997E-4</v>
      </c>
      <c r="R39" s="237">
        <v>4.3481657448548943E-4</v>
      </c>
      <c r="S39" s="237">
        <v>4.6134070549802092E-4</v>
      </c>
      <c r="T39" s="237">
        <v>6.896905736800134E-4</v>
      </c>
      <c r="U39" s="237">
        <v>1.0548579588262233E-3</v>
      </c>
      <c r="V39" s="237">
        <v>9.4750246570833281E-4</v>
      </c>
      <c r="W39" s="237">
        <v>6.1340695018461506E-4</v>
      </c>
      <c r="X39" s="237">
        <v>2.2187015963088397E-4</v>
      </c>
      <c r="Y39" s="237">
        <v>5.0491743061053022E-4</v>
      </c>
      <c r="Z39" s="237">
        <v>1.6896181280191813E-4</v>
      </c>
      <c r="AA39" s="237">
        <v>2.806848764822324E-4</v>
      </c>
      <c r="AB39" s="237">
        <v>4.6258989409782454E-4</v>
      </c>
      <c r="AC39" s="237">
        <v>3.4073445193621971E-4</v>
      </c>
      <c r="AD39" s="237">
        <v>2.7568637192295113E-4</v>
      </c>
      <c r="AE39" s="237">
        <v>3.8021644604174603E-4</v>
      </c>
      <c r="AF39" s="237">
        <v>4.3773249841507953E-4</v>
      </c>
      <c r="AG39" s="237">
        <v>4.4076722115185942E-5</v>
      </c>
      <c r="AH39" s="237">
        <v>5.4520262467388212E-4</v>
      </c>
      <c r="AI39" s="237">
        <v>4.0283146140882384E-3</v>
      </c>
      <c r="AJ39" s="237">
        <v>2.6402075076573567E-4</v>
      </c>
      <c r="AK39" s="237">
        <v>1</v>
      </c>
      <c r="AL39" s="237">
        <v>1.8506174730908837E-4</v>
      </c>
      <c r="AM39" s="237">
        <v>2.9071133095286605E-4</v>
      </c>
      <c r="AN39" s="237">
        <v>5.4770392630558353E-4</v>
      </c>
      <c r="AO39" s="237">
        <v>5.5278337422852279E-4</v>
      </c>
      <c r="AP39" s="237">
        <v>1.4571644942561676E-4</v>
      </c>
      <c r="AQ39" s="237">
        <v>4.9477949068043074E-4</v>
      </c>
      <c r="AR39" s="237">
        <v>1.0187204856377949</v>
      </c>
      <c r="AS39" s="238">
        <v>0.79942264158818355</v>
      </c>
    </row>
    <row r="40" spans="2:45" ht="15.95" customHeight="1" x14ac:dyDescent="0.15">
      <c r="B40" s="239" t="s">
        <v>161</v>
      </c>
      <c r="C40" s="240" t="s">
        <v>270</v>
      </c>
      <c r="D40" s="223">
        <v>3.8979192577286669E-4</v>
      </c>
      <c r="E40" s="223">
        <v>6.9671173723350976E-5</v>
      </c>
      <c r="F40" s="223">
        <v>2.6891394113005298E-4</v>
      </c>
      <c r="G40" s="223">
        <v>1.0962193138130208E-4</v>
      </c>
      <c r="H40" s="223">
        <v>5.1144719092012339E-5</v>
      </c>
      <c r="I40" s="223">
        <v>7.7348632788998411E-5</v>
      </c>
      <c r="J40" s="223">
        <v>4.4735663724977727E-5</v>
      </c>
      <c r="K40" s="223">
        <v>5.857374459547467E-5</v>
      </c>
      <c r="L40" s="223">
        <v>3.4310857750638551E-5</v>
      </c>
      <c r="M40" s="222">
        <v>9.8055893320410289E-5</v>
      </c>
      <c r="N40" s="223">
        <v>5.7440505607166011E-5</v>
      </c>
      <c r="O40" s="223">
        <v>5.8501691789430375E-5</v>
      </c>
      <c r="P40" s="223">
        <v>4.3450950808595884E-5</v>
      </c>
      <c r="Q40" s="223">
        <v>4.6523423103778245E-5</v>
      </c>
      <c r="R40" s="223">
        <v>4.9655333092558477E-5</v>
      </c>
      <c r="S40" s="223">
        <v>4.5475307158391116E-5</v>
      </c>
      <c r="T40" s="223">
        <v>5.2353003439059244E-5</v>
      </c>
      <c r="U40" s="223">
        <v>3.5253620315503915E-5</v>
      </c>
      <c r="V40" s="223">
        <v>4.3303969406079249E-5</v>
      </c>
      <c r="W40" s="223">
        <v>3.3807670963749238E-5</v>
      </c>
      <c r="X40" s="222">
        <v>3.0286271395048434E-5</v>
      </c>
      <c r="Y40" s="223">
        <v>7.0872546145870195E-5</v>
      </c>
      <c r="Z40" s="223">
        <v>1.004871383471162E-4</v>
      </c>
      <c r="AA40" s="223">
        <v>8.8366783147186194E-5</v>
      </c>
      <c r="AB40" s="223">
        <v>5.8294301424900944E-5</v>
      </c>
      <c r="AC40" s="223">
        <v>3.476537475976882E-4</v>
      </c>
      <c r="AD40" s="223">
        <v>1.1102009114709525E-4</v>
      </c>
      <c r="AE40" s="223">
        <v>1.223532686856787E-4</v>
      </c>
      <c r="AF40" s="223">
        <v>2.5005311826343965E-4</v>
      </c>
      <c r="AG40" s="222">
        <v>2.6543242782142124E-5</v>
      </c>
      <c r="AH40" s="223">
        <v>8.2379692733745716E-4</v>
      </c>
      <c r="AI40" s="223">
        <v>9.6615513962071203E-4</v>
      </c>
      <c r="AJ40" s="223">
        <v>9.0068986301275101E-5</v>
      </c>
      <c r="AK40" s="223">
        <v>8.970636582898093E-5</v>
      </c>
      <c r="AL40" s="223">
        <v>1</v>
      </c>
      <c r="AM40" s="223">
        <v>1.2723387467936719E-4</v>
      </c>
      <c r="AN40" s="223">
        <v>8.6200451149135284E-5</v>
      </c>
      <c r="AO40" s="223">
        <v>1.5846319942847167E-4</v>
      </c>
      <c r="AP40" s="223">
        <v>7.0441345351369869E-5</v>
      </c>
      <c r="AQ40" s="223">
        <v>2.6167991402655734E-3</v>
      </c>
      <c r="AR40" s="223">
        <v>1.0079027298978627</v>
      </c>
      <c r="AS40" s="205">
        <v>0.79093360166840798</v>
      </c>
    </row>
    <row r="41" spans="2:45" ht="15.95" customHeight="1" x14ac:dyDescent="0.15">
      <c r="B41" s="235" t="s">
        <v>162</v>
      </c>
      <c r="C41" s="236" t="s">
        <v>271</v>
      </c>
      <c r="D41" s="237">
        <v>3.9869955262184382E-4</v>
      </c>
      <c r="E41" s="237">
        <v>8.5536502805460823E-3</v>
      </c>
      <c r="F41" s="237">
        <v>2.8738376627790298E-3</v>
      </c>
      <c r="G41" s="237">
        <v>1.8398289823577786E-3</v>
      </c>
      <c r="H41" s="237">
        <v>1.3524250465481251E-3</v>
      </c>
      <c r="I41" s="237">
        <v>1.5401806283316213E-3</v>
      </c>
      <c r="J41" s="237">
        <v>2.048021199924489E-3</v>
      </c>
      <c r="K41" s="237">
        <v>1.1551051577722497E-3</v>
      </c>
      <c r="L41" s="237">
        <v>7.2936647075959153E-4</v>
      </c>
      <c r="M41" s="237">
        <v>1.7194889854945143E-3</v>
      </c>
      <c r="N41" s="237">
        <v>1.0254210397678809E-3</v>
      </c>
      <c r="O41" s="237">
        <v>1.0920356343445824E-3</v>
      </c>
      <c r="P41" s="237">
        <v>6.7790844354152996E-4</v>
      </c>
      <c r="Q41" s="237">
        <v>1.0717831765202942E-3</v>
      </c>
      <c r="R41" s="237">
        <v>1.7981432672689167E-3</v>
      </c>
      <c r="S41" s="237">
        <v>2.0042112551054976E-3</v>
      </c>
      <c r="T41" s="237">
        <v>1.4566516877214139E-3</v>
      </c>
      <c r="U41" s="237">
        <v>1.0627740693797919E-3</v>
      </c>
      <c r="V41" s="237">
        <v>1.2782272592573279E-3</v>
      </c>
      <c r="W41" s="237">
        <v>4.247077545867379E-4</v>
      </c>
      <c r="X41" s="237">
        <v>9.5165784739351773E-4</v>
      </c>
      <c r="Y41" s="237">
        <v>9.8766829001170381E-4</v>
      </c>
      <c r="Z41" s="237">
        <v>1.374297099948914E-3</v>
      </c>
      <c r="AA41" s="237">
        <v>1.6589524127800463E-3</v>
      </c>
      <c r="AB41" s="237">
        <v>1.4024434282706338E-3</v>
      </c>
      <c r="AC41" s="237">
        <v>8.6378508002104993E-3</v>
      </c>
      <c r="AD41" s="237">
        <v>2.6071776219942469E-3</v>
      </c>
      <c r="AE41" s="237">
        <v>9.9525200678733466E-4</v>
      </c>
      <c r="AF41" s="237">
        <v>3.6115498646551642E-3</v>
      </c>
      <c r="AG41" s="237">
        <v>4.6345044729720033E-4</v>
      </c>
      <c r="AH41" s="237">
        <v>1.6462225622180904E-3</v>
      </c>
      <c r="AI41" s="237">
        <v>1.8738487577997964E-3</v>
      </c>
      <c r="AJ41" s="237">
        <v>4.5658914164310786E-4</v>
      </c>
      <c r="AK41" s="237">
        <v>1.6442329295816237E-3</v>
      </c>
      <c r="AL41" s="237">
        <v>1.2741656082104415E-3</v>
      </c>
      <c r="AM41" s="237">
        <v>1</v>
      </c>
      <c r="AN41" s="237">
        <v>2.0282759997976652E-3</v>
      </c>
      <c r="AO41" s="237">
        <v>3.318303604632397E-3</v>
      </c>
      <c r="AP41" s="237">
        <v>4.2908550311881712E-4</v>
      </c>
      <c r="AQ41" s="237">
        <v>5.3201181402732067E-3</v>
      </c>
      <c r="AR41" s="237">
        <v>1.0747836096212537</v>
      </c>
      <c r="AS41" s="238">
        <v>0.84341717326041454</v>
      </c>
    </row>
    <row r="42" spans="2:45" ht="15.95" customHeight="1" x14ac:dyDescent="0.15">
      <c r="B42" s="239" t="s">
        <v>163</v>
      </c>
      <c r="C42" s="240" t="s">
        <v>272</v>
      </c>
      <c r="D42" s="223">
        <v>2.6826599594717265E-2</v>
      </c>
      <c r="E42" s="223">
        <v>2.2257304155897661E-2</v>
      </c>
      <c r="F42" s="223">
        <v>6.2527265121139736E-2</v>
      </c>
      <c r="G42" s="223">
        <v>3.8203531405028045E-2</v>
      </c>
      <c r="H42" s="223">
        <v>3.9147596450924971E-2</v>
      </c>
      <c r="I42" s="223">
        <v>3.4022650701892747E-2</v>
      </c>
      <c r="J42" s="223">
        <v>7.2108811632992917E-2</v>
      </c>
      <c r="K42" s="223">
        <v>3.192072146199533E-2</v>
      </c>
      <c r="L42" s="223">
        <v>3.7472194761147021E-2</v>
      </c>
      <c r="M42" s="223">
        <v>5.0440984054856204E-2</v>
      </c>
      <c r="N42" s="223">
        <v>3.8568412608810547E-2</v>
      </c>
      <c r="O42" s="223">
        <v>2.6061684019736572E-2</v>
      </c>
      <c r="P42" s="223">
        <v>3.0391759302871472E-2</v>
      </c>
      <c r="Q42" s="223">
        <v>3.3560679425895218E-2</v>
      </c>
      <c r="R42" s="223">
        <v>3.1168890680176652E-2</v>
      </c>
      <c r="S42" s="223">
        <v>3.3512451811620748E-2</v>
      </c>
      <c r="T42" s="223">
        <v>3.5953559652423119E-2</v>
      </c>
      <c r="U42" s="223">
        <v>4.6464095049800813E-2</v>
      </c>
      <c r="V42" s="223">
        <v>4.4230066734588451E-2</v>
      </c>
      <c r="W42" s="223">
        <v>3.0641983219652193E-2</v>
      </c>
      <c r="X42" s="223">
        <v>4.3801096330124148E-2</v>
      </c>
      <c r="Y42" s="223">
        <v>2.83975485056332E-2</v>
      </c>
      <c r="Z42" s="223">
        <v>4.6919703788253476E-2</v>
      </c>
      <c r="AA42" s="223">
        <v>8.9151988814069397E-2</v>
      </c>
      <c r="AB42" s="223">
        <v>5.0551986349616676E-2</v>
      </c>
      <c r="AC42" s="223">
        <v>0.13311064938726441</v>
      </c>
      <c r="AD42" s="223">
        <v>6.1513677040774567E-2</v>
      </c>
      <c r="AE42" s="223">
        <v>7.582130252054109E-2</v>
      </c>
      <c r="AF42" s="223">
        <v>9.6127141500336452E-2</v>
      </c>
      <c r="AG42" s="223">
        <v>1.8163756370518036E-2</v>
      </c>
      <c r="AH42" s="223">
        <v>0.10882161236636598</v>
      </c>
      <c r="AI42" s="223">
        <v>0.1078540357482084</v>
      </c>
      <c r="AJ42" s="223">
        <v>7.9453515185678711E-2</v>
      </c>
      <c r="AK42" s="223">
        <v>4.5671869148071892E-2</v>
      </c>
      <c r="AL42" s="223">
        <v>4.475726447504666E-2</v>
      </c>
      <c r="AM42" s="223">
        <v>7.9043438695028043E-2</v>
      </c>
      <c r="AN42" s="223">
        <v>1</v>
      </c>
      <c r="AO42" s="223">
        <v>4.5405764499461702E-2</v>
      </c>
      <c r="AP42" s="223">
        <v>2.5463194309558464E-2</v>
      </c>
      <c r="AQ42" s="223">
        <v>6.7344530008743284E-2</v>
      </c>
      <c r="AR42" s="223">
        <v>3.0128553168894627</v>
      </c>
      <c r="AS42" s="205">
        <v>2.3642842075987605</v>
      </c>
    </row>
    <row r="43" spans="2:45" ht="15.95" customHeight="1" x14ac:dyDescent="0.15">
      <c r="B43" s="235" t="s">
        <v>164</v>
      </c>
      <c r="C43" s="236" t="s">
        <v>273</v>
      </c>
      <c r="D43" s="237">
        <v>2.5610012788486615E-4</v>
      </c>
      <c r="E43" s="237">
        <v>1.0434157551460004E-3</v>
      </c>
      <c r="F43" s="237">
        <v>4.6022496783885704E-4</v>
      </c>
      <c r="G43" s="237">
        <v>4.6741084734354307E-4</v>
      </c>
      <c r="H43" s="237">
        <v>3.8910272755951356E-4</v>
      </c>
      <c r="I43" s="237">
        <v>2.3005499683098003E-4</v>
      </c>
      <c r="J43" s="237">
        <v>1.1872740413891825E-3</v>
      </c>
      <c r="K43" s="237">
        <v>1.5212661991412333E-4</v>
      </c>
      <c r="L43" s="237">
        <v>2.6138044514964021E-4</v>
      </c>
      <c r="M43" s="237">
        <v>2.6895167676453143E-4</v>
      </c>
      <c r="N43" s="237">
        <v>3.7909613171008364E-4</v>
      </c>
      <c r="O43" s="237">
        <v>2.3959068433463773E-4</v>
      </c>
      <c r="P43" s="237">
        <v>1.6587923893501681E-4</v>
      </c>
      <c r="Q43" s="237">
        <v>2.8434635788733196E-4</v>
      </c>
      <c r="R43" s="237">
        <v>2.4894087084719125E-4</v>
      </c>
      <c r="S43" s="237">
        <v>3.2599922214527195E-4</v>
      </c>
      <c r="T43" s="237">
        <v>3.2973999838196955E-4</v>
      </c>
      <c r="U43" s="237">
        <v>4.0439770354428037E-4</v>
      </c>
      <c r="V43" s="237">
        <v>3.0387880890855179E-4</v>
      </c>
      <c r="W43" s="237">
        <v>3.9657509491298955E-4</v>
      </c>
      <c r="X43" s="237">
        <v>1.5311414807065804E-4</v>
      </c>
      <c r="Y43" s="237">
        <v>3.9435707769970476E-4</v>
      </c>
      <c r="Z43" s="237">
        <v>3.8913643286538665E-4</v>
      </c>
      <c r="AA43" s="237">
        <v>5.5775118031596907E-4</v>
      </c>
      <c r="AB43" s="237">
        <v>2.5566381845033598E-4</v>
      </c>
      <c r="AC43" s="237">
        <v>8.6165440772582869E-4</v>
      </c>
      <c r="AD43" s="237">
        <v>3.2702801785035177E-4</v>
      </c>
      <c r="AE43" s="237">
        <v>1.1574583873594899E-3</v>
      </c>
      <c r="AF43" s="237">
        <v>7.4703191366877204E-4</v>
      </c>
      <c r="AG43" s="237">
        <v>4.3153792234027811E-4</v>
      </c>
      <c r="AH43" s="237">
        <v>6.5097197961589662E-4</v>
      </c>
      <c r="AI43" s="237">
        <v>9.8495808673379221E-3</v>
      </c>
      <c r="AJ43" s="237">
        <v>7.6898564324315093E-4</v>
      </c>
      <c r="AK43" s="237">
        <v>3.2203614473023637E-3</v>
      </c>
      <c r="AL43" s="237">
        <v>1.188764039356305E-2</v>
      </c>
      <c r="AM43" s="237">
        <v>3.0044166678861229E-3</v>
      </c>
      <c r="AN43" s="237">
        <v>1.3299172413705452E-3</v>
      </c>
      <c r="AO43" s="237">
        <v>1</v>
      </c>
      <c r="AP43" s="237">
        <v>3.1626054040004449E-4</v>
      </c>
      <c r="AQ43" s="237">
        <v>2.3498654418718278E-3</v>
      </c>
      <c r="AR43" s="237">
        <v>1.0464472198463663</v>
      </c>
      <c r="AS43" s="238">
        <v>0.82118069928519011</v>
      </c>
    </row>
    <row r="44" spans="2:45" ht="15.95" customHeight="1" x14ac:dyDescent="0.15">
      <c r="B44" s="239" t="s">
        <v>165</v>
      </c>
      <c r="C44" s="240" t="s">
        <v>274</v>
      </c>
      <c r="D44" s="223">
        <v>9.7935839048279979E-4</v>
      </c>
      <c r="E44" s="223">
        <v>1.6092557454222558E-3</v>
      </c>
      <c r="F44" s="223">
        <v>1.7242400879362754E-3</v>
      </c>
      <c r="G44" s="223">
        <v>1.325848914112659E-3</v>
      </c>
      <c r="H44" s="223">
        <v>1.6131192772896963E-3</v>
      </c>
      <c r="I44" s="223">
        <v>1.2939663362766653E-3</v>
      </c>
      <c r="J44" s="223">
        <v>3.4112193404565172E-3</v>
      </c>
      <c r="K44" s="223">
        <v>7.6410846722328003E-4</v>
      </c>
      <c r="L44" s="223">
        <v>4.374364147172668E-4</v>
      </c>
      <c r="M44" s="223">
        <v>1.4635520332016039E-3</v>
      </c>
      <c r="N44" s="223">
        <v>1.7018997866559667E-3</v>
      </c>
      <c r="O44" s="223">
        <v>7.3723770521102333E-4</v>
      </c>
      <c r="P44" s="223">
        <v>7.298572801870579E-4</v>
      </c>
      <c r="Q44" s="223">
        <v>7.144607114957796E-4</v>
      </c>
      <c r="R44" s="223">
        <v>8.0331199231164054E-4</v>
      </c>
      <c r="S44" s="223">
        <v>1.283970260933096E-3</v>
      </c>
      <c r="T44" s="223">
        <v>7.1736088880753018E-4</v>
      </c>
      <c r="U44" s="223">
        <v>8.8778184425834653E-4</v>
      </c>
      <c r="V44" s="223">
        <v>1.1075185341824034E-3</v>
      </c>
      <c r="W44" s="223">
        <v>6.6800503758024702E-4</v>
      </c>
      <c r="X44" s="223">
        <v>1.2161769221149445E-3</v>
      </c>
      <c r="Y44" s="223">
        <v>9.9350789682385869E-4</v>
      </c>
      <c r="Z44" s="223">
        <v>1.5051420312173754E-3</v>
      </c>
      <c r="AA44" s="223">
        <v>1.7182352881238571E-3</v>
      </c>
      <c r="AB44" s="223">
        <v>3.6936846017245647E-4</v>
      </c>
      <c r="AC44" s="223">
        <v>1.7019206877920408E-3</v>
      </c>
      <c r="AD44" s="223">
        <v>3.7101510505580739E-3</v>
      </c>
      <c r="AE44" s="223">
        <v>2.4524447576842459E-3</v>
      </c>
      <c r="AF44" s="223">
        <v>3.8949650730892133E-3</v>
      </c>
      <c r="AG44" s="223">
        <v>4.412407222129558E-4</v>
      </c>
      <c r="AH44" s="223">
        <v>2.4623710656428125E-3</v>
      </c>
      <c r="AI44" s="223">
        <v>2.7032225609623672E-3</v>
      </c>
      <c r="AJ44" s="223">
        <v>3.4345335062331722E-3</v>
      </c>
      <c r="AK44" s="223">
        <v>2.9080804425377746E-3</v>
      </c>
      <c r="AL44" s="223">
        <v>2.7093787873276641E-3</v>
      </c>
      <c r="AM44" s="223">
        <v>5.9235885069363883E-3</v>
      </c>
      <c r="AN44" s="223">
        <v>1.6747464580365405E-3</v>
      </c>
      <c r="AO44" s="223">
        <v>2.3373945282115964E-3</v>
      </c>
      <c r="AP44" s="223">
        <v>1</v>
      </c>
      <c r="AQ44" s="223">
        <v>1.5947355879705554E-3</v>
      </c>
      <c r="AR44" s="223">
        <v>1.0677247133823902</v>
      </c>
      <c r="AS44" s="205">
        <v>0.83787783096041535</v>
      </c>
    </row>
    <row r="45" spans="2:45" ht="15.95" customHeight="1" x14ac:dyDescent="0.15">
      <c r="B45" s="242" t="s">
        <v>166</v>
      </c>
      <c r="C45" s="243" t="s">
        <v>275</v>
      </c>
      <c r="D45" s="244">
        <v>3.8905361352688408E-3</v>
      </c>
      <c r="E45" s="244">
        <v>7.7983230970476323E-3</v>
      </c>
      <c r="F45" s="244">
        <v>9.5371649390677514E-3</v>
      </c>
      <c r="G45" s="244">
        <v>9.0197100497507437E-3</v>
      </c>
      <c r="H45" s="244">
        <v>3.3030777513329839E-3</v>
      </c>
      <c r="I45" s="244">
        <v>3.5449697550386629E-3</v>
      </c>
      <c r="J45" s="244">
        <v>2.0446814749338475E-3</v>
      </c>
      <c r="K45" s="244">
        <v>4.2664268898605206E-3</v>
      </c>
      <c r="L45" s="244">
        <v>2.0439496023023362E-3</v>
      </c>
      <c r="M45" s="244">
        <v>7.8977035107509041E-3</v>
      </c>
      <c r="N45" s="244">
        <v>2.2397448317061329E-3</v>
      </c>
      <c r="O45" s="244">
        <v>7.4970666128606278E-3</v>
      </c>
      <c r="P45" s="244">
        <v>2.2736911084659346E-3</v>
      </c>
      <c r="Q45" s="244">
        <v>3.5124017763936313E-3</v>
      </c>
      <c r="R45" s="244">
        <v>7.472583404095034E-3</v>
      </c>
      <c r="S45" s="244">
        <v>5.5900720290564029E-3</v>
      </c>
      <c r="T45" s="244">
        <v>2.4311035205258407E-3</v>
      </c>
      <c r="U45" s="244">
        <v>1.1541942556261946E-3</v>
      </c>
      <c r="V45" s="244">
        <v>2.9165985165881415E-3</v>
      </c>
      <c r="W45" s="244">
        <v>2.3033185522213185E-3</v>
      </c>
      <c r="X45" s="244">
        <v>3.4041518076116167E-3</v>
      </c>
      <c r="Y45" s="244">
        <v>1.5203264273526675E-2</v>
      </c>
      <c r="Z45" s="244">
        <v>2.8567478016371371E-3</v>
      </c>
      <c r="AA45" s="244">
        <v>1.1507158236109804E-2</v>
      </c>
      <c r="AB45" s="244">
        <v>3.2908653513051321E-3</v>
      </c>
      <c r="AC45" s="244">
        <v>9.3156251742012846E-3</v>
      </c>
      <c r="AD45" s="244">
        <v>1.4366864875687406E-2</v>
      </c>
      <c r="AE45" s="244">
        <v>6.5346523033345486E-3</v>
      </c>
      <c r="AF45" s="244">
        <v>5.0594184223168017E-3</v>
      </c>
      <c r="AG45" s="244">
        <v>1.0122108132461106E-3</v>
      </c>
      <c r="AH45" s="244">
        <v>7.7128090117115434E-3</v>
      </c>
      <c r="AI45" s="244">
        <v>3.682203863774932E-3</v>
      </c>
      <c r="AJ45" s="244">
        <v>2.0251616424428022E-3</v>
      </c>
      <c r="AK45" s="244">
        <v>9.1529609929681642E-3</v>
      </c>
      <c r="AL45" s="244">
        <v>4.0378552463998805E-3</v>
      </c>
      <c r="AM45" s="244">
        <v>5.7542117511300535E-3</v>
      </c>
      <c r="AN45" s="244">
        <v>3.1166035542686261E-3</v>
      </c>
      <c r="AO45" s="244">
        <v>4.2859846312920287E-3</v>
      </c>
      <c r="AP45" s="244">
        <v>2.4710955986914627E-3</v>
      </c>
      <c r="AQ45" s="244">
        <v>1</v>
      </c>
      <c r="AR45" s="244">
        <v>1.2055271631645494</v>
      </c>
      <c r="AS45" s="245">
        <v>0.9460158334599007</v>
      </c>
    </row>
    <row r="46" spans="2:45" ht="15.95" customHeight="1" x14ac:dyDescent="0.15">
      <c r="B46" s="230"/>
      <c r="C46" s="231" t="s">
        <v>60</v>
      </c>
      <c r="D46" s="121">
        <v>1.2522502409079272</v>
      </c>
      <c r="E46" s="121">
        <v>1.2492514986469545</v>
      </c>
      <c r="F46" s="121">
        <v>1.5251111456457382</v>
      </c>
      <c r="G46" s="121">
        <v>1.4507975946334983</v>
      </c>
      <c r="H46" s="121">
        <v>1.2499248753160173</v>
      </c>
      <c r="I46" s="121">
        <v>1.2995236401650019</v>
      </c>
      <c r="J46" s="121">
        <v>1.2564137007434886</v>
      </c>
      <c r="K46" s="121">
        <v>1.1918482515684166</v>
      </c>
      <c r="L46" s="121">
        <v>1.1958018795468923</v>
      </c>
      <c r="M46" s="121">
        <v>1.2848229095091441</v>
      </c>
      <c r="N46" s="121">
        <v>1.2778126293198255</v>
      </c>
      <c r="O46" s="121">
        <v>1.2318860304424226</v>
      </c>
      <c r="P46" s="121">
        <v>1.1941397279910884</v>
      </c>
      <c r="Q46" s="121">
        <v>1.2118836509176856</v>
      </c>
      <c r="R46" s="121">
        <v>1.1780739091240688</v>
      </c>
      <c r="S46" s="121">
        <v>1.197220863838361</v>
      </c>
      <c r="T46" s="121">
        <v>1.2359328549772792</v>
      </c>
      <c r="U46" s="121">
        <v>1.2081473018069691</v>
      </c>
      <c r="V46" s="121">
        <v>1.2765057646060913</v>
      </c>
      <c r="W46" s="121">
        <v>1.3036441730345305</v>
      </c>
      <c r="X46" s="121">
        <v>1.1770726224345547</v>
      </c>
      <c r="Y46" s="121">
        <v>1.2542285518994585</v>
      </c>
      <c r="Z46" s="121">
        <v>1.3209501939048791</v>
      </c>
      <c r="AA46" s="121">
        <v>1.3338606452193202</v>
      </c>
      <c r="AB46" s="121">
        <v>1.1865324315417967</v>
      </c>
      <c r="AC46" s="121">
        <v>1.3944390272417377</v>
      </c>
      <c r="AD46" s="121">
        <v>1.3389198667391387</v>
      </c>
      <c r="AE46" s="121">
        <v>1.2663810268420044</v>
      </c>
      <c r="AF46" s="121">
        <v>1.2426695260144009</v>
      </c>
      <c r="AG46" s="121">
        <v>1.1115495826654109</v>
      </c>
      <c r="AH46" s="121">
        <v>1.2501831985172238</v>
      </c>
      <c r="AI46" s="121">
        <v>1.2362102226046887</v>
      </c>
      <c r="AJ46" s="121">
        <v>1.258343844991666</v>
      </c>
      <c r="AK46" s="121">
        <v>1.2002801223439106</v>
      </c>
      <c r="AL46" s="121">
        <v>1.2252367082452646</v>
      </c>
      <c r="AM46" s="121">
        <v>1.323006055307119</v>
      </c>
      <c r="AN46" s="121">
        <v>1.1334603667073575</v>
      </c>
      <c r="AO46" s="121">
        <v>1.3859523474259938</v>
      </c>
      <c r="AP46" s="121">
        <v>1.4610005730302942</v>
      </c>
      <c r="AQ46" s="121">
        <v>1.6015417021647229</v>
      </c>
      <c r="AR46" s="112"/>
      <c r="AS46" s="114"/>
    </row>
    <row r="47" spans="2:45" ht="15.95" customHeight="1" x14ac:dyDescent="0.15">
      <c r="B47" s="232"/>
      <c r="C47" s="231" t="s">
        <v>61</v>
      </c>
      <c r="D47" s="113">
        <v>0.98268093125594269</v>
      </c>
      <c r="E47" s="113">
        <v>0.98032772201601248</v>
      </c>
      <c r="F47" s="113">
        <v>1.1968036354980942</v>
      </c>
      <c r="G47" s="113">
        <v>1.1384874083351455</v>
      </c>
      <c r="H47" s="113">
        <v>0.98085614228747586</v>
      </c>
      <c r="I47" s="113">
        <v>1.0197778839959115</v>
      </c>
      <c r="J47" s="113">
        <v>0.98594813173616758</v>
      </c>
      <c r="K47" s="113">
        <v>0.93528155276524527</v>
      </c>
      <c r="L47" s="113">
        <v>0.93838409145664226</v>
      </c>
      <c r="M47" s="113">
        <v>1.008241749109192</v>
      </c>
      <c r="N47" s="113">
        <v>1.0027405573826804</v>
      </c>
      <c r="O47" s="113">
        <v>0.96670048210064841</v>
      </c>
      <c r="P47" s="113">
        <v>0.93707974781558079</v>
      </c>
      <c r="Q47" s="113">
        <v>0.95100397329067432</v>
      </c>
      <c r="R47" s="113">
        <v>0.92447238442295288</v>
      </c>
      <c r="S47" s="113">
        <v>0.93949761394553954</v>
      </c>
      <c r="T47" s="113">
        <v>0.96987615511921299</v>
      </c>
      <c r="U47" s="113">
        <v>0.9480719402962513</v>
      </c>
      <c r="V47" s="113">
        <v>1.0017150187227823</v>
      </c>
      <c r="W47" s="113">
        <v>1.0230113983089639</v>
      </c>
      <c r="X47" s="113">
        <v>0.92368664264038991</v>
      </c>
      <c r="Y47" s="113">
        <v>0.98423337534735866</v>
      </c>
      <c r="Z47" s="113">
        <v>1.0365919879943601</v>
      </c>
      <c r="AA47" s="113">
        <v>1.0467232332568175</v>
      </c>
      <c r="AB47" s="113">
        <v>0.9311100582799573</v>
      </c>
      <c r="AC47" s="113">
        <v>1.0942610327437687</v>
      </c>
      <c r="AD47" s="113">
        <v>1.0506933666631568</v>
      </c>
      <c r="AE47" s="113">
        <v>0.99376981223791749</v>
      </c>
      <c r="AF47" s="113">
        <v>0.97516263696770034</v>
      </c>
      <c r="AG47" s="113">
        <v>0.87226861161459546</v>
      </c>
      <c r="AH47" s="113">
        <v>0.98105885678944527</v>
      </c>
      <c r="AI47" s="113">
        <v>0.97009381439329334</v>
      </c>
      <c r="AJ47" s="113">
        <v>0.98746277783907588</v>
      </c>
      <c r="AK47" s="113">
        <v>0.9418983122237099</v>
      </c>
      <c r="AL47" s="113">
        <v>0.96148254568868452</v>
      </c>
      <c r="AM47" s="113">
        <v>1.0382052883805684</v>
      </c>
      <c r="AN47" s="113">
        <v>0.88946270666326321</v>
      </c>
      <c r="AO47" s="113">
        <v>1.0876012628733636</v>
      </c>
      <c r="AP47" s="113">
        <v>1.1464940127541459</v>
      </c>
      <c r="AQ47" s="113">
        <v>1.2567811447873163</v>
      </c>
      <c r="AR47" s="115"/>
      <c r="AS47" s="116"/>
    </row>
  </sheetData>
  <sheetProtection sheet="1" objects="1" scenarios="1"/>
  <mergeCells count="3">
    <mergeCell ref="AR4:AR5"/>
    <mergeCell ref="AS4:AS5"/>
    <mergeCell ref="B4:C5"/>
  </mergeCells>
  <phoneticPr fontId="2"/>
  <pageMargins left="0.39370078740157483" right="0.39370078740157483" top="0.78740157480314965" bottom="0.39370078740157483" header="0.51181102362204722" footer="0.51181102362204722"/>
  <pageSetup paperSize="9" scale="72" orientation="landscape" horizontalDpi="300" verticalDpi="300" r:id="rId1"/>
  <headerFooter alignWithMargins="0"/>
  <ignoredErrors>
    <ignoredError sqref="D4:L4 B6:B45" numberStoredAsText="1"/>
  </ignoredError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BA82CED-3833-4714-B2EB-A621F0F908A3}">
  <sheetPr>
    <tabColor rgb="FFFFFF99"/>
    <pageSetUpPr fitToPage="1"/>
  </sheetPr>
  <dimension ref="A1:M99"/>
  <sheetViews>
    <sheetView zoomScaleNormal="100" zoomScaleSheetLayoutView="70" workbookViewId="0"/>
  </sheetViews>
  <sheetFormatPr defaultColWidth="9" defaultRowHeight="13.5" x14ac:dyDescent="0.15"/>
  <cols>
    <col min="1" max="10" width="9" style="272"/>
    <col min="11" max="11" width="8.875" style="272" customWidth="1"/>
    <col min="12" max="12" width="9" style="272" customWidth="1"/>
    <col min="13" max="13" width="10.5" style="272" customWidth="1"/>
    <col min="14" max="16384" width="9" style="272"/>
  </cols>
  <sheetData>
    <row r="1" spans="1:13" ht="29.25" customHeight="1" x14ac:dyDescent="0.15">
      <c r="A1" s="279" t="s">
        <v>120</v>
      </c>
      <c r="B1" s="273"/>
      <c r="C1" s="273"/>
      <c r="D1" s="273"/>
      <c r="E1" s="273"/>
      <c r="F1" s="273"/>
      <c r="G1" s="273"/>
      <c r="H1" s="273"/>
      <c r="I1" s="273"/>
      <c r="J1" s="273"/>
      <c r="K1" s="273"/>
      <c r="L1" s="273"/>
      <c r="M1" s="274"/>
    </row>
    <row r="2" spans="1:13" ht="18" x14ac:dyDescent="0.15">
      <c r="A2" s="275" t="s">
        <v>325</v>
      </c>
    </row>
    <row r="5" spans="1:13" ht="17.25" x14ac:dyDescent="0.15">
      <c r="A5" s="280" t="s">
        <v>326</v>
      </c>
    </row>
    <row r="7" spans="1:13" x14ac:dyDescent="0.15">
      <c r="A7" s="272" t="s">
        <v>346</v>
      </c>
    </row>
    <row r="8" spans="1:13" x14ac:dyDescent="0.15">
      <c r="A8" s="272" t="s">
        <v>347</v>
      </c>
    </row>
    <row r="9" spans="1:13" x14ac:dyDescent="0.15">
      <c r="A9" s="272" t="s">
        <v>345</v>
      </c>
    </row>
    <row r="11" spans="1:13" x14ac:dyDescent="0.15">
      <c r="A11" s="277" t="s">
        <v>332</v>
      </c>
    </row>
    <row r="12" spans="1:13" x14ac:dyDescent="0.15">
      <c r="A12" s="277" t="s">
        <v>331</v>
      </c>
    </row>
    <row r="13" spans="1:13" x14ac:dyDescent="0.15">
      <c r="A13" s="276"/>
    </row>
    <row r="14" spans="1:13" x14ac:dyDescent="0.15">
      <c r="A14" s="276"/>
    </row>
    <row r="15" spans="1:13" x14ac:dyDescent="0.15">
      <c r="A15" s="276"/>
    </row>
    <row r="24" spans="1:1" ht="17.25" x14ac:dyDescent="0.15">
      <c r="A24" s="280" t="s">
        <v>195</v>
      </c>
    </row>
    <row r="26" spans="1:1" x14ac:dyDescent="0.15">
      <c r="A26" s="272" t="s">
        <v>327</v>
      </c>
    </row>
    <row r="27" spans="1:1" x14ac:dyDescent="0.15">
      <c r="A27" s="272" t="s">
        <v>328</v>
      </c>
    </row>
    <row r="28" spans="1:1" x14ac:dyDescent="0.15">
      <c r="A28" s="276" t="s">
        <v>329</v>
      </c>
    </row>
    <row r="30" spans="1:1" x14ac:dyDescent="0.15">
      <c r="A30" s="272" t="s">
        <v>330</v>
      </c>
    </row>
    <row r="69" spans="1:4" ht="17.25" x14ac:dyDescent="0.15">
      <c r="A69" s="280" t="s">
        <v>92</v>
      </c>
      <c r="B69" s="282"/>
      <c r="C69" s="282"/>
      <c r="D69" s="282"/>
    </row>
    <row r="71" spans="1:4" x14ac:dyDescent="0.15">
      <c r="A71" s="272" t="s">
        <v>358</v>
      </c>
    </row>
    <row r="72" spans="1:4" x14ac:dyDescent="0.15">
      <c r="A72" s="272" t="s">
        <v>350</v>
      </c>
    </row>
    <row r="73" spans="1:4" x14ac:dyDescent="0.15">
      <c r="A73" s="272" t="s">
        <v>333</v>
      </c>
    </row>
    <row r="75" spans="1:4" x14ac:dyDescent="0.15">
      <c r="A75" s="272" t="s">
        <v>348</v>
      </c>
    </row>
    <row r="76" spans="1:4" x14ac:dyDescent="0.15">
      <c r="A76" s="276" t="s">
        <v>351</v>
      </c>
    </row>
    <row r="78" spans="1:4" x14ac:dyDescent="0.15">
      <c r="A78" s="272" t="s">
        <v>334</v>
      </c>
    </row>
    <row r="96" spans="1:1" ht="17.25" x14ac:dyDescent="0.15">
      <c r="A96" s="280" t="s">
        <v>93</v>
      </c>
    </row>
    <row r="98" spans="1:1" x14ac:dyDescent="0.15">
      <c r="A98" s="272" t="s">
        <v>349</v>
      </c>
    </row>
    <row r="99" spans="1:1" x14ac:dyDescent="0.15">
      <c r="A99" s="272" t="s">
        <v>333</v>
      </c>
    </row>
  </sheetData>
  <sheetProtection sheet="1" objects="1" scenarios="1"/>
  <phoneticPr fontId="2"/>
  <printOptions horizontalCentered="1"/>
  <pageMargins left="0.51181102362204722" right="0.39370078740157483" top="0.74803149606299213" bottom="0.74803149606299213" header="0.31496062992125984" footer="0.31496062992125984"/>
  <pageSetup paperSize="9" scale="81" fitToHeight="0" orientation="portrait" r:id="rId1"/>
  <rowBreaks count="1" manualBreakCount="1">
    <brk id="67" max="16383" man="1"/>
  </row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FF0000"/>
    <pageSetUpPr fitToPage="1"/>
  </sheetPr>
  <dimension ref="B1:G67"/>
  <sheetViews>
    <sheetView zoomScaleNormal="100" workbookViewId="0"/>
  </sheetViews>
  <sheetFormatPr defaultColWidth="9" defaultRowHeight="13.5" x14ac:dyDescent="0.15"/>
  <cols>
    <col min="1" max="1" width="2.625" style="122" customWidth="1"/>
    <col min="2" max="2" width="3.625" style="122" customWidth="1"/>
    <col min="3" max="3" width="25.125" style="122" bestFit="1" customWidth="1"/>
    <col min="4" max="4" width="19.125" style="122" bestFit="1" customWidth="1"/>
    <col min="5" max="5" width="17.375" style="122" customWidth="1"/>
    <col min="6" max="6" width="19.5" style="122" customWidth="1"/>
    <col min="7" max="16384" width="9" style="122"/>
  </cols>
  <sheetData>
    <row r="1" spans="2:7" ht="14.25" thickBot="1" x14ac:dyDescent="0.2"/>
    <row r="2" spans="2:7" ht="22.5" customHeight="1" thickTop="1" thickBot="1" x14ac:dyDescent="0.2">
      <c r="B2" s="286" t="s">
        <v>0</v>
      </c>
      <c r="C2" s="287"/>
      <c r="D2" s="288"/>
      <c r="E2" s="289"/>
      <c r="F2" s="290"/>
    </row>
    <row r="3" spans="2:7" ht="14.25" thickTop="1" x14ac:dyDescent="0.15"/>
    <row r="4" spans="2:7" x14ac:dyDescent="0.15">
      <c r="B4" s="122" t="s">
        <v>324</v>
      </c>
    </row>
    <row r="5" spans="2:7" x14ac:dyDescent="0.15">
      <c r="D5" s="6" t="str">
        <f>"（単位："&amp;③入力!D63&amp;"）"</f>
        <v>（単位：千円）</v>
      </c>
    </row>
    <row r="6" spans="2:7" ht="13.5" customHeight="1" x14ac:dyDescent="0.15">
      <c r="B6" s="294" t="s">
        <v>123</v>
      </c>
      <c r="C6" s="295"/>
      <c r="D6" s="291" t="s">
        <v>62</v>
      </c>
      <c r="E6" s="314" t="s">
        <v>319</v>
      </c>
      <c r="F6" s="315"/>
      <c r="G6" s="316"/>
    </row>
    <row r="7" spans="2:7" x14ac:dyDescent="0.15">
      <c r="B7" s="296"/>
      <c r="C7" s="297"/>
      <c r="D7" s="292"/>
      <c r="E7" s="317"/>
      <c r="F7" s="318"/>
      <c r="G7" s="319"/>
    </row>
    <row r="8" spans="2:7" ht="14.25" thickBot="1" x14ac:dyDescent="0.2">
      <c r="B8" s="298"/>
      <c r="C8" s="299"/>
      <c r="D8" s="293"/>
      <c r="E8" s="320"/>
      <c r="F8" s="321"/>
      <c r="G8" s="322"/>
    </row>
    <row r="9" spans="2:7" ht="14.25" thickTop="1" x14ac:dyDescent="0.15">
      <c r="B9" s="130" t="s">
        <v>124</v>
      </c>
      <c r="C9" s="131" t="s">
        <v>243</v>
      </c>
      <c r="D9" s="261"/>
      <c r="E9" s="302" t="s">
        <v>280</v>
      </c>
      <c r="F9" s="303"/>
      <c r="G9" s="304"/>
    </row>
    <row r="10" spans="2:7" x14ac:dyDescent="0.15">
      <c r="B10" s="132" t="s">
        <v>125</v>
      </c>
      <c r="C10" s="133" t="s">
        <v>1</v>
      </c>
      <c r="D10" s="262"/>
      <c r="E10" s="305" t="s">
        <v>281</v>
      </c>
      <c r="F10" s="306"/>
      <c r="G10" s="307"/>
    </row>
    <row r="11" spans="2:7" x14ac:dyDescent="0.15">
      <c r="B11" s="134" t="s">
        <v>126</v>
      </c>
      <c r="C11" s="135" t="s">
        <v>244</v>
      </c>
      <c r="D11" s="263"/>
      <c r="E11" s="308" t="s">
        <v>282</v>
      </c>
      <c r="F11" s="309"/>
      <c r="G11" s="310"/>
    </row>
    <row r="12" spans="2:7" x14ac:dyDescent="0.15">
      <c r="B12" s="132" t="s">
        <v>127</v>
      </c>
      <c r="C12" s="133" t="s">
        <v>167</v>
      </c>
      <c r="D12" s="262"/>
      <c r="E12" s="305" t="s">
        <v>283</v>
      </c>
      <c r="F12" s="306"/>
      <c r="G12" s="307"/>
    </row>
    <row r="13" spans="2:7" x14ac:dyDescent="0.15">
      <c r="B13" s="134" t="s">
        <v>128</v>
      </c>
      <c r="C13" s="135" t="s">
        <v>245</v>
      </c>
      <c r="D13" s="263"/>
      <c r="E13" s="308" t="s">
        <v>284</v>
      </c>
      <c r="F13" s="309"/>
      <c r="G13" s="310"/>
    </row>
    <row r="14" spans="2:7" x14ac:dyDescent="0.15">
      <c r="B14" s="132" t="s">
        <v>129</v>
      </c>
      <c r="C14" s="133" t="s">
        <v>246</v>
      </c>
      <c r="D14" s="262"/>
      <c r="E14" s="305" t="s">
        <v>285</v>
      </c>
      <c r="F14" s="306"/>
      <c r="G14" s="307"/>
    </row>
    <row r="15" spans="2:7" x14ac:dyDescent="0.15">
      <c r="B15" s="134" t="s">
        <v>130</v>
      </c>
      <c r="C15" s="135" t="s">
        <v>247</v>
      </c>
      <c r="D15" s="263"/>
      <c r="E15" s="308" t="s">
        <v>286</v>
      </c>
      <c r="F15" s="309"/>
      <c r="G15" s="310"/>
    </row>
    <row r="16" spans="2:7" x14ac:dyDescent="0.15">
      <c r="B16" s="132" t="s">
        <v>131</v>
      </c>
      <c r="C16" s="133" t="s">
        <v>248</v>
      </c>
      <c r="D16" s="262"/>
      <c r="E16" s="305" t="s">
        <v>287</v>
      </c>
      <c r="F16" s="306"/>
      <c r="G16" s="307"/>
    </row>
    <row r="17" spans="2:7" x14ac:dyDescent="0.15">
      <c r="B17" s="134" t="s">
        <v>132</v>
      </c>
      <c r="C17" s="135" t="s">
        <v>249</v>
      </c>
      <c r="D17" s="263"/>
      <c r="E17" s="308" t="s">
        <v>288</v>
      </c>
      <c r="F17" s="309"/>
      <c r="G17" s="310"/>
    </row>
    <row r="18" spans="2:7" x14ac:dyDescent="0.15">
      <c r="B18" s="132" t="s">
        <v>133</v>
      </c>
      <c r="C18" s="133" t="s">
        <v>250</v>
      </c>
      <c r="D18" s="262"/>
      <c r="E18" s="305" t="s">
        <v>289</v>
      </c>
      <c r="F18" s="306"/>
      <c r="G18" s="307"/>
    </row>
    <row r="19" spans="2:7" x14ac:dyDescent="0.15">
      <c r="B19" s="134" t="s">
        <v>134</v>
      </c>
      <c r="C19" s="135" t="s">
        <v>135</v>
      </c>
      <c r="D19" s="263"/>
      <c r="E19" s="308" t="s">
        <v>290</v>
      </c>
      <c r="F19" s="309"/>
      <c r="G19" s="310"/>
    </row>
    <row r="20" spans="2:7" x14ac:dyDescent="0.15">
      <c r="B20" s="132" t="s">
        <v>136</v>
      </c>
      <c r="C20" s="133" t="s">
        <v>251</v>
      </c>
      <c r="D20" s="262"/>
      <c r="E20" s="305" t="s">
        <v>291</v>
      </c>
      <c r="F20" s="306"/>
      <c r="G20" s="307"/>
    </row>
    <row r="21" spans="2:7" x14ac:dyDescent="0.15">
      <c r="B21" s="134" t="s">
        <v>137</v>
      </c>
      <c r="C21" s="135" t="s">
        <v>252</v>
      </c>
      <c r="D21" s="263"/>
      <c r="E21" s="308" t="s">
        <v>292</v>
      </c>
      <c r="F21" s="309"/>
      <c r="G21" s="310"/>
    </row>
    <row r="22" spans="2:7" x14ac:dyDescent="0.15">
      <c r="B22" s="132" t="s">
        <v>138</v>
      </c>
      <c r="C22" s="133" t="s">
        <v>253</v>
      </c>
      <c r="D22" s="262"/>
      <c r="E22" s="305" t="s">
        <v>293</v>
      </c>
      <c r="F22" s="306"/>
      <c r="G22" s="307"/>
    </row>
    <row r="23" spans="2:7" x14ac:dyDescent="0.15">
      <c r="B23" s="134" t="s">
        <v>139</v>
      </c>
      <c r="C23" s="135" t="s">
        <v>254</v>
      </c>
      <c r="D23" s="263"/>
      <c r="E23" s="308" t="s">
        <v>294</v>
      </c>
      <c r="F23" s="309"/>
      <c r="G23" s="310"/>
    </row>
    <row r="24" spans="2:7" x14ac:dyDescent="0.15">
      <c r="B24" s="132" t="s">
        <v>140</v>
      </c>
      <c r="C24" s="133" t="s">
        <v>255</v>
      </c>
      <c r="D24" s="262"/>
      <c r="E24" s="305" t="s">
        <v>295</v>
      </c>
      <c r="F24" s="306"/>
      <c r="G24" s="307"/>
    </row>
    <row r="25" spans="2:7" x14ac:dyDescent="0.15">
      <c r="B25" s="134" t="s">
        <v>141</v>
      </c>
      <c r="C25" s="135" t="s">
        <v>256</v>
      </c>
      <c r="D25" s="263"/>
      <c r="E25" s="308" t="s">
        <v>296</v>
      </c>
      <c r="F25" s="309"/>
      <c r="G25" s="310"/>
    </row>
    <row r="26" spans="2:7" x14ac:dyDescent="0.15">
      <c r="B26" s="132" t="s">
        <v>142</v>
      </c>
      <c r="C26" s="133" t="s">
        <v>257</v>
      </c>
      <c r="D26" s="262"/>
      <c r="E26" s="305" t="s">
        <v>297</v>
      </c>
      <c r="F26" s="306"/>
      <c r="G26" s="307"/>
    </row>
    <row r="27" spans="2:7" x14ac:dyDescent="0.15">
      <c r="B27" s="134" t="s">
        <v>143</v>
      </c>
      <c r="C27" s="135" t="s">
        <v>258</v>
      </c>
      <c r="D27" s="263"/>
      <c r="E27" s="308" t="s">
        <v>298</v>
      </c>
      <c r="F27" s="309"/>
      <c r="G27" s="310"/>
    </row>
    <row r="28" spans="2:7" x14ac:dyDescent="0.15">
      <c r="B28" s="132" t="s">
        <v>144</v>
      </c>
      <c r="C28" s="133" t="s">
        <v>259</v>
      </c>
      <c r="D28" s="262"/>
      <c r="E28" s="305" t="s">
        <v>299</v>
      </c>
      <c r="F28" s="306"/>
      <c r="G28" s="307"/>
    </row>
    <row r="29" spans="2:7" x14ac:dyDescent="0.15">
      <c r="B29" s="134" t="s">
        <v>145</v>
      </c>
      <c r="C29" s="135" t="s">
        <v>260</v>
      </c>
      <c r="D29" s="263"/>
      <c r="E29" s="308" t="s">
        <v>300</v>
      </c>
      <c r="F29" s="309"/>
      <c r="G29" s="310"/>
    </row>
    <row r="30" spans="2:7" x14ac:dyDescent="0.15">
      <c r="B30" s="132" t="s">
        <v>146</v>
      </c>
      <c r="C30" s="133" t="s">
        <v>261</v>
      </c>
      <c r="D30" s="262"/>
      <c r="E30" s="305" t="s">
        <v>301</v>
      </c>
      <c r="F30" s="306"/>
      <c r="G30" s="307"/>
    </row>
    <row r="31" spans="2:7" x14ac:dyDescent="0.15">
      <c r="B31" s="134" t="s">
        <v>147</v>
      </c>
      <c r="C31" s="135" t="s">
        <v>148</v>
      </c>
      <c r="D31" s="263"/>
      <c r="E31" s="308" t="s">
        <v>302</v>
      </c>
      <c r="F31" s="309"/>
      <c r="G31" s="310"/>
    </row>
    <row r="32" spans="2:7" x14ac:dyDescent="0.15">
      <c r="B32" s="132" t="s">
        <v>149</v>
      </c>
      <c r="C32" s="133" t="s">
        <v>262</v>
      </c>
      <c r="D32" s="262"/>
      <c r="E32" s="305" t="s">
        <v>303</v>
      </c>
      <c r="F32" s="306"/>
      <c r="G32" s="307"/>
    </row>
    <row r="33" spans="2:7" x14ac:dyDescent="0.15">
      <c r="B33" s="134" t="s">
        <v>150</v>
      </c>
      <c r="C33" s="135" t="s">
        <v>263</v>
      </c>
      <c r="D33" s="263"/>
      <c r="E33" s="308" t="s">
        <v>304</v>
      </c>
      <c r="F33" s="309"/>
      <c r="G33" s="310"/>
    </row>
    <row r="34" spans="2:7" x14ac:dyDescent="0.15">
      <c r="B34" s="132" t="s">
        <v>151</v>
      </c>
      <c r="C34" s="133" t="s">
        <v>168</v>
      </c>
      <c r="D34" s="262"/>
      <c r="E34" s="305" t="s">
        <v>305</v>
      </c>
      <c r="F34" s="306"/>
      <c r="G34" s="307"/>
    </row>
    <row r="35" spans="2:7" x14ac:dyDescent="0.15">
      <c r="B35" s="134" t="s">
        <v>152</v>
      </c>
      <c r="C35" s="135" t="s">
        <v>153</v>
      </c>
      <c r="D35" s="263"/>
      <c r="E35" s="308" t="s">
        <v>306</v>
      </c>
      <c r="F35" s="309"/>
      <c r="G35" s="310"/>
    </row>
    <row r="36" spans="2:7" x14ac:dyDescent="0.15">
      <c r="B36" s="132" t="s">
        <v>154</v>
      </c>
      <c r="C36" s="133" t="s">
        <v>264</v>
      </c>
      <c r="D36" s="262"/>
      <c r="E36" s="305" t="s">
        <v>307</v>
      </c>
      <c r="F36" s="306"/>
      <c r="G36" s="307"/>
    </row>
    <row r="37" spans="2:7" x14ac:dyDescent="0.15">
      <c r="B37" s="134" t="s">
        <v>155</v>
      </c>
      <c r="C37" s="135" t="s">
        <v>265</v>
      </c>
      <c r="D37" s="263"/>
      <c r="E37" s="308" t="s">
        <v>308</v>
      </c>
      <c r="F37" s="309"/>
      <c r="G37" s="310"/>
    </row>
    <row r="38" spans="2:7" x14ac:dyDescent="0.15">
      <c r="B38" s="132" t="s">
        <v>156</v>
      </c>
      <c r="C38" s="133" t="s">
        <v>169</v>
      </c>
      <c r="D38" s="262"/>
      <c r="E38" s="305" t="s">
        <v>309</v>
      </c>
      <c r="F38" s="306"/>
      <c r="G38" s="307"/>
    </row>
    <row r="39" spans="2:7" x14ac:dyDescent="0.15">
      <c r="B39" s="134" t="s">
        <v>157</v>
      </c>
      <c r="C39" s="135" t="s">
        <v>266</v>
      </c>
      <c r="D39" s="263"/>
      <c r="E39" s="308" t="s">
        <v>310</v>
      </c>
      <c r="F39" s="309"/>
      <c r="G39" s="310"/>
    </row>
    <row r="40" spans="2:7" x14ac:dyDescent="0.15">
      <c r="B40" s="132" t="s">
        <v>158</v>
      </c>
      <c r="C40" s="133" t="s">
        <v>267</v>
      </c>
      <c r="D40" s="262"/>
      <c r="E40" s="305" t="s">
        <v>311</v>
      </c>
      <c r="F40" s="306"/>
      <c r="G40" s="307"/>
    </row>
    <row r="41" spans="2:7" x14ac:dyDescent="0.15">
      <c r="B41" s="134" t="s">
        <v>159</v>
      </c>
      <c r="C41" s="135" t="s">
        <v>268</v>
      </c>
      <c r="D41" s="263"/>
      <c r="E41" s="308" t="s">
        <v>312</v>
      </c>
      <c r="F41" s="309"/>
      <c r="G41" s="310"/>
    </row>
    <row r="42" spans="2:7" x14ac:dyDescent="0.15">
      <c r="B42" s="132" t="s">
        <v>160</v>
      </c>
      <c r="C42" s="133" t="s">
        <v>269</v>
      </c>
      <c r="D42" s="262"/>
      <c r="E42" s="305" t="s">
        <v>313</v>
      </c>
      <c r="F42" s="306"/>
      <c r="G42" s="307"/>
    </row>
    <row r="43" spans="2:7" x14ac:dyDescent="0.15">
      <c r="B43" s="134" t="s">
        <v>161</v>
      </c>
      <c r="C43" s="135" t="s">
        <v>270</v>
      </c>
      <c r="D43" s="263"/>
      <c r="E43" s="308" t="s">
        <v>314</v>
      </c>
      <c r="F43" s="309"/>
      <c r="G43" s="310"/>
    </row>
    <row r="44" spans="2:7" x14ac:dyDescent="0.15">
      <c r="B44" s="132" t="s">
        <v>162</v>
      </c>
      <c r="C44" s="133" t="s">
        <v>271</v>
      </c>
      <c r="D44" s="262"/>
      <c r="E44" s="305" t="s">
        <v>315</v>
      </c>
      <c r="F44" s="306"/>
      <c r="G44" s="307"/>
    </row>
    <row r="45" spans="2:7" x14ac:dyDescent="0.15">
      <c r="B45" s="134" t="s">
        <v>163</v>
      </c>
      <c r="C45" s="135" t="s">
        <v>272</v>
      </c>
      <c r="D45" s="263"/>
      <c r="E45" s="308" t="s">
        <v>316</v>
      </c>
      <c r="F45" s="309"/>
      <c r="G45" s="310"/>
    </row>
    <row r="46" spans="2:7" x14ac:dyDescent="0.15">
      <c r="B46" s="132" t="s">
        <v>164</v>
      </c>
      <c r="C46" s="133" t="s">
        <v>273</v>
      </c>
      <c r="D46" s="262"/>
      <c r="E46" s="305" t="s">
        <v>317</v>
      </c>
      <c r="F46" s="306"/>
      <c r="G46" s="307"/>
    </row>
    <row r="47" spans="2:7" x14ac:dyDescent="0.15">
      <c r="B47" s="134" t="s">
        <v>165</v>
      </c>
      <c r="C47" s="135" t="s">
        <v>274</v>
      </c>
      <c r="D47" s="263"/>
      <c r="E47" s="308" t="s">
        <v>318</v>
      </c>
      <c r="F47" s="309"/>
      <c r="G47" s="310"/>
    </row>
    <row r="48" spans="2:7" ht="14.25" thickBot="1" x14ac:dyDescent="0.2">
      <c r="B48" s="132" t="s">
        <v>166</v>
      </c>
      <c r="C48" s="133" t="s">
        <v>275</v>
      </c>
      <c r="D48" s="264"/>
      <c r="E48" s="311"/>
      <c r="F48" s="312"/>
      <c r="G48" s="313"/>
    </row>
    <row r="49" spans="2:5" ht="18" customHeight="1" thickTop="1" x14ac:dyDescent="0.15">
      <c r="B49" s="300" t="s">
        <v>11</v>
      </c>
      <c r="C49" s="301"/>
      <c r="D49" s="123">
        <f>SUM(D9:D48)</f>
        <v>0</v>
      </c>
    </row>
    <row r="51" spans="2:5" ht="14.25" thickBot="1" x14ac:dyDescent="0.2">
      <c r="B51" s="122" t="s">
        <v>12</v>
      </c>
    </row>
    <row r="52" spans="2:5" ht="18" customHeight="1" thickTop="1" thickBot="1" x14ac:dyDescent="0.2">
      <c r="C52" s="124" t="s">
        <v>14</v>
      </c>
      <c r="D52" s="128">
        <v>0.54797855114977168</v>
      </c>
    </row>
    <row r="53" spans="2:5" ht="14.25" thickTop="1" x14ac:dyDescent="0.15"/>
    <row r="55" spans="2:5" x14ac:dyDescent="0.15">
      <c r="C55" s="283" t="s">
        <v>13</v>
      </c>
      <c r="D55" s="281" t="s">
        <v>352</v>
      </c>
      <c r="E55" s="256">
        <v>0.53201428754154634</v>
      </c>
    </row>
    <row r="56" spans="2:5" x14ac:dyDescent="0.15">
      <c r="C56" s="284"/>
      <c r="D56" s="281" t="s">
        <v>353</v>
      </c>
      <c r="E56" s="256">
        <v>0.56345974883775385</v>
      </c>
    </row>
    <row r="57" spans="2:5" x14ac:dyDescent="0.15">
      <c r="C57" s="284"/>
      <c r="D57" s="281" t="s">
        <v>354</v>
      </c>
      <c r="E57" s="256">
        <v>0.55749884195710142</v>
      </c>
    </row>
    <row r="58" spans="2:5" x14ac:dyDescent="0.15">
      <c r="C58" s="284"/>
      <c r="D58" s="281" t="s">
        <v>355</v>
      </c>
      <c r="E58" s="256">
        <v>0.53405753997164662</v>
      </c>
    </row>
    <row r="59" spans="2:5" x14ac:dyDescent="0.15">
      <c r="C59" s="284"/>
      <c r="D59" s="281" t="s">
        <v>356</v>
      </c>
      <c r="E59" s="256">
        <v>0.55386691633560226</v>
      </c>
    </row>
    <row r="60" spans="2:5" x14ac:dyDescent="0.15">
      <c r="C60" s="285"/>
      <c r="D60" s="281" t="s">
        <v>357</v>
      </c>
      <c r="E60" s="256">
        <v>0.54797855114977168</v>
      </c>
    </row>
    <row r="62" spans="2:5" ht="14.25" thickBot="1" x14ac:dyDescent="0.2">
      <c r="B62" s="122" t="s">
        <v>15</v>
      </c>
    </row>
    <row r="63" spans="2:5" ht="18" customHeight="1" thickTop="1" thickBot="1" x14ac:dyDescent="0.2">
      <c r="C63" s="124" t="s">
        <v>16</v>
      </c>
      <c r="D63" s="129" t="s">
        <v>18</v>
      </c>
    </row>
    <row r="64" spans="2:5" ht="14.25" thickTop="1" x14ac:dyDescent="0.15"/>
    <row r="65" spans="3:5" x14ac:dyDescent="0.15">
      <c r="D65" s="125" t="s">
        <v>20</v>
      </c>
      <c r="E65" s="126">
        <v>100</v>
      </c>
    </row>
    <row r="66" spans="3:5" x14ac:dyDescent="0.15">
      <c r="C66" s="127" t="s">
        <v>19</v>
      </c>
      <c r="D66" s="125" t="s">
        <v>17</v>
      </c>
      <c r="E66" s="126">
        <v>1</v>
      </c>
    </row>
    <row r="67" spans="3:5" x14ac:dyDescent="0.15">
      <c r="C67" s="126">
        <f>VLOOKUP(D63,D65:E67,2,FALSE)</f>
        <v>1E-3</v>
      </c>
      <c r="D67" s="125" t="s">
        <v>18</v>
      </c>
      <c r="E67" s="126">
        <v>1E-3</v>
      </c>
    </row>
  </sheetData>
  <sheetProtection sheet="1" objects="1" scenarios="1"/>
  <mergeCells count="47">
    <mergeCell ref="E47:G47"/>
    <mergeCell ref="E48:G48"/>
    <mergeCell ref="E6:G8"/>
    <mergeCell ref="E42:G42"/>
    <mergeCell ref="E43:G43"/>
    <mergeCell ref="E44:G44"/>
    <mergeCell ref="E45:G45"/>
    <mergeCell ref="E46:G46"/>
    <mergeCell ref="E37:G37"/>
    <mergeCell ref="E38:G38"/>
    <mergeCell ref="E39:G39"/>
    <mergeCell ref="E40:G40"/>
    <mergeCell ref="E41:G41"/>
    <mergeCell ref="E32:G32"/>
    <mergeCell ref="E33:G33"/>
    <mergeCell ref="E34:G34"/>
    <mergeCell ref="E24:G24"/>
    <mergeCell ref="E25:G25"/>
    <mergeCell ref="E26:G26"/>
    <mergeCell ref="E35:G35"/>
    <mergeCell ref="E36:G36"/>
    <mergeCell ref="E27:G27"/>
    <mergeCell ref="E28:G28"/>
    <mergeCell ref="E29:G29"/>
    <mergeCell ref="E30:G30"/>
    <mergeCell ref="E31:G31"/>
    <mergeCell ref="E19:G19"/>
    <mergeCell ref="E20:G20"/>
    <mergeCell ref="E21:G21"/>
    <mergeCell ref="E22:G22"/>
    <mergeCell ref="E23:G23"/>
    <mergeCell ref="C55:C60"/>
    <mergeCell ref="B2:C2"/>
    <mergeCell ref="D2:F2"/>
    <mergeCell ref="D6:D8"/>
    <mergeCell ref="B6:C8"/>
    <mergeCell ref="B49:C49"/>
    <mergeCell ref="E9:G9"/>
    <mergeCell ref="E10:G10"/>
    <mergeCell ref="E11:G11"/>
    <mergeCell ref="E12:G12"/>
    <mergeCell ref="E13:G13"/>
    <mergeCell ref="E14:G14"/>
    <mergeCell ref="E15:G15"/>
    <mergeCell ref="E16:G16"/>
    <mergeCell ref="E17:G17"/>
    <mergeCell ref="E18:G18"/>
  </mergeCells>
  <phoneticPr fontId="2"/>
  <dataValidations count="4">
    <dataValidation type="list" allowBlank="1" showInputMessage="1" showErrorMessage="1" sqref="D52" xr:uid="{00000000-0002-0000-0100-000000000000}">
      <formula1>$E$55:$E$60</formula1>
    </dataValidation>
    <dataValidation type="list" allowBlank="1" showInputMessage="1" showErrorMessage="1" sqref="D63" xr:uid="{00000000-0002-0000-0100-000001000000}">
      <formula1>$D$65:$D$67</formula1>
    </dataValidation>
    <dataValidation imeMode="hiragana" allowBlank="1" showInputMessage="1" showErrorMessage="1" sqref="D2:F2" xr:uid="{00000000-0002-0000-0100-000002000000}"/>
    <dataValidation imeMode="halfAlpha" allowBlank="1" showInputMessage="1" showErrorMessage="1" sqref="D9:D48" xr:uid="{00000000-0002-0000-0100-000003000000}"/>
  </dataValidations>
  <pageMargins left="0.78740157480314965" right="0.78740157480314965" top="0.59055118110236227" bottom="0.19685039370078741" header="0.51181102362204722" footer="0.51181102362204722"/>
  <pageSetup paperSize="9" scale="93" orientation="portrait" cellComments="asDisplayed" r:id="rId1"/>
  <headerFooter alignWithMargins="0"/>
  <cellWatches>
    <cellWatch r="D63"/>
  </cellWatches>
  <ignoredErrors>
    <ignoredError sqref="B9:B48" numberStoredAsText="1"/>
  </ignoredError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0066FF"/>
  </sheetPr>
  <dimension ref="B1:O48"/>
  <sheetViews>
    <sheetView zoomScaleNormal="100" workbookViewId="0"/>
  </sheetViews>
  <sheetFormatPr defaultColWidth="9" defaultRowHeight="13.5" x14ac:dyDescent="0.15"/>
  <cols>
    <col min="1" max="1" width="3.625" style="5" customWidth="1"/>
    <col min="2" max="4" width="1.625" style="5" customWidth="1"/>
    <col min="5" max="5" width="11.875" style="5" customWidth="1"/>
    <col min="6" max="6" width="3" style="5" customWidth="1"/>
    <col min="7" max="10" width="14.625" style="5" customWidth="1"/>
    <col min="11" max="16384" width="9" style="5"/>
  </cols>
  <sheetData>
    <row r="1" spans="2:10" ht="15" customHeight="1" x14ac:dyDescent="0.15"/>
    <row r="2" spans="2:10" ht="15" customHeight="1" x14ac:dyDescent="0.15">
      <c r="B2" s="7" t="s">
        <v>21</v>
      </c>
    </row>
    <row r="3" spans="2:10" ht="15" customHeight="1" x14ac:dyDescent="0.15"/>
    <row r="4" spans="2:10" ht="22.5" customHeight="1" x14ac:dyDescent="0.15">
      <c r="B4" s="324" t="s">
        <v>0</v>
      </c>
      <c r="C4" s="325"/>
      <c r="D4" s="326"/>
      <c r="E4" s="326"/>
      <c r="F4" s="326"/>
      <c r="G4" s="339" t="str">
        <f>IF(③入力!D2="","",③入力!D2)</f>
        <v/>
      </c>
      <c r="H4" s="340"/>
      <c r="I4" s="340"/>
      <c r="J4" s="341"/>
    </row>
    <row r="5" spans="2:10" ht="15" customHeight="1" x14ac:dyDescent="0.15">
      <c r="J5" s="6" t="str">
        <f>"（単位："&amp;③入力!D63&amp;"、人）"</f>
        <v>（単位：千円、人）</v>
      </c>
    </row>
    <row r="6" spans="2:10" ht="15" customHeight="1" x14ac:dyDescent="0.15">
      <c r="B6" s="327"/>
      <c r="C6" s="327"/>
      <c r="D6" s="327"/>
      <c r="E6" s="327"/>
      <c r="F6" s="328"/>
      <c r="G6" s="338" t="s">
        <v>22</v>
      </c>
      <c r="H6" s="344" t="s">
        <v>103</v>
      </c>
      <c r="I6" s="342" t="s">
        <v>104</v>
      </c>
      <c r="J6" s="344" t="s">
        <v>23</v>
      </c>
    </row>
    <row r="7" spans="2:10" ht="15" customHeight="1" x14ac:dyDescent="0.15">
      <c r="B7" s="329"/>
      <c r="C7" s="329"/>
      <c r="D7" s="329"/>
      <c r="E7" s="329"/>
      <c r="F7" s="330"/>
      <c r="G7" s="338"/>
      <c r="H7" s="344"/>
      <c r="I7" s="343"/>
      <c r="J7" s="345"/>
    </row>
    <row r="8" spans="2:10" ht="15" customHeight="1" x14ac:dyDescent="0.15">
      <c r="B8" s="8"/>
      <c r="C8" s="9"/>
      <c r="D8" s="9"/>
      <c r="E8" s="333" t="s">
        <v>24</v>
      </c>
      <c r="F8" s="265"/>
      <c r="G8" s="336">
        <f>⑧計算域Ⅱ!D49</f>
        <v>0</v>
      </c>
      <c r="H8" s="336">
        <f>⑧計算域Ⅱ!H49</f>
        <v>0</v>
      </c>
      <c r="I8" s="336">
        <f>⑧計算域Ⅱ!O49</f>
        <v>0</v>
      </c>
      <c r="J8" s="336">
        <f>⑧計算域Ⅱ!R49</f>
        <v>0</v>
      </c>
    </row>
    <row r="9" spans="2:10" ht="15" customHeight="1" x14ac:dyDescent="0.15">
      <c r="B9" s="10"/>
      <c r="C9" s="11"/>
      <c r="D9" s="11"/>
      <c r="E9" s="334"/>
      <c r="F9" s="266" t="s">
        <v>105</v>
      </c>
      <c r="G9" s="337"/>
      <c r="H9" s="337"/>
      <c r="I9" s="337"/>
      <c r="J9" s="337"/>
    </row>
    <row r="10" spans="2:10" ht="15" customHeight="1" x14ac:dyDescent="0.15">
      <c r="B10" s="10"/>
      <c r="C10" s="8"/>
      <c r="D10" s="9"/>
      <c r="E10" s="333" t="s">
        <v>25</v>
      </c>
      <c r="F10" s="265"/>
      <c r="G10" s="336">
        <f>⑧計算域Ⅱ!E49</f>
        <v>0</v>
      </c>
      <c r="H10" s="336">
        <f>⑧計算域Ⅱ!I49</f>
        <v>0</v>
      </c>
      <c r="I10" s="336">
        <f>⑧計算域Ⅱ!P49</f>
        <v>0</v>
      </c>
      <c r="J10" s="336">
        <f>⑧計算域Ⅱ!S49</f>
        <v>0</v>
      </c>
    </row>
    <row r="11" spans="2:10" ht="15" customHeight="1" x14ac:dyDescent="0.15">
      <c r="B11" s="10"/>
      <c r="C11" s="10"/>
      <c r="D11" s="11"/>
      <c r="E11" s="334"/>
      <c r="F11" s="266" t="s">
        <v>106</v>
      </c>
      <c r="G11" s="337"/>
      <c r="H11" s="337"/>
      <c r="I11" s="337"/>
      <c r="J11" s="337"/>
    </row>
    <row r="12" spans="2:10" ht="15" customHeight="1" x14ac:dyDescent="0.15">
      <c r="B12" s="10"/>
      <c r="C12" s="10"/>
      <c r="D12" s="8"/>
      <c r="E12" s="333" t="s">
        <v>26</v>
      </c>
      <c r="F12" s="265"/>
      <c r="G12" s="336">
        <f>⑧計算域Ⅱ!F49</f>
        <v>0</v>
      </c>
      <c r="H12" s="336">
        <f>⑧計算域Ⅱ!J49</f>
        <v>0</v>
      </c>
      <c r="I12" s="336">
        <f>⑧計算域Ⅱ!Q49</f>
        <v>0</v>
      </c>
      <c r="J12" s="336">
        <f>⑧計算域Ⅱ!T49</f>
        <v>0</v>
      </c>
    </row>
    <row r="13" spans="2:10" ht="15" customHeight="1" x14ac:dyDescent="0.15">
      <c r="B13" s="10"/>
      <c r="C13" s="10"/>
      <c r="D13" s="10"/>
      <c r="E13" s="334"/>
      <c r="F13" s="266" t="s">
        <v>107</v>
      </c>
      <c r="G13" s="337"/>
      <c r="H13" s="337"/>
      <c r="I13" s="337"/>
      <c r="J13" s="337"/>
    </row>
    <row r="14" spans="2:10" ht="15" customHeight="1" x14ac:dyDescent="0.15">
      <c r="B14" s="8"/>
      <c r="C14" s="9"/>
      <c r="D14" s="9"/>
      <c r="E14" s="333" t="s">
        <v>27</v>
      </c>
      <c r="F14" s="265"/>
      <c r="G14" s="336">
        <f>⑧計算域Ⅱ!D97</f>
        <v>0</v>
      </c>
      <c r="H14" s="336">
        <f>⑧計算域Ⅱ!F97</f>
        <v>0</v>
      </c>
      <c r="I14" s="336">
        <f>⑧計算域Ⅱ!H97</f>
        <v>0</v>
      </c>
      <c r="J14" s="336">
        <f>⑧計算域Ⅱ!J97</f>
        <v>0</v>
      </c>
    </row>
    <row r="15" spans="2:10" ht="15" customHeight="1" x14ac:dyDescent="0.15">
      <c r="B15" s="10"/>
      <c r="C15" s="11"/>
      <c r="D15" s="11"/>
      <c r="E15" s="334"/>
      <c r="F15" s="266" t="s">
        <v>108</v>
      </c>
      <c r="G15" s="337"/>
      <c r="H15" s="337"/>
      <c r="I15" s="337"/>
      <c r="J15" s="337"/>
    </row>
    <row r="16" spans="2:10" ht="15" customHeight="1" x14ac:dyDescent="0.15">
      <c r="B16" s="10"/>
      <c r="C16" s="8"/>
      <c r="D16" s="9"/>
      <c r="E16" s="333" t="s">
        <v>28</v>
      </c>
      <c r="F16" s="265"/>
      <c r="G16" s="336">
        <f>⑧計算域Ⅱ!E97</f>
        <v>0</v>
      </c>
      <c r="H16" s="336">
        <f>⑧計算域Ⅱ!G97</f>
        <v>0</v>
      </c>
      <c r="I16" s="336">
        <f>⑧計算域Ⅱ!I97</f>
        <v>0</v>
      </c>
      <c r="J16" s="336">
        <f>⑧計算域Ⅱ!K97</f>
        <v>0</v>
      </c>
    </row>
    <row r="17" spans="2:15" ht="15" customHeight="1" x14ac:dyDescent="0.15">
      <c r="B17" s="12"/>
      <c r="C17" s="12"/>
      <c r="D17" s="13"/>
      <c r="E17" s="335"/>
      <c r="F17" s="267" t="s">
        <v>109</v>
      </c>
      <c r="G17" s="337"/>
      <c r="H17" s="337"/>
      <c r="I17" s="337"/>
      <c r="J17" s="337"/>
    </row>
    <row r="18" spans="2:15" ht="15" customHeight="1" x14ac:dyDescent="0.15">
      <c r="B18" s="14"/>
      <c r="C18" s="14"/>
      <c r="D18" s="14"/>
      <c r="E18" s="14"/>
      <c r="F18" s="14"/>
      <c r="G18" s="14"/>
      <c r="J18" s="15" t="s">
        <v>31</v>
      </c>
      <c r="K18" s="15"/>
      <c r="L18" s="15"/>
      <c r="M18" s="15"/>
      <c r="N18" s="15"/>
      <c r="O18" s="15"/>
    </row>
    <row r="19" spans="2:15" ht="15" customHeight="1" x14ac:dyDescent="0.15">
      <c r="B19" s="14"/>
      <c r="C19" s="14"/>
      <c r="D19" s="14"/>
      <c r="E19" s="14"/>
      <c r="F19" s="14"/>
      <c r="G19" s="14"/>
      <c r="J19" s="15"/>
      <c r="K19" s="15"/>
      <c r="L19" s="15"/>
      <c r="M19" s="15"/>
      <c r="N19" s="15"/>
      <c r="O19" s="15"/>
    </row>
    <row r="20" spans="2:15" ht="15" customHeight="1" x14ac:dyDescent="0.15">
      <c r="B20" s="16" t="s">
        <v>105</v>
      </c>
      <c r="C20" s="17"/>
      <c r="D20" s="350" t="s">
        <v>32</v>
      </c>
      <c r="E20" s="350"/>
      <c r="F20" s="350"/>
      <c r="G20" s="350"/>
      <c r="H20" s="350"/>
      <c r="I20" s="350"/>
      <c r="J20" s="350"/>
      <c r="K20" s="350"/>
    </row>
    <row r="21" spans="2:15" ht="15" customHeight="1" x14ac:dyDescent="0.15">
      <c r="B21" s="351" t="s">
        <v>106</v>
      </c>
      <c r="C21" s="351"/>
      <c r="D21" s="331" t="s">
        <v>33</v>
      </c>
      <c r="E21" s="332"/>
      <c r="F21" s="332"/>
      <c r="G21" s="332"/>
      <c r="H21" s="332"/>
      <c r="I21" s="332"/>
      <c r="J21" s="332"/>
      <c r="K21" s="18"/>
    </row>
    <row r="22" spans="2:15" ht="15" customHeight="1" x14ac:dyDescent="0.15">
      <c r="B22" s="351"/>
      <c r="C22" s="351"/>
      <c r="D22" s="332"/>
      <c r="E22" s="332"/>
      <c r="F22" s="332"/>
      <c r="G22" s="332"/>
      <c r="H22" s="332"/>
      <c r="I22" s="332"/>
      <c r="J22" s="332"/>
      <c r="K22" s="18"/>
    </row>
    <row r="23" spans="2:15" ht="15" customHeight="1" x14ac:dyDescent="0.15">
      <c r="B23" s="351"/>
      <c r="C23" s="351"/>
      <c r="D23" s="332"/>
      <c r="E23" s="332"/>
      <c r="F23" s="332"/>
      <c r="G23" s="332"/>
      <c r="H23" s="332"/>
      <c r="I23" s="332"/>
      <c r="J23" s="332"/>
      <c r="K23" s="19"/>
    </row>
    <row r="24" spans="2:15" ht="15" customHeight="1" x14ac:dyDescent="0.15">
      <c r="B24" s="351" t="s">
        <v>107</v>
      </c>
      <c r="C24" s="351"/>
      <c r="D24" s="331" t="s">
        <v>34</v>
      </c>
      <c r="E24" s="332"/>
      <c r="F24" s="332"/>
      <c r="G24" s="332"/>
      <c r="H24" s="332"/>
      <c r="I24" s="332"/>
      <c r="J24" s="332"/>
      <c r="K24" s="20"/>
    </row>
    <row r="25" spans="2:15" ht="15" customHeight="1" x14ac:dyDescent="0.15">
      <c r="B25" s="351"/>
      <c r="C25" s="351"/>
      <c r="D25" s="332"/>
      <c r="E25" s="332"/>
      <c r="F25" s="332"/>
      <c r="G25" s="332"/>
      <c r="H25" s="332"/>
      <c r="I25" s="332"/>
      <c r="J25" s="332"/>
      <c r="K25" s="20"/>
    </row>
    <row r="26" spans="2:15" ht="15" customHeight="1" x14ac:dyDescent="0.15">
      <c r="B26" s="351"/>
      <c r="C26" s="351"/>
      <c r="D26" s="332"/>
      <c r="E26" s="332"/>
      <c r="F26" s="332"/>
      <c r="G26" s="332"/>
      <c r="H26" s="332"/>
      <c r="I26" s="332"/>
      <c r="J26" s="332"/>
    </row>
    <row r="27" spans="2:15" ht="15" customHeight="1" x14ac:dyDescent="0.15">
      <c r="B27" s="351" t="s">
        <v>108</v>
      </c>
      <c r="C27" s="351"/>
      <c r="D27" s="331" t="s">
        <v>193</v>
      </c>
      <c r="E27" s="331"/>
      <c r="F27" s="331"/>
      <c r="G27" s="331"/>
      <c r="H27" s="331"/>
      <c r="I27" s="331"/>
      <c r="J27" s="331"/>
      <c r="K27" s="14"/>
    </row>
    <row r="28" spans="2:15" ht="15" customHeight="1" x14ac:dyDescent="0.15">
      <c r="B28" s="351"/>
      <c r="C28" s="351"/>
      <c r="D28" s="331"/>
      <c r="E28" s="331"/>
      <c r="F28" s="331"/>
      <c r="G28" s="331"/>
      <c r="H28" s="331"/>
      <c r="I28" s="331"/>
      <c r="J28" s="331"/>
      <c r="K28" s="14"/>
    </row>
    <row r="29" spans="2:15" ht="15" customHeight="1" x14ac:dyDescent="0.15">
      <c r="B29" s="351" t="s">
        <v>109</v>
      </c>
      <c r="C29" s="351"/>
      <c r="D29" s="331" t="s">
        <v>194</v>
      </c>
      <c r="E29" s="331"/>
      <c r="F29" s="331"/>
      <c r="G29" s="331"/>
      <c r="H29" s="331"/>
      <c r="I29" s="331"/>
      <c r="J29" s="331"/>
      <c r="K29" s="20"/>
    </row>
    <row r="30" spans="2:15" ht="15" customHeight="1" x14ac:dyDescent="0.15">
      <c r="B30" s="351"/>
      <c r="C30" s="351"/>
      <c r="D30" s="331"/>
      <c r="E30" s="331"/>
      <c r="F30" s="331"/>
      <c r="G30" s="331"/>
      <c r="H30" s="331"/>
      <c r="I30" s="331"/>
      <c r="J30" s="331"/>
      <c r="K30" s="20"/>
    </row>
    <row r="31" spans="2:15" ht="15" customHeight="1" x14ac:dyDescent="0.15">
      <c r="J31" s="21" t="s">
        <v>29</v>
      </c>
    </row>
    <row r="32" spans="2:15" ht="15" customHeight="1" x14ac:dyDescent="0.15">
      <c r="B32" s="348" t="s">
        <v>64</v>
      </c>
      <c r="C32" s="348"/>
      <c r="D32" s="348"/>
      <c r="E32" s="348"/>
      <c r="F32" s="348"/>
      <c r="G32" s="348"/>
      <c r="H32" s="348"/>
      <c r="I32" s="348"/>
      <c r="J32" s="346">
        <f>IF(③入力!D49=0,0,J8/③入力!D49)</f>
        <v>0</v>
      </c>
    </row>
    <row r="33" spans="2:14" ht="15" customHeight="1" x14ac:dyDescent="0.15">
      <c r="B33" s="349"/>
      <c r="C33" s="349"/>
      <c r="D33" s="349"/>
      <c r="E33" s="349"/>
      <c r="F33" s="349"/>
      <c r="G33" s="349"/>
      <c r="H33" s="349"/>
      <c r="I33" s="349"/>
      <c r="J33" s="347"/>
    </row>
    <row r="34" spans="2:14" ht="15" customHeight="1" x14ac:dyDescent="0.15"/>
    <row r="35" spans="2:14" ht="15" customHeight="1" x14ac:dyDescent="0.15">
      <c r="B35" s="5" t="s">
        <v>30</v>
      </c>
    </row>
    <row r="36" spans="2:14" ht="15" customHeight="1" x14ac:dyDescent="0.15">
      <c r="B36" s="22"/>
      <c r="C36" s="22"/>
      <c r="D36" s="22"/>
      <c r="E36" s="22"/>
      <c r="F36" s="22"/>
      <c r="G36" s="22"/>
      <c r="H36" s="22"/>
      <c r="I36" s="22"/>
      <c r="J36" s="22"/>
    </row>
    <row r="37" spans="2:14" ht="15" customHeight="1" x14ac:dyDescent="0.15">
      <c r="B37" s="323" t="s">
        <v>110</v>
      </c>
      <c r="C37" s="323"/>
      <c r="D37" s="332" t="s">
        <v>276</v>
      </c>
      <c r="E37" s="332"/>
      <c r="F37" s="332"/>
      <c r="G37" s="332"/>
      <c r="H37" s="332"/>
      <c r="I37" s="332"/>
      <c r="J37" s="332"/>
      <c r="K37" s="23"/>
      <c r="L37" s="23"/>
      <c r="M37" s="23"/>
      <c r="N37" s="23"/>
    </row>
    <row r="38" spans="2:14" ht="15" customHeight="1" x14ac:dyDescent="0.15">
      <c r="B38" s="323"/>
      <c r="C38" s="323"/>
      <c r="D38" s="332"/>
      <c r="E38" s="332"/>
      <c r="F38" s="332"/>
      <c r="G38" s="332"/>
      <c r="H38" s="332"/>
      <c r="I38" s="332"/>
      <c r="J38" s="332"/>
      <c r="K38" s="23"/>
      <c r="L38" s="23"/>
      <c r="M38" s="23"/>
      <c r="N38" s="23"/>
    </row>
    <row r="39" spans="2:14" ht="15" customHeight="1" x14ac:dyDescent="0.15">
      <c r="B39" s="323"/>
      <c r="C39" s="323"/>
      <c r="D39" s="332"/>
      <c r="E39" s="332"/>
      <c r="F39" s="332"/>
      <c r="G39" s="332"/>
      <c r="H39" s="332"/>
      <c r="I39" s="332"/>
      <c r="J39" s="332"/>
      <c r="K39" s="23"/>
      <c r="L39" s="23"/>
      <c r="M39" s="23"/>
      <c r="N39" s="23"/>
    </row>
    <row r="40" spans="2:14" ht="15" customHeight="1" x14ac:dyDescent="0.15">
      <c r="B40" s="323" t="s">
        <v>111</v>
      </c>
      <c r="C40" s="323"/>
      <c r="D40" s="332" t="s">
        <v>35</v>
      </c>
      <c r="E40" s="332"/>
      <c r="F40" s="332"/>
      <c r="G40" s="332"/>
      <c r="H40" s="332"/>
      <c r="I40" s="332"/>
      <c r="J40" s="332"/>
      <c r="K40" s="23"/>
      <c r="L40" s="23"/>
      <c r="M40" s="23"/>
      <c r="N40" s="23"/>
    </row>
    <row r="41" spans="2:14" ht="15" customHeight="1" x14ac:dyDescent="0.15">
      <c r="B41" s="323"/>
      <c r="C41" s="323"/>
      <c r="D41" s="332"/>
      <c r="E41" s="332"/>
      <c r="F41" s="332"/>
      <c r="G41" s="332"/>
      <c r="H41" s="332"/>
      <c r="I41" s="332"/>
      <c r="J41" s="332"/>
      <c r="K41" s="23"/>
      <c r="L41" s="23"/>
      <c r="M41" s="23"/>
      <c r="N41" s="23"/>
    </row>
    <row r="42" spans="2:14" ht="15" customHeight="1" x14ac:dyDescent="0.15">
      <c r="B42" s="323" t="s">
        <v>112</v>
      </c>
      <c r="C42" s="323"/>
      <c r="D42" s="332" t="s">
        <v>199</v>
      </c>
      <c r="E42" s="332"/>
      <c r="F42" s="332"/>
      <c r="G42" s="332"/>
      <c r="H42" s="332"/>
      <c r="I42" s="332"/>
      <c r="J42" s="332"/>
      <c r="K42" s="23"/>
      <c r="L42" s="23"/>
      <c r="M42" s="23"/>
      <c r="N42" s="23"/>
    </row>
    <row r="43" spans="2:14" ht="15" customHeight="1" x14ac:dyDescent="0.15">
      <c r="B43" s="323"/>
      <c r="C43" s="323"/>
      <c r="D43" s="332"/>
      <c r="E43" s="332"/>
      <c r="F43" s="332"/>
      <c r="G43" s="332"/>
      <c r="H43" s="332"/>
      <c r="I43" s="332"/>
      <c r="J43" s="332"/>
      <c r="K43" s="23"/>
      <c r="L43" s="23"/>
      <c r="M43" s="23"/>
      <c r="N43" s="23"/>
    </row>
    <row r="44" spans="2:14" ht="15" customHeight="1" x14ac:dyDescent="0.15">
      <c r="B44" s="323" t="s">
        <v>113</v>
      </c>
      <c r="C44" s="323"/>
      <c r="D44" s="332" t="s">
        <v>279</v>
      </c>
      <c r="E44" s="332"/>
      <c r="F44" s="332"/>
      <c r="G44" s="332"/>
      <c r="H44" s="332"/>
      <c r="I44" s="332"/>
      <c r="J44" s="332"/>
      <c r="K44" s="23"/>
      <c r="L44" s="23"/>
      <c r="M44" s="23"/>
      <c r="N44" s="23"/>
    </row>
    <row r="45" spans="2:14" ht="15" customHeight="1" x14ac:dyDescent="0.15">
      <c r="B45" s="323"/>
      <c r="C45" s="323"/>
      <c r="D45" s="332"/>
      <c r="E45" s="332"/>
      <c r="F45" s="332"/>
      <c r="G45" s="332"/>
      <c r="H45" s="332"/>
      <c r="I45" s="332"/>
      <c r="J45" s="332"/>
      <c r="K45" s="22"/>
    </row>
    <row r="46" spans="2:14" ht="15" customHeight="1" x14ac:dyDescent="0.15">
      <c r="B46" s="323"/>
      <c r="C46" s="323"/>
      <c r="D46" s="332"/>
      <c r="E46" s="332"/>
      <c r="F46" s="332"/>
      <c r="G46" s="332"/>
      <c r="H46" s="332"/>
      <c r="I46" s="332"/>
      <c r="J46" s="332"/>
      <c r="K46" s="22"/>
    </row>
    <row r="47" spans="2:14" ht="15" customHeight="1" x14ac:dyDescent="0.15"/>
    <row r="48" spans="2:14" ht="15" customHeight="1" x14ac:dyDescent="0.15"/>
  </sheetData>
  <sheetProtection sheet="1" objects="1" scenarios="1"/>
  <mergeCells count="51">
    <mergeCell ref="H12:H13"/>
    <mergeCell ref="D29:J30"/>
    <mergeCell ref="B32:I33"/>
    <mergeCell ref="G16:G17"/>
    <mergeCell ref="G14:G15"/>
    <mergeCell ref="G12:G13"/>
    <mergeCell ref="D20:K20"/>
    <mergeCell ref="B21:C23"/>
    <mergeCell ref="B24:C26"/>
    <mergeCell ref="B27:C28"/>
    <mergeCell ref="B29:C30"/>
    <mergeCell ref="D42:J43"/>
    <mergeCell ref="D44:J46"/>
    <mergeCell ref="B42:C43"/>
    <mergeCell ref="B44:C46"/>
    <mergeCell ref="G10:G11"/>
    <mergeCell ref="J10:J11"/>
    <mergeCell ref="J16:J17"/>
    <mergeCell ref="I16:I17"/>
    <mergeCell ref="J14:J15"/>
    <mergeCell ref="I14:I15"/>
    <mergeCell ref="D24:J26"/>
    <mergeCell ref="D27:J28"/>
    <mergeCell ref="J32:J33"/>
    <mergeCell ref="J12:J13"/>
    <mergeCell ref="I12:I13"/>
    <mergeCell ref="H16:H17"/>
    <mergeCell ref="G4:J4"/>
    <mergeCell ref="I6:I7"/>
    <mergeCell ref="J6:J7"/>
    <mergeCell ref="I8:I9"/>
    <mergeCell ref="H8:H9"/>
    <mergeCell ref="G8:G9"/>
    <mergeCell ref="H6:H7"/>
    <mergeCell ref="J8:J9"/>
    <mergeCell ref="B37:C39"/>
    <mergeCell ref="B40:C41"/>
    <mergeCell ref="B4:F4"/>
    <mergeCell ref="B6:F7"/>
    <mergeCell ref="D21:J23"/>
    <mergeCell ref="E12:E13"/>
    <mergeCell ref="E14:E15"/>
    <mergeCell ref="E16:E17"/>
    <mergeCell ref="E10:E11"/>
    <mergeCell ref="H10:H11"/>
    <mergeCell ref="I10:I11"/>
    <mergeCell ref="D37:J39"/>
    <mergeCell ref="D40:J41"/>
    <mergeCell ref="H14:H15"/>
    <mergeCell ref="G6:G7"/>
    <mergeCell ref="E8:E9"/>
  </mergeCells>
  <phoneticPr fontId="2"/>
  <pageMargins left="0.78740157480314965" right="0.19685039370078741" top="0.98425196850393704" bottom="0.98425196850393704" header="0.51181102362204722" footer="0.51181102362204722"/>
  <pageSetup paperSize="9" orientation="portrait" cellComments="asDisplayed" r:id="rId1"/>
  <headerFooter alignWithMargins="0"/>
  <ignoredErrors>
    <ignoredError sqref="B44 B37 B40 B42" numberStoredAsText="1"/>
  </ignoredError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0066FF"/>
  </sheetPr>
  <dimension ref="B2:N96"/>
  <sheetViews>
    <sheetView zoomScaleNormal="100" workbookViewId="0"/>
  </sheetViews>
  <sheetFormatPr defaultColWidth="9" defaultRowHeight="13.5" x14ac:dyDescent="0.15"/>
  <cols>
    <col min="1" max="1" width="2.625" style="26" customWidth="1"/>
    <col min="2" max="2" width="3.625" style="26" customWidth="1"/>
    <col min="3" max="3" width="24.25" style="25" bestFit="1" customWidth="1"/>
    <col min="4" max="6" width="11.375" style="26" customWidth="1"/>
    <col min="7" max="8" width="8.625" style="26" customWidth="1"/>
    <col min="9" max="11" width="11.375" style="26" customWidth="1"/>
    <col min="12" max="13" width="8.625" style="26" customWidth="1"/>
    <col min="14" max="16384" width="9" style="26"/>
  </cols>
  <sheetData>
    <row r="2" spans="2:13" ht="14.25" x14ac:dyDescent="0.15">
      <c r="B2" s="24" t="s">
        <v>38</v>
      </c>
    </row>
    <row r="3" spans="2:13" ht="14.25" x14ac:dyDescent="0.15">
      <c r="B3" s="27"/>
      <c r="C3" s="28"/>
      <c r="D3" s="27"/>
      <c r="E3" s="27"/>
      <c r="F3" s="27"/>
      <c r="G3" s="27"/>
      <c r="H3" s="27"/>
      <c r="I3" s="27"/>
      <c r="J3" s="27"/>
      <c r="M3" s="29" t="str">
        <f>"（単位："&amp;③入力!D63&amp;"、人）"</f>
        <v>（単位：千円、人）</v>
      </c>
    </row>
    <row r="4" spans="2:13" x14ac:dyDescent="0.15">
      <c r="B4" s="372" t="s">
        <v>123</v>
      </c>
      <c r="C4" s="373"/>
      <c r="D4" s="353" t="s">
        <v>22</v>
      </c>
      <c r="E4" s="353"/>
      <c r="F4" s="353"/>
      <c r="G4" s="353"/>
      <c r="H4" s="378"/>
      <c r="I4" s="352" t="s">
        <v>114</v>
      </c>
      <c r="J4" s="353"/>
      <c r="K4" s="353"/>
      <c r="L4" s="353"/>
      <c r="M4" s="354"/>
    </row>
    <row r="5" spans="2:13" ht="6" customHeight="1" x14ac:dyDescent="0.15">
      <c r="B5" s="374"/>
      <c r="C5" s="375"/>
      <c r="D5" s="379" t="s">
        <v>36</v>
      </c>
      <c r="E5" s="30"/>
      <c r="F5" s="30"/>
      <c r="G5" s="355" t="s">
        <v>39</v>
      </c>
      <c r="H5" s="369" t="s">
        <v>40</v>
      </c>
      <c r="I5" s="363" t="s">
        <v>36</v>
      </c>
      <c r="J5" s="30"/>
      <c r="K5" s="30"/>
      <c r="L5" s="355" t="s">
        <v>39</v>
      </c>
      <c r="M5" s="355" t="s">
        <v>40</v>
      </c>
    </row>
    <row r="6" spans="2:13" ht="6" customHeight="1" x14ac:dyDescent="0.15">
      <c r="B6" s="374"/>
      <c r="C6" s="375"/>
      <c r="D6" s="380"/>
      <c r="E6" s="358" t="s">
        <v>41</v>
      </c>
      <c r="F6" s="31"/>
      <c r="G6" s="356"/>
      <c r="H6" s="370"/>
      <c r="I6" s="364"/>
      <c r="J6" s="358" t="s">
        <v>41</v>
      </c>
      <c r="K6" s="31"/>
      <c r="L6" s="356"/>
      <c r="M6" s="356"/>
    </row>
    <row r="7" spans="2:13" ht="13.5" customHeight="1" x14ac:dyDescent="0.15">
      <c r="B7" s="374"/>
      <c r="C7" s="375"/>
      <c r="D7" s="380"/>
      <c r="E7" s="359"/>
      <c r="F7" s="361" t="s">
        <v>26</v>
      </c>
      <c r="G7" s="356"/>
      <c r="H7" s="370"/>
      <c r="I7" s="364"/>
      <c r="J7" s="359"/>
      <c r="K7" s="361" t="s">
        <v>26</v>
      </c>
      <c r="L7" s="356"/>
      <c r="M7" s="356"/>
    </row>
    <row r="8" spans="2:13" x14ac:dyDescent="0.15">
      <c r="B8" s="376"/>
      <c r="C8" s="377"/>
      <c r="D8" s="381"/>
      <c r="E8" s="360"/>
      <c r="F8" s="362"/>
      <c r="G8" s="357"/>
      <c r="H8" s="371"/>
      <c r="I8" s="365"/>
      <c r="J8" s="360"/>
      <c r="K8" s="362"/>
      <c r="L8" s="357"/>
      <c r="M8" s="357"/>
    </row>
    <row r="9" spans="2:13" x14ac:dyDescent="0.15">
      <c r="B9" s="136" t="s">
        <v>124</v>
      </c>
      <c r="C9" s="137" t="s">
        <v>243</v>
      </c>
      <c r="D9" s="138">
        <f>⑧計算域Ⅱ!D9</f>
        <v>0</v>
      </c>
      <c r="E9" s="139">
        <f>⑧計算域Ⅱ!E9</f>
        <v>0</v>
      </c>
      <c r="F9" s="139">
        <f>⑧計算域Ⅱ!F9</f>
        <v>0</v>
      </c>
      <c r="G9" s="139">
        <f>⑧計算域Ⅱ!D57</f>
        <v>0</v>
      </c>
      <c r="H9" s="140">
        <f>⑧計算域Ⅱ!E57</f>
        <v>0</v>
      </c>
      <c r="I9" s="138">
        <f>⑧計算域Ⅱ!H9</f>
        <v>0</v>
      </c>
      <c r="J9" s="139">
        <f>⑧計算域Ⅱ!I9</f>
        <v>0</v>
      </c>
      <c r="K9" s="139">
        <f>⑧計算域Ⅱ!J9</f>
        <v>0</v>
      </c>
      <c r="L9" s="139">
        <f>⑧計算域Ⅱ!F57</f>
        <v>0</v>
      </c>
      <c r="M9" s="139">
        <f>⑧計算域Ⅱ!G57</f>
        <v>0</v>
      </c>
    </row>
    <row r="10" spans="2:13" x14ac:dyDescent="0.15">
      <c r="B10" s="148" t="s">
        <v>125</v>
      </c>
      <c r="C10" s="149" t="s">
        <v>1</v>
      </c>
      <c r="D10" s="150">
        <f>⑧計算域Ⅱ!D10</f>
        <v>0</v>
      </c>
      <c r="E10" s="151">
        <f>⑧計算域Ⅱ!E10</f>
        <v>0</v>
      </c>
      <c r="F10" s="151">
        <f>⑧計算域Ⅱ!F10</f>
        <v>0</v>
      </c>
      <c r="G10" s="151">
        <f>⑧計算域Ⅱ!D58</f>
        <v>0</v>
      </c>
      <c r="H10" s="152">
        <f>⑧計算域Ⅱ!E58</f>
        <v>0</v>
      </c>
      <c r="I10" s="150">
        <f>⑧計算域Ⅱ!H10</f>
        <v>0</v>
      </c>
      <c r="J10" s="151">
        <f>⑧計算域Ⅱ!I10</f>
        <v>0</v>
      </c>
      <c r="K10" s="151">
        <f>⑧計算域Ⅱ!J10</f>
        <v>0</v>
      </c>
      <c r="L10" s="151">
        <f>⑧計算域Ⅱ!F58</f>
        <v>0</v>
      </c>
      <c r="M10" s="151">
        <f>⑧計算域Ⅱ!G58</f>
        <v>0</v>
      </c>
    </row>
    <row r="11" spans="2:13" x14ac:dyDescent="0.15">
      <c r="B11" s="141" t="s">
        <v>126</v>
      </c>
      <c r="C11" s="142" t="s">
        <v>244</v>
      </c>
      <c r="D11" s="143">
        <f>⑧計算域Ⅱ!D11</f>
        <v>0</v>
      </c>
      <c r="E11" s="144">
        <f>⑧計算域Ⅱ!E11</f>
        <v>0</v>
      </c>
      <c r="F11" s="144">
        <f>⑧計算域Ⅱ!F11</f>
        <v>0</v>
      </c>
      <c r="G11" s="144">
        <f>⑧計算域Ⅱ!D59</f>
        <v>0</v>
      </c>
      <c r="H11" s="145">
        <f>⑧計算域Ⅱ!E59</f>
        <v>0</v>
      </c>
      <c r="I11" s="143">
        <f>⑧計算域Ⅱ!H11</f>
        <v>0</v>
      </c>
      <c r="J11" s="144">
        <f>⑧計算域Ⅱ!I11</f>
        <v>0</v>
      </c>
      <c r="K11" s="144">
        <f>⑧計算域Ⅱ!J11</f>
        <v>0</v>
      </c>
      <c r="L11" s="144">
        <f>⑧計算域Ⅱ!F59</f>
        <v>0</v>
      </c>
      <c r="M11" s="144">
        <f>⑧計算域Ⅱ!G59</f>
        <v>0</v>
      </c>
    </row>
    <row r="12" spans="2:13" x14ac:dyDescent="0.15">
      <c r="B12" s="148" t="s">
        <v>127</v>
      </c>
      <c r="C12" s="149" t="s">
        <v>167</v>
      </c>
      <c r="D12" s="150">
        <f>⑧計算域Ⅱ!D12</f>
        <v>0</v>
      </c>
      <c r="E12" s="151">
        <f>⑧計算域Ⅱ!E12</f>
        <v>0</v>
      </c>
      <c r="F12" s="151">
        <f>⑧計算域Ⅱ!F12</f>
        <v>0</v>
      </c>
      <c r="G12" s="151">
        <f>⑧計算域Ⅱ!D60</f>
        <v>0</v>
      </c>
      <c r="H12" s="152">
        <f>⑧計算域Ⅱ!E60</f>
        <v>0</v>
      </c>
      <c r="I12" s="150">
        <f>⑧計算域Ⅱ!H12</f>
        <v>0</v>
      </c>
      <c r="J12" s="151">
        <f>⑧計算域Ⅱ!I12</f>
        <v>0</v>
      </c>
      <c r="K12" s="151">
        <f>⑧計算域Ⅱ!J12</f>
        <v>0</v>
      </c>
      <c r="L12" s="151">
        <f>⑧計算域Ⅱ!F60</f>
        <v>0</v>
      </c>
      <c r="M12" s="151">
        <f>⑧計算域Ⅱ!G60</f>
        <v>0</v>
      </c>
    </row>
    <row r="13" spans="2:13" x14ac:dyDescent="0.15">
      <c r="B13" s="141" t="s">
        <v>128</v>
      </c>
      <c r="C13" s="142" t="s">
        <v>245</v>
      </c>
      <c r="D13" s="143">
        <f>⑧計算域Ⅱ!D13</f>
        <v>0</v>
      </c>
      <c r="E13" s="144">
        <f>⑧計算域Ⅱ!E13</f>
        <v>0</v>
      </c>
      <c r="F13" s="144">
        <f>⑧計算域Ⅱ!F13</f>
        <v>0</v>
      </c>
      <c r="G13" s="144">
        <f>⑧計算域Ⅱ!D61</f>
        <v>0</v>
      </c>
      <c r="H13" s="145">
        <f>⑧計算域Ⅱ!E61</f>
        <v>0</v>
      </c>
      <c r="I13" s="143">
        <f>⑧計算域Ⅱ!H13</f>
        <v>0</v>
      </c>
      <c r="J13" s="144">
        <f>⑧計算域Ⅱ!I13</f>
        <v>0</v>
      </c>
      <c r="K13" s="144">
        <f>⑧計算域Ⅱ!J13</f>
        <v>0</v>
      </c>
      <c r="L13" s="144">
        <f>⑧計算域Ⅱ!F61</f>
        <v>0</v>
      </c>
      <c r="M13" s="144">
        <f>⑧計算域Ⅱ!G61</f>
        <v>0</v>
      </c>
    </row>
    <row r="14" spans="2:13" x14ac:dyDescent="0.15">
      <c r="B14" s="148" t="s">
        <v>129</v>
      </c>
      <c r="C14" s="149" t="s">
        <v>246</v>
      </c>
      <c r="D14" s="150">
        <f>⑧計算域Ⅱ!D14</f>
        <v>0</v>
      </c>
      <c r="E14" s="151">
        <f>⑧計算域Ⅱ!E14</f>
        <v>0</v>
      </c>
      <c r="F14" s="151">
        <f>⑧計算域Ⅱ!F14</f>
        <v>0</v>
      </c>
      <c r="G14" s="151">
        <f>⑧計算域Ⅱ!D62</f>
        <v>0</v>
      </c>
      <c r="H14" s="152">
        <f>⑧計算域Ⅱ!E62</f>
        <v>0</v>
      </c>
      <c r="I14" s="150">
        <f>⑧計算域Ⅱ!H14</f>
        <v>0</v>
      </c>
      <c r="J14" s="151">
        <f>⑧計算域Ⅱ!I14</f>
        <v>0</v>
      </c>
      <c r="K14" s="151">
        <f>⑧計算域Ⅱ!J14</f>
        <v>0</v>
      </c>
      <c r="L14" s="151">
        <f>⑧計算域Ⅱ!F62</f>
        <v>0</v>
      </c>
      <c r="M14" s="151">
        <f>⑧計算域Ⅱ!G62</f>
        <v>0</v>
      </c>
    </row>
    <row r="15" spans="2:13" x14ac:dyDescent="0.15">
      <c r="B15" s="141" t="s">
        <v>130</v>
      </c>
      <c r="C15" s="142" t="s">
        <v>247</v>
      </c>
      <c r="D15" s="143">
        <f>⑧計算域Ⅱ!D15</f>
        <v>0</v>
      </c>
      <c r="E15" s="144">
        <f>⑧計算域Ⅱ!E15</f>
        <v>0</v>
      </c>
      <c r="F15" s="144">
        <f>⑧計算域Ⅱ!F15</f>
        <v>0</v>
      </c>
      <c r="G15" s="144">
        <f>⑧計算域Ⅱ!D63</f>
        <v>0</v>
      </c>
      <c r="H15" s="145">
        <f>⑧計算域Ⅱ!E63</f>
        <v>0</v>
      </c>
      <c r="I15" s="143">
        <f>⑧計算域Ⅱ!H15</f>
        <v>0</v>
      </c>
      <c r="J15" s="144">
        <f>⑧計算域Ⅱ!I15</f>
        <v>0</v>
      </c>
      <c r="K15" s="144">
        <f>⑧計算域Ⅱ!J15</f>
        <v>0</v>
      </c>
      <c r="L15" s="144">
        <f>⑧計算域Ⅱ!F63</f>
        <v>0</v>
      </c>
      <c r="M15" s="144">
        <f>⑧計算域Ⅱ!G63</f>
        <v>0</v>
      </c>
    </row>
    <row r="16" spans="2:13" x14ac:dyDescent="0.15">
      <c r="B16" s="148" t="s">
        <v>131</v>
      </c>
      <c r="C16" s="149" t="s">
        <v>248</v>
      </c>
      <c r="D16" s="150">
        <f>⑧計算域Ⅱ!D16</f>
        <v>0</v>
      </c>
      <c r="E16" s="151">
        <f>⑧計算域Ⅱ!E16</f>
        <v>0</v>
      </c>
      <c r="F16" s="151">
        <f>⑧計算域Ⅱ!F16</f>
        <v>0</v>
      </c>
      <c r="G16" s="151">
        <f>⑧計算域Ⅱ!D64</f>
        <v>0</v>
      </c>
      <c r="H16" s="152">
        <f>⑧計算域Ⅱ!E64</f>
        <v>0</v>
      </c>
      <c r="I16" s="150">
        <f>⑧計算域Ⅱ!H16</f>
        <v>0</v>
      </c>
      <c r="J16" s="151">
        <f>⑧計算域Ⅱ!I16</f>
        <v>0</v>
      </c>
      <c r="K16" s="151">
        <f>⑧計算域Ⅱ!J16</f>
        <v>0</v>
      </c>
      <c r="L16" s="151">
        <f>⑧計算域Ⅱ!F64</f>
        <v>0</v>
      </c>
      <c r="M16" s="151">
        <f>⑧計算域Ⅱ!G64</f>
        <v>0</v>
      </c>
    </row>
    <row r="17" spans="2:13" x14ac:dyDescent="0.15">
      <c r="B17" s="141" t="s">
        <v>132</v>
      </c>
      <c r="C17" s="142" t="s">
        <v>249</v>
      </c>
      <c r="D17" s="143">
        <f>⑧計算域Ⅱ!D17</f>
        <v>0</v>
      </c>
      <c r="E17" s="144">
        <f>⑧計算域Ⅱ!E17</f>
        <v>0</v>
      </c>
      <c r="F17" s="144">
        <f>⑧計算域Ⅱ!F17</f>
        <v>0</v>
      </c>
      <c r="G17" s="144">
        <f>⑧計算域Ⅱ!D65</f>
        <v>0</v>
      </c>
      <c r="H17" s="145">
        <f>⑧計算域Ⅱ!E65</f>
        <v>0</v>
      </c>
      <c r="I17" s="143">
        <f>⑧計算域Ⅱ!H17</f>
        <v>0</v>
      </c>
      <c r="J17" s="144">
        <f>⑧計算域Ⅱ!I17</f>
        <v>0</v>
      </c>
      <c r="K17" s="144">
        <f>⑧計算域Ⅱ!J17</f>
        <v>0</v>
      </c>
      <c r="L17" s="144">
        <f>⑧計算域Ⅱ!F65</f>
        <v>0</v>
      </c>
      <c r="M17" s="144">
        <f>⑧計算域Ⅱ!G65</f>
        <v>0</v>
      </c>
    </row>
    <row r="18" spans="2:13" x14ac:dyDescent="0.15">
      <c r="B18" s="148" t="s">
        <v>133</v>
      </c>
      <c r="C18" s="149" t="s">
        <v>250</v>
      </c>
      <c r="D18" s="150">
        <f>⑧計算域Ⅱ!D18</f>
        <v>0</v>
      </c>
      <c r="E18" s="151">
        <f>⑧計算域Ⅱ!E18</f>
        <v>0</v>
      </c>
      <c r="F18" s="151">
        <f>⑧計算域Ⅱ!F18</f>
        <v>0</v>
      </c>
      <c r="G18" s="151">
        <f>⑧計算域Ⅱ!D66</f>
        <v>0</v>
      </c>
      <c r="H18" s="152">
        <f>⑧計算域Ⅱ!E66</f>
        <v>0</v>
      </c>
      <c r="I18" s="150">
        <f>⑧計算域Ⅱ!H18</f>
        <v>0</v>
      </c>
      <c r="J18" s="151">
        <f>⑧計算域Ⅱ!I18</f>
        <v>0</v>
      </c>
      <c r="K18" s="151">
        <f>⑧計算域Ⅱ!J18</f>
        <v>0</v>
      </c>
      <c r="L18" s="151">
        <f>⑧計算域Ⅱ!F66</f>
        <v>0</v>
      </c>
      <c r="M18" s="151">
        <f>⑧計算域Ⅱ!G66</f>
        <v>0</v>
      </c>
    </row>
    <row r="19" spans="2:13" x14ac:dyDescent="0.15">
      <c r="B19" s="141" t="s">
        <v>134</v>
      </c>
      <c r="C19" s="142" t="s">
        <v>135</v>
      </c>
      <c r="D19" s="143">
        <f>⑧計算域Ⅱ!D19</f>
        <v>0</v>
      </c>
      <c r="E19" s="144">
        <f>⑧計算域Ⅱ!E19</f>
        <v>0</v>
      </c>
      <c r="F19" s="144">
        <f>⑧計算域Ⅱ!F19</f>
        <v>0</v>
      </c>
      <c r="G19" s="144">
        <f>⑧計算域Ⅱ!D67</f>
        <v>0</v>
      </c>
      <c r="H19" s="145">
        <f>⑧計算域Ⅱ!E67</f>
        <v>0</v>
      </c>
      <c r="I19" s="143">
        <f>⑧計算域Ⅱ!H19</f>
        <v>0</v>
      </c>
      <c r="J19" s="144">
        <f>⑧計算域Ⅱ!I19</f>
        <v>0</v>
      </c>
      <c r="K19" s="144">
        <f>⑧計算域Ⅱ!J19</f>
        <v>0</v>
      </c>
      <c r="L19" s="144">
        <f>⑧計算域Ⅱ!F67</f>
        <v>0</v>
      </c>
      <c r="M19" s="144">
        <f>⑧計算域Ⅱ!G67</f>
        <v>0</v>
      </c>
    </row>
    <row r="20" spans="2:13" x14ac:dyDescent="0.15">
      <c r="B20" s="148" t="s">
        <v>136</v>
      </c>
      <c r="C20" s="149" t="s">
        <v>251</v>
      </c>
      <c r="D20" s="150">
        <f>⑧計算域Ⅱ!D20</f>
        <v>0</v>
      </c>
      <c r="E20" s="151">
        <f>⑧計算域Ⅱ!E20</f>
        <v>0</v>
      </c>
      <c r="F20" s="151">
        <f>⑧計算域Ⅱ!F20</f>
        <v>0</v>
      </c>
      <c r="G20" s="151">
        <f>⑧計算域Ⅱ!D68</f>
        <v>0</v>
      </c>
      <c r="H20" s="152">
        <f>⑧計算域Ⅱ!E68</f>
        <v>0</v>
      </c>
      <c r="I20" s="150">
        <f>⑧計算域Ⅱ!H20</f>
        <v>0</v>
      </c>
      <c r="J20" s="151">
        <f>⑧計算域Ⅱ!I20</f>
        <v>0</v>
      </c>
      <c r="K20" s="151">
        <f>⑧計算域Ⅱ!J20</f>
        <v>0</v>
      </c>
      <c r="L20" s="151">
        <f>⑧計算域Ⅱ!F68</f>
        <v>0</v>
      </c>
      <c r="M20" s="151">
        <f>⑧計算域Ⅱ!G68</f>
        <v>0</v>
      </c>
    </row>
    <row r="21" spans="2:13" x14ac:dyDescent="0.15">
      <c r="B21" s="141" t="s">
        <v>137</v>
      </c>
      <c r="C21" s="142" t="s">
        <v>252</v>
      </c>
      <c r="D21" s="143">
        <f>⑧計算域Ⅱ!D21</f>
        <v>0</v>
      </c>
      <c r="E21" s="144">
        <f>⑧計算域Ⅱ!E21</f>
        <v>0</v>
      </c>
      <c r="F21" s="144">
        <f>⑧計算域Ⅱ!F21</f>
        <v>0</v>
      </c>
      <c r="G21" s="144">
        <f>⑧計算域Ⅱ!D69</f>
        <v>0</v>
      </c>
      <c r="H21" s="145">
        <f>⑧計算域Ⅱ!E69</f>
        <v>0</v>
      </c>
      <c r="I21" s="143">
        <f>⑧計算域Ⅱ!H21</f>
        <v>0</v>
      </c>
      <c r="J21" s="144">
        <f>⑧計算域Ⅱ!I21</f>
        <v>0</v>
      </c>
      <c r="K21" s="144">
        <f>⑧計算域Ⅱ!J21</f>
        <v>0</v>
      </c>
      <c r="L21" s="144">
        <f>⑧計算域Ⅱ!F69</f>
        <v>0</v>
      </c>
      <c r="M21" s="144">
        <f>⑧計算域Ⅱ!G69</f>
        <v>0</v>
      </c>
    </row>
    <row r="22" spans="2:13" x14ac:dyDescent="0.15">
      <c r="B22" s="148" t="s">
        <v>138</v>
      </c>
      <c r="C22" s="149" t="s">
        <v>253</v>
      </c>
      <c r="D22" s="150">
        <f>⑧計算域Ⅱ!D22</f>
        <v>0</v>
      </c>
      <c r="E22" s="151">
        <f>⑧計算域Ⅱ!E22</f>
        <v>0</v>
      </c>
      <c r="F22" s="151">
        <f>⑧計算域Ⅱ!F22</f>
        <v>0</v>
      </c>
      <c r="G22" s="151">
        <f>⑧計算域Ⅱ!D70</f>
        <v>0</v>
      </c>
      <c r="H22" s="152">
        <f>⑧計算域Ⅱ!E70</f>
        <v>0</v>
      </c>
      <c r="I22" s="150">
        <f>⑧計算域Ⅱ!H22</f>
        <v>0</v>
      </c>
      <c r="J22" s="151">
        <f>⑧計算域Ⅱ!I22</f>
        <v>0</v>
      </c>
      <c r="K22" s="151">
        <f>⑧計算域Ⅱ!J22</f>
        <v>0</v>
      </c>
      <c r="L22" s="151">
        <f>⑧計算域Ⅱ!F70</f>
        <v>0</v>
      </c>
      <c r="M22" s="151">
        <f>⑧計算域Ⅱ!G70</f>
        <v>0</v>
      </c>
    </row>
    <row r="23" spans="2:13" x14ac:dyDescent="0.15">
      <c r="B23" s="141" t="s">
        <v>139</v>
      </c>
      <c r="C23" s="142" t="s">
        <v>254</v>
      </c>
      <c r="D23" s="143">
        <f>⑧計算域Ⅱ!D23</f>
        <v>0</v>
      </c>
      <c r="E23" s="144">
        <f>⑧計算域Ⅱ!E23</f>
        <v>0</v>
      </c>
      <c r="F23" s="144">
        <f>⑧計算域Ⅱ!F23</f>
        <v>0</v>
      </c>
      <c r="G23" s="144">
        <f>⑧計算域Ⅱ!D71</f>
        <v>0</v>
      </c>
      <c r="H23" s="145">
        <f>⑧計算域Ⅱ!E71</f>
        <v>0</v>
      </c>
      <c r="I23" s="143">
        <f>⑧計算域Ⅱ!H23</f>
        <v>0</v>
      </c>
      <c r="J23" s="144">
        <f>⑧計算域Ⅱ!I23</f>
        <v>0</v>
      </c>
      <c r="K23" s="144">
        <f>⑧計算域Ⅱ!J23</f>
        <v>0</v>
      </c>
      <c r="L23" s="144">
        <f>⑧計算域Ⅱ!F71</f>
        <v>0</v>
      </c>
      <c r="M23" s="144">
        <f>⑧計算域Ⅱ!G71</f>
        <v>0</v>
      </c>
    </row>
    <row r="24" spans="2:13" x14ac:dyDescent="0.15">
      <c r="B24" s="148" t="s">
        <v>140</v>
      </c>
      <c r="C24" s="149" t="s">
        <v>255</v>
      </c>
      <c r="D24" s="150">
        <f>⑧計算域Ⅱ!D24</f>
        <v>0</v>
      </c>
      <c r="E24" s="151">
        <f>⑧計算域Ⅱ!E24</f>
        <v>0</v>
      </c>
      <c r="F24" s="151">
        <f>⑧計算域Ⅱ!F24</f>
        <v>0</v>
      </c>
      <c r="G24" s="151">
        <f>⑧計算域Ⅱ!D72</f>
        <v>0</v>
      </c>
      <c r="H24" s="152">
        <f>⑧計算域Ⅱ!E72</f>
        <v>0</v>
      </c>
      <c r="I24" s="150">
        <f>⑧計算域Ⅱ!H24</f>
        <v>0</v>
      </c>
      <c r="J24" s="151">
        <f>⑧計算域Ⅱ!I24</f>
        <v>0</v>
      </c>
      <c r="K24" s="151">
        <f>⑧計算域Ⅱ!J24</f>
        <v>0</v>
      </c>
      <c r="L24" s="151">
        <f>⑧計算域Ⅱ!F72</f>
        <v>0</v>
      </c>
      <c r="M24" s="151">
        <f>⑧計算域Ⅱ!G72</f>
        <v>0</v>
      </c>
    </row>
    <row r="25" spans="2:13" x14ac:dyDescent="0.15">
      <c r="B25" s="141" t="s">
        <v>141</v>
      </c>
      <c r="C25" s="142" t="s">
        <v>256</v>
      </c>
      <c r="D25" s="143">
        <f>⑧計算域Ⅱ!D25</f>
        <v>0</v>
      </c>
      <c r="E25" s="144">
        <f>⑧計算域Ⅱ!E25</f>
        <v>0</v>
      </c>
      <c r="F25" s="144">
        <f>⑧計算域Ⅱ!F25</f>
        <v>0</v>
      </c>
      <c r="G25" s="144">
        <f>⑧計算域Ⅱ!D73</f>
        <v>0</v>
      </c>
      <c r="H25" s="145">
        <f>⑧計算域Ⅱ!E73</f>
        <v>0</v>
      </c>
      <c r="I25" s="143">
        <f>⑧計算域Ⅱ!H25</f>
        <v>0</v>
      </c>
      <c r="J25" s="144">
        <f>⑧計算域Ⅱ!I25</f>
        <v>0</v>
      </c>
      <c r="K25" s="144">
        <f>⑧計算域Ⅱ!J25</f>
        <v>0</v>
      </c>
      <c r="L25" s="144">
        <f>⑧計算域Ⅱ!F73</f>
        <v>0</v>
      </c>
      <c r="M25" s="144">
        <f>⑧計算域Ⅱ!G73</f>
        <v>0</v>
      </c>
    </row>
    <row r="26" spans="2:13" x14ac:dyDescent="0.15">
      <c r="B26" s="148" t="s">
        <v>142</v>
      </c>
      <c r="C26" s="149" t="s">
        <v>257</v>
      </c>
      <c r="D26" s="150">
        <f>⑧計算域Ⅱ!D26</f>
        <v>0</v>
      </c>
      <c r="E26" s="151">
        <f>⑧計算域Ⅱ!E26</f>
        <v>0</v>
      </c>
      <c r="F26" s="151">
        <f>⑧計算域Ⅱ!F26</f>
        <v>0</v>
      </c>
      <c r="G26" s="151">
        <f>⑧計算域Ⅱ!D74</f>
        <v>0</v>
      </c>
      <c r="H26" s="152">
        <f>⑧計算域Ⅱ!E74</f>
        <v>0</v>
      </c>
      <c r="I26" s="150">
        <f>⑧計算域Ⅱ!H26</f>
        <v>0</v>
      </c>
      <c r="J26" s="151">
        <f>⑧計算域Ⅱ!I26</f>
        <v>0</v>
      </c>
      <c r="K26" s="151">
        <f>⑧計算域Ⅱ!J26</f>
        <v>0</v>
      </c>
      <c r="L26" s="151">
        <f>⑧計算域Ⅱ!F74</f>
        <v>0</v>
      </c>
      <c r="M26" s="151">
        <f>⑧計算域Ⅱ!G74</f>
        <v>0</v>
      </c>
    </row>
    <row r="27" spans="2:13" x14ac:dyDescent="0.15">
      <c r="B27" s="141" t="s">
        <v>143</v>
      </c>
      <c r="C27" s="142" t="s">
        <v>258</v>
      </c>
      <c r="D27" s="143">
        <f>⑧計算域Ⅱ!D27</f>
        <v>0</v>
      </c>
      <c r="E27" s="144">
        <f>⑧計算域Ⅱ!E27</f>
        <v>0</v>
      </c>
      <c r="F27" s="144">
        <f>⑧計算域Ⅱ!F27</f>
        <v>0</v>
      </c>
      <c r="G27" s="144">
        <f>⑧計算域Ⅱ!D75</f>
        <v>0</v>
      </c>
      <c r="H27" s="145">
        <f>⑧計算域Ⅱ!E75</f>
        <v>0</v>
      </c>
      <c r="I27" s="143">
        <f>⑧計算域Ⅱ!H27</f>
        <v>0</v>
      </c>
      <c r="J27" s="144">
        <f>⑧計算域Ⅱ!I27</f>
        <v>0</v>
      </c>
      <c r="K27" s="144">
        <f>⑧計算域Ⅱ!J27</f>
        <v>0</v>
      </c>
      <c r="L27" s="144">
        <f>⑧計算域Ⅱ!F75</f>
        <v>0</v>
      </c>
      <c r="M27" s="144">
        <f>⑧計算域Ⅱ!G75</f>
        <v>0</v>
      </c>
    </row>
    <row r="28" spans="2:13" x14ac:dyDescent="0.15">
      <c r="B28" s="148" t="s">
        <v>144</v>
      </c>
      <c r="C28" s="149" t="s">
        <v>259</v>
      </c>
      <c r="D28" s="150">
        <f>⑧計算域Ⅱ!D28</f>
        <v>0</v>
      </c>
      <c r="E28" s="151">
        <f>⑧計算域Ⅱ!E28</f>
        <v>0</v>
      </c>
      <c r="F28" s="151">
        <f>⑧計算域Ⅱ!F28</f>
        <v>0</v>
      </c>
      <c r="G28" s="151">
        <f>⑧計算域Ⅱ!D76</f>
        <v>0</v>
      </c>
      <c r="H28" s="152">
        <f>⑧計算域Ⅱ!E76</f>
        <v>0</v>
      </c>
      <c r="I28" s="150">
        <f>⑧計算域Ⅱ!H28</f>
        <v>0</v>
      </c>
      <c r="J28" s="151">
        <f>⑧計算域Ⅱ!I28</f>
        <v>0</v>
      </c>
      <c r="K28" s="151">
        <f>⑧計算域Ⅱ!J28</f>
        <v>0</v>
      </c>
      <c r="L28" s="151">
        <f>⑧計算域Ⅱ!F76</f>
        <v>0</v>
      </c>
      <c r="M28" s="151">
        <f>⑧計算域Ⅱ!G76</f>
        <v>0</v>
      </c>
    </row>
    <row r="29" spans="2:13" x14ac:dyDescent="0.15">
      <c r="B29" s="141" t="s">
        <v>145</v>
      </c>
      <c r="C29" s="142" t="s">
        <v>260</v>
      </c>
      <c r="D29" s="143">
        <f>⑧計算域Ⅱ!D29</f>
        <v>0</v>
      </c>
      <c r="E29" s="144">
        <f>⑧計算域Ⅱ!E29</f>
        <v>0</v>
      </c>
      <c r="F29" s="144">
        <f>⑧計算域Ⅱ!F29</f>
        <v>0</v>
      </c>
      <c r="G29" s="144">
        <f>⑧計算域Ⅱ!D77</f>
        <v>0</v>
      </c>
      <c r="H29" s="145">
        <f>⑧計算域Ⅱ!E77</f>
        <v>0</v>
      </c>
      <c r="I29" s="143">
        <f>⑧計算域Ⅱ!H29</f>
        <v>0</v>
      </c>
      <c r="J29" s="144">
        <f>⑧計算域Ⅱ!I29</f>
        <v>0</v>
      </c>
      <c r="K29" s="144">
        <f>⑧計算域Ⅱ!J29</f>
        <v>0</v>
      </c>
      <c r="L29" s="144">
        <f>⑧計算域Ⅱ!F77</f>
        <v>0</v>
      </c>
      <c r="M29" s="144">
        <f>⑧計算域Ⅱ!G77</f>
        <v>0</v>
      </c>
    </row>
    <row r="30" spans="2:13" x14ac:dyDescent="0.15">
      <c r="B30" s="148" t="s">
        <v>146</v>
      </c>
      <c r="C30" s="149" t="s">
        <v>261</v>
      </c>
      <c r="D30" s="150">
        <f>⑧計算域Ⅱ!D30</f>
        <v>0</v>
      </c>
      <c r="E30" s="151">
        <f>⑧計算域Ⅱ!E30</f>
        <v>0</v>
      </c>
      <c r="F30" s="151">
        <f>⑧計算域Ⅱ!F30</f>
        <v>0</v>
      </c>
      <c r="G30" s="151">
        <f>⑧計算域Ⅱ!D78</f>
        <v>0</v>
      </c>
      <c r="H30" s="152">
        <f>⑧計算域Ⅱ!E78</f>
        <v>0</v>
      </c>
      <c r="I30" s="150">
        <f>⑧計算域Ⅱ!H30</f>
        <v>0</v>
      </c>
      <c r="J30" s="151">
        <f>⑧計算域Ⅱ!I30</f>
        <v>0</v>
      </c>
      <c r="K30" s="151">
        <f>⑧計算域Ⅱ!J30</f>
        <v>0</v>
      </c>
      <c r="L30" s="151">
        <f>⑧計算域Ⅱ!F78</f>
        <v>0</v>
      </c>
      <c r="M30" s="151">
        <f>⑧計算域Ⅱ!G78</f>
        <v>0</v>
      </c>
    </row>
    <row r="31" spans="2:13" x14ac:dyDescent="0.15">
      <c r="B31" s="141" t="s">
        <v>147</v>
      </c>
      <c r="C31" s="142" t="s">
        <v>148</v>
      </c>
      <c r="D31" s="143">
        <f>⑧計算域Ⅱ!D31</f>
        <v>0</v>
      </c>
      <c r="E31" s="144">
        <f>⑧計算域Ⅱ!E31</f>
        <v>0</v>
      </c>
      <c r="F31" s="144">
        <f>⑧計算域Ⅱ!F31</f>
        <v>0</v>
      </c>
      <c r="G31" s="144">
        <f>⑧計算域Ⅱ!D79</f>
        <v>0</v>
      </c>
      <c r="H31" s="145">
        <f>⑧計算域Ⅱ!E79</f>
        <v>0</v>
      </c>
      <c r="I31" s="143">
        <f>⑧計算域Ⅱ!H31</f>
        <v>0</v>
      </c>
      <c r="J31" s="144">
        <f>⑧計算域Ⅱ!I31</f>
        <v>0</v>
      </c>
      <c r="K31" s="144">
        <f>⑧計算域Ⅱ!J31</f>
        <v>0</v>
      </c>
      <c r="L31" s="144">
        <f>⑧計算域Ⅱ!F79</f>
        <v>0</v>
      </c>
      <c r="M31" s="144">
        <f>⑧計算域Ⅱ!G79</f>
        <v>0</v>
      </c>
    </row>
    <row r="32" spans="2:13" x14ac:dyDescent="0.15">
      <c r="B32" s="148" t="s">
        <v>149</v>
      </c>
      <c r="C32" s="149" t="s">
        <v>262</v>
      </c>
      <c r="D32" s="150">
        <f>⑧計算域Ⅱ!D32</f>
        <v>0</v>
      </c>
      <c r="E32" s="151">
        <f>⑧計算域Ⅱ!E32</f>
        <v>0</v>
      </c>
      <c r="F32" s="151">
        <f>⑧計算域Ⅱ!F32</f>
        <v>0</v>
      </c>
      <c r="G32" s="151">
        <f>⑧計算域Ⅱ!D80</f>
        <v>0</v>
      </c>
      <c r="H32" s="152">
        <f>⑧計算域Ⅱ!E80</f>
        <v>0</v>
      </c>
      <c r="I32" s="150">
        <f>⑧計算域Ⅱ!H32</f>
        <v>0</v>
      </c>
      <c r="J32" s="151">
        <f>⑧計算域Ⅱ!I32</f>
        <v>0</v>
      </c>
      <c r="K32" s="151">
        <f>⑧計算域Ⅱ!J32</f>
        <v>0</v>
      </c>
      <c r="L32" s="151">
        <f>⑧計算域Ⅱ!F80</f>
        <v>0</v>
      </c>
      <c r="M32" s="151">
        <f>⑧計算域Ⅱ!G80</f>
        <v>0</v>
      </c>
    </row>
    <row r="33" spans="2:13" x14ac:dyDescent="0.15">
      <c r="B33" s="141" t="s">
        <v>150</v>
      </c>
      <c r="C33" s="142" t="s">
        <v>263</v>
      </c>
      <c r="D33" s="143">
        <f>⑧計算域Ⅱ!D33</f>
        <v>0</v>
      </c>
      <c r="E33" s="144">
        <f>⑧計算域Ⅱ!E33</f>
        <v>0</v>
      </c>
      <c r="F33" s="144">
        <f>⑧計算域Ⅱ!F33</f>
        <v>0</v>
      </c>
      <c r="G33" s="144">
        <f>⑧計算域Ⅱ!D81</f>
        <v>0</v>
      </c>
      <c r="H33" s="145">
        <f>⑧計算域Ⅱ!E81</f>
        <v>0</v>
      </c>
      <c r="I33" s="143">
        <f>⑧計算域Ⅱ!H33</f>
        <v>0</v>
      </c>
      <c r="J33" s="144">
        <f>⑧計算域Ⅱ!I33</f>
        <v>0</v>
      </c>
      <c r="K33" s="144">
        <f>⑧計算域Ⅱ!J33</f>
        <v>0</v>
      </c>
      <c r="L33" s="144">
        <f>⑧計算域Ⅱ!F81</f>
        <v>0</v>
      </c>
      <c r="M33" s="144">
        <f>⑧計算域Ⅱ!G81</f>
        <v>0</v>
      </c>
    </row>
    <row r="34" spans="2:13" x14ac:dyDescent="0.15">
      <c r="B34" s="148" t="s">
        <v>151</v>
      </c>
      <c r="C34" s="149" t="s">
        <v>168</v>
      </c>
      <c r="D34" s="150">
        <f>⑧計算域Ⅱ!D34</f>
        <v>0</v>
      </c>
      <c r="E34" s="151">
        <f>⑧計算域Ⅱ!E34</f>
        <v>0</v>
      </c>
      <c r="F34" s="151">
        <f>⑧計算域Ⅱ!F34</f>
        <v>0</v>
      </c>
      <c r="G34" s="151">
        <f>⑧計算域Ⅱ!D82</f>
        <v>0</v>
      </c>
      <c r="H34" s="152">
        <f>⑧計算域Ⅱ!E82</f>
        <v>0</v>
      </c>
      <c r="I34" s="150">
        <f>⑧計算域Ⅱ!H34</f>
        <v>0</v>
      </c>
      <c r="J34" s="151">
        <f>⑧計算域Ⅱ!I34</f>
        <v>0</v>
      </c>
      <c r="K34" s="151">
        <f>⑧計算域Ⅱ!J34</f>
        <v>0</v>
      </c>
      <c r="L34" s="151">
        <f>⑧計算域Ⅱ!F82</f>
        <v>0</v>
      </c>
      <c r="M34" s="151">
        <f>⑧計算域Ⅱ!G82</f>
        <v>0</v>
      </c>
    </row>
    <row r="35" spans="2:13" x14ac:dyDescent="0.15">
      <c r="B35" s="141" t="s">
        <v>152</v>
      </c>
      <c r="C35" s="142" t="s">
        <v>153</v>
      </c>
      <c r="D35" s="143">
        <f>⑧計算域Ⅱ!D35</f>
        <v>0</v>
      </c>
      <c r="E35" s="144">
        <f>⑧計算域Ⅱ!E35</f>
        <v>0</v>
      </c>
      <c r="F35" s="144">
        <f>⑧計算域Ⅱ!F35</f>
        <v>0</v>
      </c>
      <c r="G35" s="144">
        <f>⑧計算域Ⅱ!D83</f>
        <v>0</v>
      </c>
      <c r="H35" s="145">
        <f>⑧計算域Ⅱ!E83</f>
        <v>0</v>
      </c>
      <c r="I35" s="143">
        <f>⑧計算域Ⅱ!H35</f>
        <v>0</v>
      </c>
      <c r="J35" s="144">
        <f>⑧計算域Ⅱ!I35</f>
        <v>0</v>
      </c>
      <c r="K35" s="144">
        <f>⑧計算域Ⅱ!J35</f>
        <v>0</v>
      </c>
      <c r="L35" s="144">
        <f>⑧計算域Ⅱ!F83</f>
        <v>0</v>
      </c>
      <c r="M35" s="144">
        <f>⑧計算域Ⅱ!G83</f>
        <v>0</v>
      </c>
    </row>
    <row r="36" spans="2:13" x14ac:dyDescent="0.15">
      <c r="B36" s="148" t="s">
        <v>154</v>
      </c>
      <c r="C36" s="149" t="s">
        <v>264</v>
      </c>
      <c r="D36" s="150">
        <f>⑧計算域Ⅱ!D36</f>
        <v>0</v>
      </c>
      <c r="E36" s="151">
        <f>⑧計算域Ⅱ!E36</f>
        <v>0</v>
      </c>
      <c r="F36" s="151">
        <f>⑧計算域Ⅱ!F36</f>
        <v>0</v>
      </c>
      <c r="G36" s="151">
        <f>⑧計算域Ⅱ!D84</f>
        <v>0</v>
      </c>
      <c r="H36" s="152">
        <f>⑧計算域Ⅱ!E84</f>
        <v>0</v>
      </c>
      <c r="I36" s="150">
        <f>⑧計算域Ⅱ!H36</f>
        <v>0</v>
      </c>
      <c r="J36" s="151">
        <f>⑧計算域Ⅱ!I36</f>
        <v>0</v>
      </c>
      <c r="K36" s="151">
        <f>⑧計算域Ⅱ!J36</f>
        <v>0</v>
      </c>
      <c r="L36" s="151">
        <f>⑧計算域Ⅱ!F84</f>
        <v>0</v>
      </c>
      <c r="M36" s="151">
        <f>⑧計算域Ⅱ!G84</f>
        <v>0</v>
      </c>
    </row>
    <row r="37" spans="2:13" x14ac:dyDescent="0.15">
      <c r="B37" s="141" t="s">
        <v>155</v>
      </c>
      <c r="C37" s="142" t="s">
        <v>265</v>
      </c>
      <c r="D37" s="143">
        <f>⑧計算域Ⅱ!D37</f>
        <v>0</v>
      </c>
      <c r="E37" s="144">
        <f>⑧計算域Ⅱ!E37</f>
        <v>0</v>
      </c>
      <c r="F37" s="144">
        <f>⑧計算域Ⅱ!F37</f>
        <v>0</v>
      </c>
      <c r="G37" s="144">
        <f>⑧計算域Ⅱ!D85</f>
        <v>0</v>
      </c>
      <c r="H37" s="145">
        <f>⑧計算域Ⅱ!E85</f>
        <v>0</v>
      </c>
      <c r="I37" s="143">
        <f>⑧計算域Ⅱ!H37</f>
        <v>0</v>
      </c>
      <c r="J37" s="144">
        <f>⑧計算域Ⅱ!I37</f>
        <v>0</v>
      </c>
      <c r="K37" s="144">
        <f>⑧計算域Ⅱ!J37</f>
        <v>0</v>
      </c>
      <c r="L37" s="144">
        <f>⑧計算域Ⅱ!F85</f>
        <v>0</v>
      </c>
      <c r="M37" s="144">
        <f>⑧計算域Ⅱ!G85</f>
        <v>0</v>
      </c>
    </row>
    <row r="38" spans="2:13" x14ac:dyDescent="0.15">
      <c r="B38" s="148" t="s">
        <v>156</v>
      </c>
      <c r="C38" s="149" t="s">
        <v>169</v>
      </c>
      <c r="D38" s="150">
        <f>⑧計算域Ⅱ!D38</f>
        <v>0</v>
      </c>
      <c r="E38" s="151">
        <f>⑧計算域Ⅱ!E38</f>
        <v>0</v>
      </c>
      <c r="F38" s="151">
        <f>⑧計算域Ⅱ!F38</f>
        <v>0</v>
      </c>
      <c r="G38" s="151">
        <f>⑧計算域Ⅱ!D86</f>
        <v>0</v>
      </c>
      <c r="H38" s="152">
        <f>⑧計算域Ⅱ!E86</f>
        <v>0</v>
      </c>
      <c r="I38" s="150">
        <f>⑧計算域Ⅱ!H38</f>
        <v>0</v>
      </c>
      <c r="J38" s="151">
        <f>⑧計算域Ⅱ!I38</f>
        <v>0</v>
      </c>
      <c r="K38" s="151">
        <f>⑧計算域Ⅱ!J38</f>
        <v>0</v>
      </c>
      <c r="L38" s="151">
        <f>⑧計算域Ⅱ!F86</f>
        <v>0</v>
      </c>
      <c r="M38" s="151">
        <f>⑧計算域Ⅱ!G86</f>
        <v>0</v>
      </c>
    </row>
    <row r="39" spans="2:13" x14ac:dyDescent="0.15">
      <c r="B39" s="141" t="s">
        <v>157</v>
      </c>
      <c r="C39" s="142" t="s">
        <v>266</v>
      </c>
      <c r="D39" s="143">
        <f>⑧計算域Ⅱ!D39</f>
        <v>0</v>
      </c>
      <c r="E39" s="144">
        <f>⑧計算域Ⅱ!E39</f>
        <v>0</v>
      </c>
      <c r="F39" s="144">
        <f>⑧計算域Ⅱ!F39</f>
        <v>0</v>
      </c>
      <c r="G39" s="144">
        <f>⑧計算域Ⅱ!D87</f>
        <v>0</v>
      </c>
      <c r="H39" s="145">
        <f>⑧計算域Ⅱ!E87</f>
        <v>0</v>
      </c>
      <c r="I39" s="143">
        <f>⑧計算域Ⅱ!H39</f>
        <v>0</v>
      </c>
      <c r="J39" s="144">
        <f>⑧計算域Ⅱ!I39</f>
        <v>0</v>
      </c>
      <c r="K39" s="144">
        <f>⑧計算域Ⅱ!J39</f>
        <v>0</v>
      </c>
      <c r="L39" s="144">
        <f>⑧計算域Ⅱ!F87</f>
        <v>0</v>
      </c>
      <c r="M39" s="144">
        <f>⑧計算域Ⅱ!G87</f>
        <v>0</v>
      </c>
    </row>
    <row r="40" spans="2:13" x14ac:dyDescent="0.15">
      <c r="B40" s="148" t="s">
        <v>158</v>
      </c>
      <c r="C40" s="149" t="s">
        <v>267</v>
      </c>
      <c r="D40" s="150">
        <f>⑧計算域Ⅱ!D40</f>
        <v>0</v>
      </c>
      <c r="E40" s="151">
        <f>⑧計算域Ⅱ!E40</f>
        <v>0</v>
      </c>
      <c r="F40" s="151">
        <f>⑧計算域Ⅱ!F40</f>
        <v>0</v>
      </c>
      <c r="G40" s="151">
        <f>⑧計算域Ⅱ!D88</f>
        <v>0</v>
      </c>
      <c r="H40" s="152">
        <f>⑧計算域Ⅱ!E88</f>
        <v>0</v>
      </c>
      <c r="I40" s="150">
        <f>⑧計算域Ⅱ!H40</f>
        <v>0</v>
      </c>
      <c r="J40" s="151">
        <f>⑧計算域Ⅱ!I40</f>
        <v>0</v>
      </c>
      <c r="K40" s="151">
        <f>⑧計算域Ⅱ!J40</f>
        <v>0</v>
      </c>
      <c r="L40" s="151">
        <f>⑧計算域Ⅱ!F88</f>
        <v>0</v>
      </c>
      <c r="M40" s="151">
        <f>⑧計算域Ⅱ!G88</f>
        <v>0</v>
      </c>
    </row>
    <row r="41" spans="2:13" x14ac:dyDescent="0.15">
      <c r="B41" s="141" t="s">
        <v>159</v>
      </c>
      <c r="C41" s="142" t="s">
        <v>268</v>
      </c>
      <c r="D41" s="143">
        <f>⑧計算域Ⅱ!D41</f>
        <v>0</v>
      </c>
      <c r="E41" s="144">
        <f>⑧計算域Ⅱ!E41</f>
        <v>0</v>
      </c>
      <c r="F41" s="144">
        <f>⑧計算域Ⅱ!F41</f>
        <v>0</v>
      </c>
      <c r="G41" s="144">
        <f>⑧計算域Ⅱ!D89</f>
        <v>0</v>
      </c>
      <c r="H41" s="145">
        <f>⑧計算域Ⅱ!E89</f>
        <v>0</v>
      </c>
      <c r="I41" s="143">
        <f>⑧計算域Ⅱ!H41</f>
        <v>0</v>
      </c>
      <c r="J41" s="144">
        <f>⑧計算域Ⅱ!I41</f>
        <v>0</v>
      </c>
      <c r="K41" s="144">
        <f>⑧計算域Ⅱ!J41</f>
        <v>0</v>
      </c>
      <c r="L41" s="144">
        <f>⑧計算域Ⅱ!F89</f>
        <v>0</v>
      </c>
      <c r="M41" s="144">
        <f>⑧計算域Ⅱ!G89</f>
        <v>0</v>
      </c>
    </row>
    <row r="42" spans="2:13" x14ac:dyDescent="0.15">
      <c r="B42" s="148" t="s">
        <v>160</v>
      </c>
      <c r="C42" s="149" t="s">
        <v>269</v>
      </c>
      <c r="D42" s="150">
        <f>⑧計算域Ⅱ!D42</f>
        <v>0</v>
      </c>
      <c r="E42" s="151">
        <f>⑧計算域Ⅱ!E42</f>
        <v>0</v>
      </c>
      <c r="F42" s="151">
        <f>⑧計算域Ⅱ!F42</f>
        <v>0</v>
      </c>
      <c r="G42" s="151">
        <f>⑧計算域Ⅱ!D90</f>
        <v>0</v>
      </c>
      <c r="H42" s="152">
        <f>⑧計算域Ⅱ!E90</f>
        <v>0</v>
      </c>
      <c r="I42" s="150">
        <f>⑧計算域Ⅱ!H42</f>
        <v>0</v>
      </c>
      <c r="J42" s="151">
        <f>⑧計算域Ⅱ!I42</f>
        <v>0</v>
      </c>
      <c r="K42" s="151">
        <f>⑧計算域Ⅱ!J42</f>
        <v>0</v>
      </c>
      <c r="L42" s="151">
        <f>⑧計算域Ⅱ!F90</f>
        <v>0</v>
      </c>
      <c r="M42" s="151">
        <f>⑧計算域Ⅱ!G90</f>
        <v>0</v>
      </c>
    </row>
    <row r="43" spans="2:13" x14ac:dyDescent="0.15">
      <c r="B43" s="141" t="s">
        <v>161</v>
      </c>
      <c r="C43" s="142" t="s">
        <v>270</v>
      </c>
      <c r="D43" s="143">
        <f>⑧計算域Ⅱ!D43</f>
        <v>0</v>
      </c>
      <c r="E43" s="144">
        <f>⑧計算域Ⅱ!E43</f>
        <v>0</v>
      </c>
      <c r="F43" s="144">
        <f>⑧計算域Ⅱ!F43</f>
        <v>0</v>
      </c>
      <c r="G43" s="144">
        <f>⑧計算域Ⅱ!D91</f>
        <v>0</v>
      </c>
      <c r="H43" s="145">
        <f>⑧計算域Ⅱ!E91</f>
        <v>0</v>
      </c>
      <c r="I43" s="143">
        <f>⑧計算域Ⅱ!H43</f>
        <v>0</v>
      </c>
      <c r="J43" s="144">
        <f>⑧計算域Ⅱ!I43</f>
        <v>0</v>
      </c>
      <c r="K43" s="144">
        <f>⑧計算域Ⅱ!J43</f>
        <v>0</v>
      </c>
      <c r="L43" s="144">
        <f>⑧計算域Ⅱ!F91</f>
        <v>0</v>
      </c>
      <c r="M43" s="144">
        <f>⑧計算域Ⅱ!G91</f>
        <v>0</v>
      </c>
    </row>
    <row r="44" spans="2:13" x14ac:dyDescent="0.15">
      <c r="B44" s="148" t="s">
        <v>162</v>
      </c>
      <c r="C44" s="149" t="s">
        <v>271</v>
      </c>
      <c r="D44" s="150">
        <f>⑧計算域Ⅱ!D44</f>
        <v>0</v>
      </c>
      <c r="E44" s="151">
        <f>⑧計算域Ⅱ!E44</f>
        <v>0</v>
      </c>
      <c r="F44" s="151">
        <f>⑧計算域Ⅱ!F44</f>
        <v>0</v>
      </c>
      <c r="G44" s="151">
        <f>⑧計算域Ⅱ!D92</f>
        <v>0</v>
      </c>
      <c r="H44" s="152">
        <f>⑧計算域Ⅱ!E92</f>
        <v>0</v>
      </c>
      <c r="I44" s="150">
        <f>⑧計算域Ⅱ!H44</f>
        <v>0</v>
      </c>
      <c r="J44" s="151">
        <f>⑧計算域Ⅱ!I44</f>
        <v>0</v>
      </c>
      <c r="K44" s="151">
        <f>⑧計算域Ⅱ!J44</f>
        <v>0</v>
      </c>
      <c r="L44" s="151">
        <f>⑧計算域Ⅱ!F92</f>
        <v>0</v>
      </c>
      <c r="M44" s="151">
        <f>⑧計算域Ⅱ!G92</f>
        <v>0</v>
      </c>
    </row>
    <row r="45" spans="2:13" x14ac:dyDescent="0.15">
      <c r="B45" s="141" t="s">
        <v>163</v>
      </c>
      <c r="C45" s="142" t="s">
        <v>272</v>
      </c>
      <c r="D45" s="143">
        <f>⑧計算域Ⅱ!D45</f>
        <v>0</v>
      </c>
      <c r="E45" s="144">
        <f>⑧計算域Ⅱ!E45</f>
        <v>0</v>
      </c>
      <c r="F45" s="144">
        <f>⑧計算域Ⅱ!F45</f>
        <v>0</v>
      </c>
      <c r="G45" s="144">
        <f>⑧計算域Ⅱ!D93</f>
        <v>0</v>
      </c>
      <c r="H45" s="145">
        <f>⑧計算域Ⅱ!E93</f>
        <v>0</v>
      </c>
      <c r="I45" s="143">
        <f>⑧計算域Ⅱ!H45</f>
        <v>0</v>
      </c>
      <c r="J45" s="144">
        <f>⑧計算域Ⅱ!I45</f>
        <v>0</v>
      </c>
      <c r="K45" s="144">
        <f>⑧計算域Ⅱ!J45</f>
        <v>0</v>
      </c>
      <c r="L45" s="144">
        <f>⑧計算域Ⅱ!F93</f>
        <v>0</v>
      </c>
      <c r="M45" s="144">
        <f>⑧計算域Ⅱ!G93</f>
        <v>0</v>
      </c>
    </row>
    <row r="46" spans="2:13" x14ac:dyDescent="0.15">
      <c r="B46" s="148" t="s">
        <v>164</v>
      </c>
      <c r="C46" s="149" t="s">
        <v>273</v>
      </c>
      <c r="D46" s="150">
        <f>⑧計算域Ⅱ!D46</f>
        <v>0</v>
      </c>
      <c r="E46" s="151">
        <f>⑧計算域Ⅱ!E46</f>
        <v>0</v>
      </c>
      <c r="F46" s="151">
        <f>⑧計算域Ⅱ!F46</f>
        <v>0</v>
      </c>
      <c r="G46" s="151">
        <f>⑧計算域Ⅱ!D94</f>
        <v>0</v>
      </c>
      <c r="H46" s="152">
        <f>⑧計算域Ⅱ!E94</f>
        <v>0</v>
      </c>
      <c r="I46" s="150">
        <f>⑧計算域Ⅱ!H46</f>
        <v>0</v>
      </c>
      <c r="J46" s="151">
        <f>⑧計算域Ⅱ!I46</f>
        <v>0</v>
      </c>
      <c r="K46" s="151">
        <f>⑧計算域Ⅱ!J46</f>
        <v>0</v>
      </c>
      <c r="L46" s="151">
        <f>⑧計算域Ⅱ!F94</f>
        <v>0</v>
      </c>
      <c r="M46" s="151">
        <f>⑧計算域Ⅱ!G94</f>
        <v>0</v>
      </c>
    </row>
    <row r="47" spans="2:13" x14ac:dyDescent="0.15">
      <c r="B47" s="141" t="s">
        <v>165</v>
      </c>
      <c r="C47" s="142" t="s">
        <v>274</v>
      </c>
      <c r="D47" s="143">
        <f>⑧計算域Ⅱ!D47</f>
        <v>0</v>
      </c>
      <c r="E47" s="144">
        <f>⑧計算域Ⅱ!E47</f>
        <v>0</v>
      </c>
      <c r="F47" s="144">
        <f>⑧計算域Ⅱ!F47</f>
        <v>0</v>
      </c>
      <c r="G47" s="144">
        <f>⑧計算域Ⅱ!D95</f>
        <v>0</v>
      </c>
      <c r="H47" s="145">
        <f>⑧計算域Ⅱ!E95</f>
        <v>0</v>
      </c>
      <c r="I47" s="143">
        <f>⑧計算域Ⅱ!H47</f>
        <v>0</v>
      </c>
      <c r="J47" s="144">
        <f>⑧計算域Ⅱ!I47</f>
        <v>0</v>
      </c>
      <c r="K47" s="144">
        <f>⑧計算域Ⅱ!J47</f>
        <v>0</v>
      </c>
      <c r="L47" s="144">
        <f>⑧計算域Ⅱ!F95</f>
        <v>0</v>
      </c>
      <c r="M47" s="144">
        <f>⑧計算域Ⅱ!G95</f>
        <v>0</v>
      </c>
    </row>
    <row r="48" spans="2:13" x14ac:dyDescent="0.15">
      <c r="B48" s="148" t="s">
        <v>166</v>
      </c>
      <c r="C48" s="149" t="s">
        <v>275</v>
      </c>
      <c r="D48" s="150">
        <f>⑧計算域Ⅱ!D48</f>
        <v>0</v>
      </c>
      <c r="E48" s="151">
        <f>⑧計算域Ⅱ!E48</f>
        <v>0</v>
      </c>
      <c r="F48" s="151">
        <f>⑧計算域Ⅱ!F48</f>
        <v>0</v>
      </c>
      <c r="G48" s="151">
        <f>⑧計算域Ⅱ!D96</f>
        <v>0</v>
      </c>
      <c r="H48" s="152">
        <f>⑧計算域Ⅱ!E96</f>
        <v>0</v>
      </c>
      <c r="I48" s="150">
        <f>⑧計算域Ⅱ!H48</f>
        <v>0</v>
      </c>
      <c r="J48" s="151">
        <f>⑧計算域Ⅱ!I48</f>
        <v>0</v>
      </c>
      <c r="K48" s="151">
        <f>⑧計算域Ⅱ!J48</f>
        <v>0</v>
      </c>
      <c r="L48" s="151">
        <f>⑧計算域Ⅱ!F96</f>
        <v>0</v>
      </c>
      <c r="M48" s="151">
        <f>⑧計算域Ⅱ!G96</f>
        <v>0</v>
      </c>
    </row>
    <row r="49" spans="2:14" ht="18" customHeight="1" x14ac:dyDescent="0.15">
      <c r="B49" s="366" t="s">
        <v>37</v>
      </c>
      <c r="C49" s="367"/>
      <c r="D49" s="32">
        <f t="shared" ref="D49:M49" si="0">SUM(D9:D48)</f>
        <v>0</v>
      </c>
      <c r="E49" s="33">
        <f t="shared" si="0"/>
        <v>0</v>
      </c>
      <c r="F49" s="33">
        <f t="shared" si="0"/>
        <v>0</v>
      </c>
      <c r="G49" s="33">
        <f t="shared" si="0"/>
        <v>0</v>
      </c>
      <c r="H49" s="34">
        <f t="shared" si="0"/>
        <v>0</v>
      </c>
      <c r="I49" s="32">
        <f t="shared" si="0"/>
        <v>0</v>
      </c>
      <c r="J49" s="33">
        <f t="shared" si="0"/>
        <v>0</v>
      </c>
      <c r="K49" s="33">
        <f t="shared" si="0"/>
        <v>0</v>
      </c>
      <c r="L49" s="33">
        <f t="shared" si="0"/>
        <v>0</v>
      </c>
      <c r="M49" s="33">
        <f t="shared" si="0"/>
        <v>0</v>
      </c>
      <c r="N49" s="35"/>
    </row>
    <row r="51" spans="2:14" x14ac:dyDescent="0.15">
      <c r="B51" s="372" t="s">
        <v>123</v>
      </c>
      <c r="C51" s="373"/>
      <c r="D51" s="352" t="s">
        <v>115</v>
      </c>
      <c r="E51" s="353"/>
      <c r="F51" s="353"/>
      <c r="G51" s="353"/>
      <c r="H51" s="368"/>
      <c r="I51" s="352" t="s">
        <v>42</v>
      </c>
      <c r="J51" s="353"/>
      <c r="K51" s="353"/>
      <c r="L51" s="353"/>
      <c r="M51" s="354"/>
    </row>
    <row r="52" spans="2:14" ht="6" customHeight="1" x14ac:dyDescent="0.15">
      <c r="B52" s="374"/>
      <c r="C52" s="375"/>
      <c r="D52" s="363" t="s">
        <v>36</v>
      </c>
      <c r="E52" s="30"/>
      <c r="F52" s="30"/>
      <c r="G52" s="355" t="s">
        <v>39</v>
      </c>
      <c r="H52" s="369" t="s">
        <v>40</v>
      </c>
      <c r="I52" s="363" t="s">
        <v>36</v>
      </c>
      <c r="J52" s="30"/>
      <c r="K52" s="30"/>
      <c r="L52" s="355" t="s">
        <v>39</v>
      </c>
      <c r="M52" s="355" t="s">
        <v>40</v>
      </c>
    </row>
    <row r="53" spans="2:14" ht="6" customHeight="1" x14ac:dyDescent="0.15">
      <c r="B53" s="374"/>
      <c r="C53" s="375"/>
      <c r="D53" s="364"/>
      <c r="E53" s="358" t="s">
        <v>41</v>
      </c>
      <c r="F53" s="31"/>
      <c r="G53" s="356"/>
      <c r="H53" s="370"/>
      <c r="I53" s="364"/>
      <c r="J53" s="358" t="s">
        <v>41</v>
      </c>
      <c r="K53" s="31"/>
      <c r="L53" s="356"/>
      <c r="M53" s="356"/>
    </row>
    <row r="54" spans="2:14" x14ac:dyDescent="0.15">
      <c r="B54" s="374"/>
      <c r="C54" s="375"/>
      <c r="D54" s="364"/>
      <c r="E54" s="359"/>
      <c r="F54" s="361" t="s">
        <v>26</v>
      </c>
      <c r="G54" s="356"/>
      <c r="H54" s="370"/>
      <c r="I54" s="364"/>
      <c r="J54" s="359"/>
      <c r="K54" s="361" t="s">
        <v>26</v>
      </c>
      <c r="L54" s="356"/>
      <c r="M54" s="356"/>
    </row>
    <row r="55" spans="2:14" x14ac:dyDescent="0.15">
      <c r="B55" s="376"/>
      <c r="C55" s="377"/>
      <c r="D55" s="365"/>
      <c r="E55" s="360"/>
      <c r="F55" s="362"/>
      <c r="G55" s="357"/>
      <c r="H55" s="371"/>
      <c r="I55" s="365"/>
      <c r="J55" s="360"/>
      <c r="K55" s="362"/>
      <c r="L55" s="357"/>
      <c r="M55" s="357"/>
    </row>
    <row r="56" spans="2:14" x14ac:dyDescent="0.15">
      <c r="B56" s="136" t="s">
        <v>124</v>
      </c>
      <c r="C56" s="146" t="s">
        <v>243</v>
      </c>
      <c r="D56" s="138">
        <f>⑧計算域Ⅱ!O9</f>
        <v>0</v>
      </c>
      <c r="E56" s="139">
        <f>⑧計算域Ⅱ!P9</f>
        <v>0</v>
      </c>
      <c r="F56" s="139">
        <f>⑧計算域Ⅱ!Q9</f>
        <v>0</v>
      </c>
      <c r="G56" s="139">
        <f>⑧計算域Ⅱ!H57</f>
        <v>0</v>
      </c>
      <c r="H56" s="140">
        <f>⑧計算域Ⅱ!I57</f>
        <v>0</v>
      </c>
      <c r="I56" s="138">
        <f>⑧計算域Ⅱ!R9</f>
        <v>0</v>
      </c>
      <c r="J56" s="139">
        <f>⑧計算域Ⅱ!S9</f>
        <v>0</v>
      </c>
      <c r="K56" s="139">
        <f>⑧計算域Ⅱ!T9</f>
        <v>0</v>
      </c>
      <c r="L56" s="139">
        <f>⑧計算域Ⅱ!J57</f>
        <v>0</v>
      </c>
      <c r="M56" s="139">
        <f>⑧計算域Ⅱ!K57</f>
        <v>0</v>
      </c>
    </row>
    <row r="57" spans="2:14" x14ac:dyDescent="0.15">
      <c r="B57" s="148" t="s">
        <v>125</v>
      </c>
      <c r="C57" s="153" t="s">
        <v>1</v>
      </c>
      <c r="D57" s="150">
        <f>⑧計算域Ⅱ!O10</f>
        <v>0</v>
      </c>
      <c r="E57" s="151">
        <f>⑧計算域Ⅱ!P10</f>
        <v>0</v>
      </c>
      <c r="F57" s="151">
        <f>⑧計算域Ⅱ!Q10</f>
        <v>0</v>
      </c>
      <c r="G57" s="151">
        <f>⑧計算域Ⅱ!H58</f>
        <v>0</v>
      </c>
      <c r="H57" s="152">
        <f>⑧計算域Ⅱ!I58</f>
        <v>0</v>
      </c>
      <c r="I57" s="150">
        <f>⑧計算域Ⅱ!R10</f>
        <v>0</v>
      </c>
      <c r="J57" s="151">
        <f>⑧計算域Ⅱ!S10</f>
        <v>0</v>
      </c>
      <c r="K57" s="151">
        <f>⑧計算域Ⅱ!T10</f>
        <v>0</v>
      </c>
      <c r="L57" s="151">
        <f>⑧計算域Ⅱ!J58</f>
        <v>0</v>
      </c>
      <c r="M57" s="151">
        <f>⑧計算域Ⅱ!K58</f>
        <v>0</v>
      </c>
    </row>
    <row r="58" spans="2:14" x14ac:dyDescent="0.15">
      <c r="B58" s="141" t="s">
        <v>126</v>
      </c>
      <c r="C58" s="147" t="s">
        <v>244</v>
      </c>
      <c r="D58" s="143">
        <f>⑧計算域Ⅱ!O11</f>
        <v>0</v>
      </c>
      <c r="E58" s="144">
        <f>⑧計算域Ⅱ!P11</f>
        <v>0</v>
      </c>
      <c r="F58" s="144">
        <f>⑧計算域Ⅱ!Q11</f>
        <v>0</v>
      </c>
      <c r="G58" s="144">
        <f>⑧計算域Ⅱ!H59</f>
        <v>0</v>
      </c>
      <c r="H58" s="145">
        <f>⑧計算域Ⅱ!I59</f>
        <v>0</v>
      </c>
      <c r="I58" s="143">
        <f>⑧計算域Ⅱ!R11</f>
        <v>0</v>
      </c>
      <c r="J58" s="144">
        <f>⑧計算域Ⅱ!S11</f>
        <v>0</v>
      </c>
      <c r="K58" s="144">
        <f>⑧計算域Ⅱ!T11</f>
        <v>0</v>
      </c>
      <c r="L58" s="144">
        <f>⑧計算域Ⅱ!J59</f>
        <v>0</v>
      </c>
      <c r="M58" s="144">
        <f>⑧計算域Ⅱ!K59</f>
        <v>0</v>
      </c>
    </row>
    <row r="59" spans="2:14" x14ac:dyDescent="0.15">
      <c r="B59" s="148" t="s">
        <v>127</v>
      </c>
      <c r="C59" s="153" t="s">
        <v>167</v>
      </c>
      <c r="D59" s="150">
        <f>⑧計算域Ⅱ!O12</f>
        <v>0</v>
      </c>
      <c r="E59" s="151">
        <f>⑧計算域Ⅱ!P12</f>
        <v>0</v>
      </c>
      <c r="F59" s="151">
        <f>⑧計算域Ⅱ!Q12</f>
        <v>0</v>
      </c>
      <c r="G59" s="151">
        <f>⑧計算域Ⅱ!H60</f>
        <v>0</v>
      </c>
      <c r="H59" s="152">
        <f>⑧計算域Ⅱ!I60</f>
        <v>0</v>
      </c>
      <c r="I59" s="150">
        <f>⑧計算域Ⅱ!R12</f>
        <v>0</v>
      </c>
      <c r="J59" s="151">
        <f>⑧計算域Ⅱ!S12</f>
        <v>0</v>
      </c>
      <c r="K59" s="151">
        <f>⑧計算域Ⅱ!T12</f>
        <v>0</v>
      </c>
      <c r="L59" s="151">
        <f>⑧計算域Ⅱ!J60</f>
        <v>0</v>
      </c>
      <c r="M59" s="151">
        <f>⑧計算域Ⅱ!K60</f>
        <v>0</v>
      </c>
    </row>
    <row r="60" spans="2:14" x14ac:dyDescent="0.15">
      <c r="B60" s="141" t="s">
        <v>128</v>
      </c>
      <c r="C60" s="147" t="s">
        <v>245</v>
      </c>
      <c r="D60" s="143">
        <f>⑧計算域Ⅱ!O13</f>
        <v>0</v>
      </c>
      <c r="E60" s="144">
        <f>⑧計算域Ⅱ!P13</f>
        <v>0</v>
      </c>
      <c r="F60" s="144">
        <f>⑧計算域Ⅱ!Q13</f>
        <v>0</v>
      </c>
      <c r="G60" s="144">
        <f>⑧計算域Ⅱ!H61</f>
        <v>0</v>
      </c>
      <c r="H60" s="145">
        <f>⑧計算域Ⅱ!I61</f>
        <v>0</v>
      </c>
      <c r="I60" s="143">
        <f>⑧計算域Ⅱ!R13</f>
        <v>0</v>
      </c>
      <c r="J60" s="144">
        <f>⑧計算域Ⅱ!S13</f>
        <v>0</v>
      </c>
      <c r="K60" s="144">
        <f>⑧計算域Ⅱ!T13</f>
        <v>0</v>
      </c>
      <c r="L60" s="144">
        <f>⑧計算域Ⅱ!J61</f>
        <v>0</v>
      </c>
      <c r="M60" s="144">
        <f>⑧計算域Ⅱ!K61</f>
        <v>0</v>
      </c>
    </row>
    <row r="61" spans="2:14" x14ac:dyDescent="0.15">
      <c r="B61" s="148" t="s">
        <v>129</v>
      </c>
      <c r="C61" s="153" t="s">
        <v>246</v>
      </c>
      <c r="D61" s="150">
        <f>⑧計算域Ⅱ!O14</f>
        <v>0</v>
      </c>
      <c r="E61" s="151">
        <f>⑧計算域Ⅱ!P14</f>
        <v>0</v>
      </c>
      <c r="F61" s="151">
        <f>⑧計算域Ⅱ!Q14</f>
        <v>0</v>
      </c>
      <c r="G61" s="151">
        <f>⑧計算域Ⅱ!H62</f>
        <v>0</v>
      </c>
      <c r="H61" s="152">
        <f>⑧計算域Ⅱ!I62</f>
        <v>0</v>
      </c>
      <c r="I61" s="150">
        <f>⑧計算域Ⅱ!R14</f>
        <v>0</v>
      </c>
      <c r="J61" s="151">
        <f>⑧計算域Ⅱ!S14</f>
        <v>0</v>
      </c>
      <c r="K61" s="151">
        <f>⑧計算域Ⅱ!T14</f>
        <v>0</v>
      </c>
      <c r="L61" s="151">
        <f>⑧計算域Ⅱ!J62</f>
        <v>0</v>
      </c>
      <c r="M61" s="151">
        <f>⑧計算域Ⅱ!K62</f>
        <v>0</v>
      </c>
    </row>
    <row r="62" spans="2:14" x14ac:dyDescent="0.15">
      <c r="B62" s="141" t="s">
        <v>130</v>
      </c>
      <c r="C62" s="147" t="s">
        <v>247</v>
      </c>
      <c r="D62" s="143">
        <f>⑧計算域Ⅱ!O15</f>
        <v>0</v>
      </c>
      <c r="E62" s="144">
        <f>⑧計算域Ⅱ!P15</f>
        <v>0</v>
      </c>
      <c r="F62" s="144">
        <f>⑧計算域Ⅱ!Q15</f>
        <v>0</v>
      </c>
      <c r="G62" s="144">
        <f>⑧計算域Ⅱ!H63</f>
        <v>0</v>
      </c>
      <c r="H62" s="145">
        <f>⑧計算域Ⅱ!I63</f>
        <v>0</v>
      </c>
      <c r="I62" s="143">
        <f>⑧計算域Ⅱ!R15</f>
        <v>0</v>
      </c>
      <c r="J62" s="144">
        <f>⑧計算域Ⅱ!S15</f>
        <v>0</v>
      </c>
      <c r="K62" s="144">
        <f>⑧計算域Ⅱ!T15</f>
        <v>0</v>
      </c>
      <c r="L62" s="144">
        <f>⑧計算域Ⅱ!J63</f>
        <v>0</v>
      </c>
      <c r="M62" s="144">
        <f>⑧計算域Ⅱ!K63</f>
        <v>0</v>
      </c>
    </row>
    <row r="63" spans="2:14" x14ac:dyDescent="0.15">
      <c r="B63" s="148" t="s">
        <v>131</v>
      </c>
      <c r="C63" s="153" t="s">
        <v>248</v>
      </c>
      <c r="D63" s="150">
        <f>⑧計算域Ⅱ!O16</f>
        <v>0</v>
      </c>
      <c r="E63" s="151">
        <f>⑧計算域Ⅱ!P16</f>
        <v>0</v>
      </c>
      <c r="F63" s="151">
        <f>⑧計算域Ⅱ!Q16</f>
        <v>0</v>
      </c>
      <c r="G63" s="151">
        <f>⑧計算域Ⅱ!H64</f>
        <v>0</v>
      </c>
      <c r="H63" s="152">
        <f>⑧計算域Ⅱ!I64</f>
        <v>0</v>
      </c>
      <c r="I63" s="150">
        <f>⑧計算域Ⅱ!R16</f>
        <v>0</v>
      </c>
      <c r="J63" s="151">
        <f>⑧計算域Ⅱ!S16</f>
        <v>0</v>
      </c>
      <c r="K63" s="151">
        <f>⑧計算域Ⅱ!T16</f>
        <v>0</v>
      </c>
      <c r="L63" s="151">
        <f>⑧計算域Ⅱ!J64</f>
        <v>0</v>
      </c>
      <c r="M63" s="151">
        <f>⑧計算域Ⅱ!K64</f>
        <v>0</v>
      </c>
    </row>
    <row r="64" spans="2:14" x14ac:dyDescent="0.15">
      <c r="B64" s="141" t="s">
        <v>132</v>
      </c>
      <c r="C64" s="147" t="s">
        <v>249</v>
      </c>
      <c r="D64" s="143">
        <f>⑧計算域Ⅱ!O17</f>
        <v>0</v>
      </c>
      <c r="E64" s="144">
        <f>⑧計算域Ⅱ!P17</f>
        <v>0</v>
      </c>
      <c r="F64" s="144">
        <f>⑧計算域Ⅱ!Q17</f>
        <v>0</v>
      </c>
      <c r="G64" s="144">
        <f>⑧計算域Ⅱ!H65</f>
        <v>0</v>
      </c>
      <c r="H64" s="145">
        <f>⑧計算域Ⅱ!I65</f>
        <v>0</v>
      </c>
      <c r="I64" s="143">
        <f>⑧計算域Ⅱ!R17</f>
        <v>0</v>
      </c>
      <c r="J64" s="144">
        <f>⑧計算域Ⅱ!S17</f>
        <v>0</v>
      </c>
      <c r="K64" s="144">
        <f>⑧計算域Ⅱ!T17</f>
        <v>0</v>
      </c>
      <c r="L64" s="144">
        <f>⑧計算域Ⅱ!J65</f>
        <v>0</v>
      </c>
      <c r="M64" s="144">
        <f>⑧計算域Ⅱ!K65</f>
        <v>0</v>
      </c>
    </row>
    <row r="65" spans="2:13" x14ac:dyDescent="0.15">
      <c r="B65" s="148" t="s">
        <v>133</v>
      </c>
      <c r="C65" s="153" t="s">
        <v>250</v>
      </c>
      <c r="D65" s="150">
        <f>⑧計算域Ⅱ!O18</f>
        <v>0</v>
      </c>
      <c r="E65" s="151">
        <f>⑧計算域Ⅱ!P18</f>
        <v>0</v>
      </c>
      <c r="F65" s="151">
        <f>⑧計算域Ⅱ!Q18</f>
        <v>0</v>
      </c>
      <c r="G65" s="151">
        <f>⑧計算域Ⅱ!H66</f>
        <v>0</v>
      </c>
      <c r="H65" s="152">
        <f>⑧計算域Ⅱ!I66</f>
        <v>0</v>
      </c>
      <c r="I65" s="150">
        <f>⑧計算域Ⅱ!R18</f>
        <v>0</v>
      </c>
      <c r="J65" s="151">
        <f>⑧計算域Ⅱ!S18</f>
        <v>0</v>
      </c>
      <c r="K65" s="151">
        <f>⑧計算域Ⅱ!T18</f>
        <v>0</v>
      </c>
      <c r="L65" s="151">
        <f>⑧計算域Ⅱ!J66</f>
        <v>0</v>
      </c>
      <c r="M65" s="151">
        <f>⑧計算域Ⅱ!K66</f>
        <v>0</v>
      </c>
    </row>
    <row r="66" spans="2:13" x14ac:dyDescent="0.15">
      <c r="B66" s="141" t="s">
        <v>134</v>
      </c>
      <c r="C66" s="147" t="s">
        <v>135</v>
      </c>
      <c r="D66" s="143">
        <f>⑧計算域Ⅱ!O19</f>
        <v>0</v>
      </c>
      <c r="E66" s="144">
        <f>⑧計算域Ⅱ!P19</f>
        <v>0</v>
      </c>
      <c r="F66" s="144">
        <f>⑧計算域Ⅱ!Q19</f>
        <v>0</v>
      </c>
      <c r="G66" s="144">
        <f>⑧計算域Ⅱ!H67</f>
        <v>0</v>
      </c>
      <c r="H66" s="145">
        <f>⑧計算域Ⅱ!I67</f>
        <v>0</v>
      </c>
      <c r="I66" s="143">
        <f>⑧計算域Ⅱ!R19</f>
        <v>0</v>
      </c>
      <c r="J66" s="144">
        <f>⑧計算域Ⅱ!S19</f>
        <v>0</v>
      </c>
      <c r="K66" s="144">
        <f>⑧計算域Ⅱ!T19</f>
        <v>0</v>
      </c>
      <c r="L66" s="144">
        <f>⑧計算域Ⅱ!J67</f>
        <v>0</v>
      </c>
      <c r="M66" s="144">
        <f>⑧計算域Ⅱ!K67</f>
        <v>0</v>
      </c>
    </row>
    <row r="67" spans="2:13" x14ac:dyDescent="0.15">
      <c r="B67" s="148" t="s">
        <v>136</v>
      </c>
      <c r="C67" s="153" t="s">
        <v>251</v>
      </c>
      <c r="D67" s="150">
        <f>⑧計算域Ⅱ!O20</f>
        <v>0</v>
      </c>
      <c r="E67" s="151">
        <f>⑧計算域Ⅱ!P20</f>
        <v>0</v>
      </c>
      <c r="F67" s="151">
        <f>⑧計算域Ⅱ!Q20</f>
        <v>0</v>
      </c>
      <c r="G67" s="151">
        <f>⑧計算域Ⅱ!H68</f>
        <v>0</v>
      </c>
      <c r="H67" s="152">
        <f>⑧計算域Ⅱ!I68</f>
        <v>0</v>
      </c>
      <c r="I67" s="150">
        <f>⑧計算域Ⅱ!R20</f>
        <v>0</v>
      </c>
      <c r="J67" s="151">
        <f>⑧計算域Ⅱ!S20</f>
        <v>0</v>
      </c>
      <c r="K67" s="151">
        <f>⑧計算域Ⅱ!T20</f>
        <v>0</v>
      </c>
      <c r="L67" s="151">
        <f>⑧計算域Ⅱ!J68</f>
        <v>0</v>
      </c>
      <c r="M67" s="151">
        <f>⑧計算域Ⅱ!K68</f>
        <v>0</v>
      </c>
    </row>
    <row r="68" spans="2:13" x14ac:dyDescent="0.15">
      <c r="B68" s="141" t="s">
        <v>137</v>
      </c>
      <c r="C68" s="147" t="s">
        <v>252</v>
      </c>
      <c r="D68" s="143">
        <f>⑧計算域Ⅱ!O21</f>
        <v>0</v>
      </c>
      <c r="E68" s="144">
        <f>⑧計算域Ⅱ!P21</f>
        <v>0</v>
      </c>
      <c r="F68" s="144">
        <f>⑧計算域Ⅱ!Q21</f>
        <v>0</v>
      </c>
      <c r="G68" s="144">
        <f>⑧計算域Ⅱ!H69</f>
        <v>0</v>
      </c>
      <c r="H68" s="145">
        <f>⑧計算域Ⅱ!I69</f>
        <v>0</v>
      </c>
      <c r="I68" s="143">
        <f>⑧計算域Ⅱ!R21</f>
        <v>0</v>
      </c>
      <c r="J68" s="144">
        <f>⑧計算域Ⅱ!S21</f>
        <v>0</v>
      </c>
      <c r="K68" s="144">
        <f>⑧計算域Ⅱ!T21</f>
        <v>0</v>
      </c>
      <c r="L68" s="144">
        <f>⑧計算域Ⅱ!J69</f>
        <v>0</v>
      </c>
      <c r="M68" s="144">
        <f>⑧計算域Ⅱ!K69</f>
        <v>0</v>
      </c>
    </row>
    <row r="69" spans="2:13" x14ac:dyDescent="0.15">
      <c r="B69" s="148" t="s">
        <v>138</v>
      </c>
      <c r="C69" s="153" t="s">
        <v>253</v>
      </c>
      <c r="D69" s="150">
        <f>⑧計算域Ⅱ!O22</f>
        <v>0</v>
      </c>
      <c r="E69" s="151">
        <f>⑧計算域Ⅱ!P22</f>
        <v>0</v>
      </c>
      <c r="F69" s="151">
        <f>⑧計算域Ⅱ!Q22</f>
        <v>0</v>
      </c>
      <c r="G69" s="151">
        <f>⑧計算域Ⅱ!H70</f>
        <v>0</v>
      </c>
      <c r="H69" s="152">
        <f>⑧計算域Ⅱ!I70</f>
        <v>0</v>
      </c>
      <c r="I69" s="150">
        <f>⑧計算域Ⅱ!R22</f>
        <v>0</v>
      </c>
      <c r="J69" s="151">
        <f>⑧計算域Ⅱ!S22</f>
        <v>0</v>
      </c>
      <c r="K69" s="151">
        <f>⑧計算域Ⅱ!T22</f>
        <v>0</v>
      </c>
      <c r="L69" s="151">
        <f>⑧計算域Ⅱ!J70</f>
        <v>0</v>
      </c>
      <c r="M69" s="151">
        <f>⑧計算域Ⅱ!K70</f>
        <v>0</v>
      </c>
    </row>
    <row r="70" spans="2:13" x14ac:dyDescent="0.15">
      <c r="B70" s="141" t="s">
        <v>139</v>
      </c>
      <c r="C70" s="147" t="s">
        <v>254</v>
      </c>
      <c r="D70" s="143">
        <f>⑧計算域Ⅱ!O23</f>
        <v>0</v>
      </c>
      <c r="E70" s="144">
        <f>⑧計算域Ⅱ!P23</f>
        <v>0</v>
      </c>
      <c r="F70" s="144">
        <f>⑧計算域Ⅱ!Q23</f>
        <v>0</v>
      </c>
      <c r="G70" s="144">
        <f>⑧計算域Ⅱ!H71</f>
        <v>0</v>
      </c>
      <c r="H70" s="145">
        <f>⑧計算域Ⅱ!I71</f>
        <v>0</v>
      </c>
      <c r="I70" s="143">
        <f>⑧計算域Ⅱ!R23</f>
        <v>0</v>
      </c>
      <c r="J70" s="144">
        <f>⑧計算域Ⅱ!S23</f>
        <v>0</v>
      </c>
      <c r="K70" s="144">
        <f>⑧計算域Ⅱ!T23</f>
        <v>0</v>
      </c>
      <c r="L70" s="144">
        <f>⑧計算域Ⅱ!J71</f>
        <v>0</v>
      </c>
      <c r="M70" s="144">
        <f>⑧計算域Ⅱ!K71</f>
        <v>0</v>
      </c>
    </row>
    <row r="71" spans="2:13" x14ac:dyDescent="0.15">
      <c r="B71" s="148" t="s">
        <v>140</v>
      </c>
      <c r="C71" s="153" t="s">
        <v>255</v>
      </c>
      <c r="D71" s="150">
        <f>⑧計算域Ⅱ!O24</f>
        <v>0</v>
      </c>
      <c r="E71" s="151">
        <f>⑧計算域Ⅱ!P24</f>
        <v>0</v>
      </c>
      <c r="F71" s="151">
        <f>⑧計算域Ⅱ!Q24</f>
        <v>0</v>
      </c>
      <c r="G71" s="151">
        <f>⑧計算域Ⅱ!H72</f>
        <v>0</v>
      </c>
      <c r="H71" s="152">
        <f>⑧計算域Ⅱ!I72</f>
        <v>0</v>
      </c>
      <c r="I71" s="150">
        <f>⑧計算域Ⅱ!R24</f>
        <v>0</v>
      </c>
      <c r="J71" s="151">
        <f>⑧計算域Ⅱ!S24</f>
        <v>0</v>
      </c>
      <c r="K71" s="151">
        <f>⑧計算域Ⅱ!T24</f>
        <v>0</v>
      </c>
      <c r="L71" s="151">
        <f>⑧計算域Ⅱ!J72</f>
        <v>0</v>
      </c>
      <c r="M71" s="151">
        <f>⑧計算域Ⅱ!K72</f>
        <v>0</v>
      </c>
    </row>
    <row r="72" spans="2:13" x14ac:dyDescent="0.15">
      <c r="B72" s="141" t="s">
        <v>141</v>
      </c>
      <c r="C72" s="147" t="s">
        <v>256</v>
      </c>
      <c r="D72" s="143">
        <f>⑧計算域Ⅱ!O25</f>
        <v>0</v>
      </c>
      <c r="E72" s="144">
        <f>⑧計算域Ⅱ!P25</f>
        <v>0</v>
      </c>
      <c r="F72" s="144">
        <f>⑧計算域Ⅱ!Q25</f>
        <v>0</v>
      </c>
      <c r="G72" s="144">
        <f>⑧計算域Ⅱ!H73</f>
        <v>0</v>
      </c>
      <c r="H72" s="145">
        <f>⑧計算域Ⅱ!I73</f>
        <v>0</v>
      </c>
      <c r="I72" s="143">
        <f>⑧計算域Ⅱ!R25</f>
        <v>0</v>
      </c>
      <c r="J72" s="144">
        <f>⑧計算域Ⅱ!S25</f>
        <v>0</v>
      </c>
      <c r="K72" s="144">
        <f>⑧計算域Ⅱ!T25</f>
        <v>0</v>
      </c>
      <c r="L72" s="144">
        <f>⑧計算域Ⅱ!J73</f>
        <v>0</v>
      </c>
      <c r="M72" s="144">
        <f>⑧計算域Ⅱ!K73</f>
        <v>0</v>
      </c>
    </row>
    <row r="73" spans="2:13" x14ac:dyDescent="0.15">
      <c r="B73" s="148" t="s">
        <v>142</v>
      </c>
      <c r="C73" s="153" t="s">
        <v>257</v>
      </c>
      <c r="D73" s="150">
        <f>⑧計算域Ⅱ!O26</f>
        <v>0</v>
      </c>
      <c r="E73" s="151">
        <f>⑧計算域Ⅱ!P26</f>
        <v>0</v>
      </c>
      <c r="F73" s="151">
        <f>⑧計算域Ⅱ!Q26</f>
        <v>0</v>
      </c>
      <c r="G73" s="151">
        <f>⑧計算域Ⅱ!H74</f>
        <v>0</v>
      </c>
      <c r="H73" s="152">
        <f>⑧計算域Ⅱ!I74</f>
        <v>0</v>
      </c>
      <c r="I73" s="150">
        <f>⑧計算域Ⅱ!R26</f>
        <v>0</v>
      </c>
      <c r="J73" s="151">
        <f>⑧計算域Ⅱ!S26</f>
        <v>0</v>
      </c>
      <c r="K73" s="151">
        <f>⑧計算域Ⅱ!T26</f>
        <v>0</v>
      </c>
      <c r="L73" s="151">
        <f>⑧計算域Ⅱ!J74</f>
        <v>0</v>
      </c>
      <c r="M73" s="151">
        <f>⑧計算域Ⅱ!K74</f>
        <v>0</v>
      </c>
    </row>
    <row r="74" spans="2:13" x14ac:dyDescent="0.15">
      <c r="B74" s="141" t="s">
        <v>143</v>
      </c>
      <c r="C74" s="147" t="s">
        <v>258</v>
      </c>
      <c r="D74" s="143">
        <f>⑧計算域Ⅱ!O27</f>
        <v>0</v>
      </c>
      <c r="E74" s="144">
        <f>⑧計算域Ⅱ!P27</f>
        <v>0</v>
      </c>
      <c r="F74" s="144">
        <f>⑧計算域Ⅱ!Q27</f>
        <v>0</v>
      </c>
      <c r="G74" s="144">
        <f>⑧計算域Ⅱ!H75</f>
        <v>0</v>
      </c>
      <c r="H74" s="145">
        <f>⑧計算域Ⅱ!I75</f>
        <v>0</v>
      </c>
      <c r="I74" s="143">
        <f>⑧計算域Ⅱ!R27</f>
        <v>0</v>
      </c>
      <c r="J74" s="144">
        <f>⑧計算域Ⅱ!S27</f>
        <v>0</v>
      </c>
      <c r="K74" s="144">
        <f>⑧計算域Ⅱ!T27</f>
        <v>0</v>
      </c>
      <c r="L74" s="144">
        <f>⑧計算域Ⅱ!J75</f>
        <v>0</v>
      </c>
      <c r="M74" s="144">
        <f>⑧計算域Ⅱ!K75</f>
        <v>0</v>
      </c>
    </row>
    <row r="75" spans="2:13" x14ac:dyDescent="0.15">
      <c r="B75" s="148" t="s">
        <v>144</v>
      </c>
      <c r="C75" s="153" t="s">
        <v>259</v>
      </c>
      <c r="D75" s="150">
        <f>⑧計算域Ⅱ!O28</f>
        <v>0</v>
      </c>
      <c r="E75" s="151">
        <f>⑧計算域Ⅱ!P28</f>
        <v>0</v>
      </c>
      <c r="F75" s="151">
        <f>⑧計算域Ⅱ!Q28</f>
        <v>0</v>
      </c>
      <c r="G75" s="151">
        <f>⑧計算域Ⅱ!H76</f>
        <v>0</v>
      </c>
      <c r="H75" s="152">
        <f>⑧計算域Ⅱ!I76</f>
        <v>0</v>
      </c>
      <c r="I75" s="150">
        <f>⑧計算域Ⅱ!R28</f>
        <v>0</v>
      </c>
      <c r="J75" s="151">
        <f>⑧計算域Ⅱ!S28</f>
        <v>0</v>
      </c>
      <c r="K75" s="151">
        <f>⑧計算域Ⅱ!T28</f>
        <v>0</v>
      </c>
      <c r="L75" s="151">
        <f>⑧計算域Ⅱ!J76</f>
        <v>0</v>
      </c>
      <c r="M75" s="151">
        <f>⑧計算域Ⅱ!K76</f>
        <v>0</v>
      </c>
    </row>
    <row r="76" spans="2:13" x14ac:dyDescent="0.15">
      <c r="B76" s="141" t="s">
        <v>145</v>
      </c>
      <c r="C76" s="147" t="s">
        <v>260</v>
      </c>
      <c r="D76" s="143">
        <f>⑧計算域Ⅱ!O29</f>
        <v>0</v>
      </c>
      <c r="E76" s="144">
        <f>⑧計算域Ⅱ!P29</f>
        <v>0</v>
      </c>
      <c r="F76" s="144">
        <f>⑧計算域Ⅱ!Q29</f>
        <v>0</v>
      </c>
      <c r="G76" s="144">
        <f>⑧計算域Ⅱ!H77</f>
        <v>0</v>
      </c>
      <c r="H76" s="145">
        <f>⑧計算域Ⅱ!I77</f>
        <v>0</v>
      </c>
      <c r="I76" s="143">
        <f>⑧計算域Ⅱ!R29</f>
        <v>0</v>
      </c>
      <c r="J76" s="144">
        <f>⑧計算域Ⅱ!S29</f>
        <v>0</v>
      </c>
      <c r="K76" s="144">
        <f>⑧計算域Ⅱ!T29</f>
        <v>0</v>
      </c>
      <c r="L76" s="144">
        <f>⑧計算域Ⅱ!J77</f>
        <v>0</v>
      </c>
      <c r="M76" s="144">
        <f>⑧計算域Ⅱ!K77</f>
        <v>0</v>
      </c>
    </row>
    <row r="77" spans="2:13" x14ac:dyDescent="0.15">
      <c r="B77" s="148" t="s">
        <v>146</v>
      </c>
      <c r="C77" s="153" t="s">
        <v>261</v>
      </c>
      <c r="D77" s="150">
        <f>⑧計算域Ⅱ!O30</f>
        <v>0</v>
      </c>
      <c r="E77" s="151">
        <f>⑧計算域Ⅱ!P30</f>
        <v>0</v>
      </c>
      <c r="F77" s="151">
        <f>⑧計算域Ⅱ!Q30</f>
        <v>0</v>
      </c>
      <c r="G77" s="151">
        <f>⑧計算域Ⅱ!H78</f>
        <v>0</v>
      </c>
      <c r="H77" s="152">
        <f>⑧計算域Ⅱ!I78</f>
        <v>0</v>
      </c>
      <c r="I77" s="150">
        <f>⑧計算域Ⅱ!R30</f>
        <v>0</v>
      </c>
      <c r="J77" s="151">
        <f>⑧計算域Ⅱ!S30</f>
        <v>0</v>
      </c>
      <c r="K77" s="151">
        <f>⑧計算域Ⅱ!T30</f>
        <v>0</v>
      </c>
      <c r="L77" s="151">
        <f>⑧計算域Ⅱ!J78</f>
        <v>0</v>
      </c>
      <c r="M77" s="151">
        <f>⑧計算域Ⅱ!K78</f>
        <v>0</v>
      </c>
    </row>
    <row r="78" spans="2:13" x14ac:dyDescent="0.15">
      <c r="B78" s="141" t="s">
        <v>147</v>
      </c>
      <c r="C78" s="147" t="s">
        <v>148</v>
      </c>
      <c r="D78" s="143">
        <f>⑧計算域Ⅱ!O31</f>
        <v>0</v>
      </c>
      <c r="E78" s="144">
        <f>⑧計算域Ⅱ!P31</f>
        <v>0</v>
      </c>
      <c r="F78" s="144">
        <f>⑧計算域Ⅱ!Q31</f>
        <v>0</v>
      </c>
      <c r="G78" s="144">
        <f>⑧計算域Ⅱ!H79</f>
        <v>0</v>
      </c>
      <c r="H78" s="145">
        <f>⑧計算域Ⅱ!I79</f>
        <v>0</v>
      </c>
      <c r="I78" s="143">
        <f>⑧計算域Ⅱ!R31</f>
        <v>0</v>
      </c>
      <c r="J78" s="144">
        <f>⑧計算域Ⅱ!S31</f>
        <v>0</v>
      </c>
      <c r="K78" s="144">
        <f>⑧計算域Ⅱ!T31</f>
        <v>0</v>
      </c>
      <c r="L78" s="144">
        <f>⑧計算域Ⅱ!J79</f>
        <v>0</v>
      </c>
      <c r="M78" s="144">
        <f>⑧計算域Ⅱ!K79</f>
        <v>0</v>
      </c>
    </row>
    <row r="79" spans="2:13" x14ac:dyDescent="0.15">
      <c r="B79" s="148" t="s">
        <v>149</v>
      </c>
      <c r="C79" s="153" t="s">
        <v>262</v>
      </c>
      <c r="D79" s="150">
        <f>⑧計算域Ⅱ!O32</f>
        <v>0</v>
      </c>
      <c r="E79" s="151">
        <f>⑧計算域Ⅱ!P32</f>
        <v>0</v>
      </c>
      <c r="F79" s="151">
        <f>⑧計算域Ⅱ!Q32</f>
        <v>0</v>
      </c>
      <c r="G79" s="151">
        <f>⑧計算域Ⅱ!H80</f>
        <v>0</v>
      </c>
      <c r="H79" s="152">
        <f>⑧計算域Ⅱ!I80</f>
        <v>0</v>
      </c>
      <c r="I79" s="150">
        <f>⑧計算域Ⅱ!R32</f>
        <v>0</v>
      </c>
      <c r="J79" s="151">
        <f>⑧計算域Ⅱ!S32</f>
        <v>0</v>
      </c>
      <c r="K79" s="151">
        <f>⑧計算域Ⅱ!T32</f>
        <v>0</v>
      </c>
      <c r="L79" s="151">
        <f>⑧計算域Ⅱ!J80</f>
        <v>0</v>
      </c>
      <c r="M79" s="151">
        <f>⑧計算域Ⅱ!K80</f>
        <v>0</v>
      </c>
    </row>
    <row r="80" spans="2:13" x14ac:dyDescent="0.15">
      <c r="B80" s="141" t="s">
        <v>150</v>
      </c>
      <c r="C80" s="147" t="s">
        <v>263</v>
      </c>
      <c r="D80" s="143">
        <f>⑧計算域Ⅱ!O33</f>
        <v>0</v>
      </c>
      <c r="E80" s="144">
        <f>⑧計算域Ⅱ!P33</f>
        <v>0</v>
      </c>
      <c r="F80" s="144">
        <f>⑧計算域Ⅱ!Q33</f>
        <v>0</v>
      </c>
      <c r="G80" s="144">
        <f>⑧計算域Ⅱ!H81</f>
        <v>0</v>
      </c>
      <c r="H80" s="145">
        <f>⑧計算域Ⅱ!I81</f>
        <v>0</v>
      </c>
      <c r="I80" s="143">
        <f>⑧計算域Ⅱ!R33</f>
        <v>0</v>
      </c>
      <c r="J80" s="144">
        <f>⑧計算域Ⅱ!S33</f>
        <v>0</v>
      </c>
      <c r="K80" s="144">
        <f>⑧計算域Ⅱ!T33</f>
        <v>0</v>
      </c>
      <c r="L80" s="144">
        <f>⑧計算域Ⅱ!J81</f>
        <v>0</v>
      </c>
      <c r="M80" s="144">
        <f>⑧計算域Ⅱ!K81</f>
        <v>0</v>
      </c>
    </row>
    <row r="81" spans="2:13" x14ac:dyDescent="0.15">
      <c r="B81" s="148" t="s">
        <v>151</v>
      </c>
      <c r="C81" s="153" t="s">
        <v>168</v>
      </c>
      <c r="D81" s="150">
        <f>⑧計算域Ⅱ!O34</f>
        <v>0</v>
      </c>
      <c r="E81" s="151">
        <f>⑧計算域Ⅱ!P34</f>
        <v>0</v>
      </c>
      <c r="F81" s="151">
        <f>⑧計算域Ⅱ!Q34</f>
        <v>0</v>
      </c>
      <c r="G81" s="151">
        <f>⑧計算域Ⅱ!H82</f>
        <v>0</v>
      </c>
      <c r="H81" s="152">
        <f>⑧計算域Ⅱ!I82</f>
        <v>0</v>
      </c>
      <c r="I81" s="150">
        <f>⑧計算域Ⅱ!R34</f>
        <v>0</v>
      </c>
      <c r="J81" s="151">
        <f>⑧計算域Ⅱ!S34</f>
        <v>0</v>
      </c>
      <c r="K81" s="151">
        <f>⑧計算域Ⅱ!T34</f>
        <v>0</v>
      </c>
      <c r="L81" s="151">
        <f>⑧計算域Ⅱ!J82</f>
        <v>0</v>
      </c>
      <c r="M81" s="151">
        <f>⑧計算域Ⅱ!K82</f>
        <v>0</v>
      </c>
    </row>
    <row r="82" spans="2:13" x14ac:dyDescent="0.15">
      <c r="B82" s="141" t="s">
        <v>152</v>
      </c>
      <c r="C82" s="147" t="s">
        <v>153</v>
      </c>
      <c r="D82" s="143">
        <f>⑧計算域Ⅱ!O35</f>
        <v>0</v>
      </c>
      <c r="E82" s="144">
        <f>⑧計算域Ⅱ!P35</f>
        <v>0</v>
      </c>
      <c r="F82" s="144">
        <f>⑧計算域Ⅱ!Q35</f>
        <v>0</v>
      </c>
      <c r="G82" s="144">
        <f>⑧計算域Ⅱ!H83</f>
        <v>0</v>
      </c>
      <c r="H82" s="145">
        <f>⑧計算域Ⅱ!I83</f>
        <v>0</v>
      </c>
      <c r="I82" s="143">
        <f>⑧計算域Ⅱ!R35</f>
        <v>0</v>
      </c>
      <c r="J82" s="144">
        <f>⑧計算域Ⅱ!S35</f>
        <v>0</v>
      </c>
      <c r="K82" s="144">
        <f>⑧計算域Ⅱ!T35</f>
        <v>0</v>
      </c>
      <c r="L82" s="144">
        <f>⑧計算域Ⅱ!J83</f>
        <v>0</v>
      </c>
      <c r="M82" s="144">
        <f>⑧計算域Ⅱ!K83</f>
        <v>0</v>
      </c>
    </row>
    <row r="83" spans="2:13" x14ac:dyDescent="0.15">
      <c r="B83" s="148" t="s">
        <v>154</v>
      </c>
      <c r="C83" s="153" t="s">
        <v>264</v>
      </c>
      <c r="D83" s="150">
        <f>⑧計算域Ⅱ!O36</f>
        <v>0</v>
      </c>
      <c r="E83" s="151">
        <f>⑧計算域Ⅱ!P36</f>
        <v>0</v>
      </c>
      <c r="F83" s="151">
        <f>⑧計算域Ⅱ!Q36</f>
        <v>0</v>
      </c>
      <c r="G83" s="151">
        <f>⑧計算域Ⅱ!H84</f>
        <v>0</v>
      </c>
      <c r="H83" s="152">
        <f>⑧計算域Ⅱ!I84</f>
        <v>0</v>
      </c>
      <c r="I83" s="150">
        <f>⑧計算域Ⅱ!R36</f>
        <v>0</v>
      </c>
      <c r="J83" s="151">
        <f>⑧計算域Ⅱ!S36</f>
        <v>0</v>
      </c>
      <c r="K83" s="151">
        <f>⑧計算域Ⅱ!T36</f>
        <v>0</v>
      </c>
      <c r="L83" s="151">
        <f>⑧計算域Ⅱ!J84</f>
        <v>0</v>
      </c>
      <c r="M83" s="151">
        <f>⑧計算域Ⅱ!K84</f>
        <v>0</v>
      </c>
    </row>
    <row r="84" spans="2:13" x14ac:dyDescent="0.15">
      <c r="B84" s="141" t="s">
        <v>155</v>
      </c>
      <c r="C84" s="147" t="s">
        <v>265</v>
      </c>
      <c r="D84" s="143">
        <f>⑧計算域Ⅱ!O37</f>
        <v>0</v>
      </c>
      <c r="E84" s="144">
        <f>⑧計算域Ⅱ!P37</f>
        <v>0</v>
      </c>
      <c r="F84" s="144">
        <f>⑧計算域Ⅱ!Q37</f>
        <v>0</v>
      </c>
      <c r="G84" s="144">
        <f>⑧計算域Ⅱ!H85</f>
        <v>0</v>
      </c>
      <c r="H84" s="145">
        <f>⑧計算域Ⅱ!I85</f>
        <v>0</v>
      </c>
      <c r="I84" s="143">
        <f>⑧計算域Ⅱ!R37</f>
        <v>0</v>
      </c>
      <c r="J84" s="144">
        <f>⑧計算域Ⅱ!S37</f>
        <v>0</v>
      </c>
      <c r="K84" s="144">
        <f>⑧計算域Ⅱ!T37</f>
        <v>0</v>
      </c>
      <c r="L84" s="144">
        <f>⑧計算域Ⅱ!J85</f>
        <v>0</v>
      </c>
      <c r="M84" s="144">
        <f>⑧計算域Ⅱ!K85</f>
        <v>0</v>
      </c>
    </row>
    <row r="85" spans="2:13" x14ac:dyDescent="0.15">
      <c r="B85" s="148" t="s">
        <v>156</v>
      </c>
      <c r="C85" s="153" t="s">
        <v>169</v>
      </c>
      <c r="D85" s="150">
        <f>⑧計算域Ⅱ!O38</f>
        <v>0</v>
      </c>
      <c r="E85" s="151">
        <f>⑧計算域Ⅱ!P38</f>
        <v>0</v>
      </c>
      <c r="F85" s="151">
        <f>⑧計算域Ⅱ!Q38</f>
        <v>0</v>
      </c>
      <c r="G85" s="151">
        <f>⑧計算域Ⅱ!H86</f>
        <v>0</v>
      </c>
      <c r="H85" s="152">
        <f>⑧計算域Ⅱ!I86</f>
        <v>0</v>
      </c>
      <c r="I85" s="150">
        <f>⑧計算域Ⅱ!R38</f>
        <v>0</v>
      </c>
      <c r="J85" s="151">
        <f>⑧計算域Ⅱ!S38</f>
        <v>0</v>
      </c>
      <c r="K85" s="151">
        <f>⑧計算域Ⅱ!T38</f>
        <v>0</v>
      </c>
      <c r="L85" s="151">
        <f>⑧計算域Ⅱ!J86</f>
        <v>0</v>
      </c>
      <c r="M85" s="151">
        <f>⑧計算域Ⅱ!K86</f>
        <v>0</v>
      </c>
    </row>
    <row r="86" spans="2:13" x14ac:dyDescent="0.15">
      <c r="B86" s="141" t="s">
        <v>157</v>
      </c>
      <c r="C86" s="147" t="s">
        <v>266</v>
      </c>
      <c r="D86" s="143">
        <f>⑧計算域Ⅱ!O39</f>
        <v>0</v>
      </c>
      <c r="E86" s="144">
        <f>⑧計算域Ⅱ!P39</f>
        <v>0</v>
      </c>
      <c r="F86" s="144">
        <f>⑧計算域Ⅱ!Q39</f>
        <v>0</v>
      </c>
      <c r="G86" s="144">
        <f>⑧計算域Ⅱ!H87</f>
        <v>0</v>
      </c>
      <c r="H86" s="145">
        <f>⑧計算域Ⅱ!I87</f>
        <v>0</v>
      </c>
      <c r="I86" s="143">
        <f>⑧計算域Ⅱ!R39</f>
        <v>0</v>
      </c>
      <c r="J86" s="144">
        <f>⑧計算域Ⅱ!S39</f>
        <v>0</v>
      </c>
      <c r="K86" s="144">
        <f>⑧計算域Ⅱ!T39</f>
        <v>0</v>
      </c>
      <c r="L86" s="144">
        <f>⑧計算域Ⅱ!J87</f>
        <v>0</v>
      </c>
      <c r="M86" s="144">
        <f>⑧計算域Ⅱ!K87</f>
        <v>0</v>
      </c>
    </row>
    <row r="87" spans="2:13" x14ac:dyDescent="0.15">
      <c r="B87" s="148" t="s">
        <v>158</v>
      </c>
      <c r="C87" s="153" t="s">
        <v>267</v>
      </c>
      <c r="D87" s="150">
        <f>⑧計算域Ⅱ!O40</f>
        <v>0</v>
      </c>
      <c r="E87" s="151">
        <f>⑧計算域Ⅱ!P40</f>
        <v>0</v>
      </c>
      <c r="F87" s="151">
        <f>⑧計算域Ⅱ!Q40</f>
        <v>0</v>
      </c>
      <c r="G87" s="151">
        <f>⑧計算域Ⅱ!H88</f>
        <v>0</v>
      </c>
      <c r="H87" s="152">
        <f>⑧計算域Ⅱ!I88</f>
        <v>0</v>
      </c>
      <c r="I87" s="150">
        <f>⑧計算域Ⅱ!R40</f>
        <v>0</v>
      </c>
      <c r="J87" s="151">
        <f>⑧計算域Ⅱ!S40</f>
        <v>0</v>
      </c>
      <c r="K87" s="151">
        <f>⑧計算域Ⅱ!T40</f>
        <v>0</v>
      </c>
      <c r="L87" s="151">
        <f>⑧計算域Ⅱ!J88</f>
        <v>0</v>
      </c>
      <c r="M87" s="151">
        <f>⑧計算域Ⅱ!K88</f>
        <v>0</v>
      </c>
    </row>
    <row r="88" spans="2:13" x14ac:dyDescent="0.15">
      <c r="B88" s="141" t="s">
        <v>159</v>
      </c>
      <c r="C88" s="147" t="s">
        <v>268</v>
      </c>
      <c r="D88" s="143">
        <f>⑧計算域Ⅱ!O41</f>
        <v>0</v>
      </c>
      <c r="E88" s="144">
        <f>⑧計算域Ⅱ!P41</f>
        <v>0</v>
      </c>
      <c r="F88" s="144">
        <f>⑧計算域Ⅱ!Q41</f>
        <v>0</v>
      </c>
      <c r="G88" s="144">
        <f>⑧計算域Ⅱ!H89</f>
        <v>0</v>
      </c>
      <c r="H88" s="145">
        <f>⑧計算域Ⅱ!I89</f>
        <v>0</v>
      </c>
      <c r="I88" s="143">
        <f>⑧計算域Ⅱ!R41</f>
        <v>0</v>
      </c>
      <c r="J88" s="144">
        <f>⑧計算域Ⅱ!S41</f>
        <v>0</v>
      </c>
      <c r="K88" s="144">
        <f>⑧計算域Ⅱ!T41</f>
        <v>0</v>
      </c>
      <c r="L88" s="144">
        <f>⑧計算域Ⅱ!J89</f>
        <v>0</v>
      </c>
      <c r="M88" s="144">
        <f>⑧計算域Ⅱ!K89</f>
        <v>0</v>
      </c>
    </row>
    <row r="89" spans="2:13" x14ac:dyDescent="0.15">
      <c r="B89" s="148" t="s">
        <v>160</v>
      </c>
      <c r="C89" s="153" t="s">
        <v>269</v>
      </c>
      <c r="D89" s="150">
        <f>⑧計算域Ⅱ!O42</f>
        <v>0</v>
      </c>
      <c r="E89" s="151">
        <f>⑧計算域Ⅱ!P42</f>
        <v>0</v>
      </c>
      <c r="F89" s="151">
        <f>⑧計算域Ⅱ!Q42</f>
        <v>0</v>
      </c>
      <c r="G89" s="151">
        <f>⑧計算域Ⅱ!H90</f>
        <v>0</v>
      </c>
      <c r="H89" s="152">
        <f>⑧計算域Ⅱ!I90</f>
        <v>0</v>
      </c>
      <c r="I89" s="150">
        <f>⑧計算域Ⅱ!R42</f>
        <v>0</v>
      </c>
      <c r="J89" s="151">
        <f>⑧計算域Ⅱ!S42</f>
        <v>0</v>
      </c>
      <c r="K89" s="151">
        <f>⑧計算域Ⅱ!T42</f>
        <v>0</v>
      </c>
      <c r="L89" s="151">
        <f>⑧計算域Ⅱ!J90</f>
        <v>0</v>
      </c>
      <c r="M89" s="151">
        <f>⑧計算域Ⅱ!K90</f>
        <v>0</v>
      </c>
    </row>
    <row r="90" spans="2:13" x14ac:dyDescent="0.15">
      <c r="B90" s="141" t="s">
        <v>161</v>
      </c>
      <c r="C90" s="147" t="s">
        <v>270</v>
      </c>
      <c r="D90" s="143">
        <f>⑧計算域Ⅱ!O43</f>
        <v>0</v>
      </c>
      <c r="E90" s="144">
        <f>⑧計算域Ⅱ!P43</f>
        <v>0</v>
      </c>
      <c r="F90" s="144">
        <f>⑧計算域Ⅱ!Q43</f>
        <v>0</v>
      </c>
      <c r="G90" s="144">
        <f>⑧計算域Ⅱ!H91</f>
        <v>0</v>
      </c>
      <c r="H90" s="145">
        <f>⑧計算域Ⅱ!I91</f>
        <v>0</v>
      </c>
      <c r="I90" s="143">
        <f>⑧計算域Ⅱ!R43</f>
        <v>0</v>
      </c>
      <c r="J90" s="144">
        <f>⑧計算域Ⅱ!S43</f>
        <v>0</v>
      </c>
      <c r="K90" s="144">
        <f>⑧計算域Ⅱ!T43</f>
        <v>0</v>
      </c>
      <c r="L90" s="144">
        <f>⑧計算域Ⅱ!J91</f>
        <v>0</v>
      </c>
      <c r="M90" s="144">
        <f>⑧計算域Ⅱ!K91</f>
        <v>0</v>
      </c>
    </row>
    <row r="91" spans="2:13" x14ac:dyDescent="0.15">
      <c r="B91" s="148" t="s">
        <v>162</v>
      </c>
      <c r="C91" s="153" t="s">
        <v>271</v>
      </c>
      <c r="D91" s="150">
        <f>⑧計算域Ⅱ!O44</f>
        <v>0</v>
      </c>
      <c r="E91" s="151">
        <f>⑧計算域Ⅱ!P44</f>
        <v>0</v>
      </c>
      <c r="F91" s="151">
        <f>⑧計算域Ⅱ!Q44</f>
        <v>0</v>
      </c>
      <c r="G91" s="151">
        <f>⑧計算域Ⅱ!H92</f>
        <v>0</v>
      </c>
      <c r="H91" s="152">
        <f>⑧計算域Ⅱ!I92</f>
        <v>0</v>
      </c>
      <c r="I91" s="150">
        <f>⑧計算域Ⅱ!R44</f>
        <v>0</v>
      </c>
      <c r="J91" s="151">
        <f>⑧計算域Ⅱ!S44</f>
        <v>0</v>
      </c>
      <c r="K91" s="151">
        <f>⑧計算域Ⅱ!T44</f>
        <v>0</v>
      </c>
      <c r="L91" s="151">
        <f>⑧計算域Ⅱ!J92</f>
        <v>0</v>
      </c>
      <c r="M91" s="151">
        <f>⑧計算域Ⅱ!K92</f>
        <v>0</v>
      </c>
    </row>
    <row r="92" spans="2:13" x14ac:dyDescent="0.15">
      <c r="B92" s="141" t="s">
        <v>163</v>
      </c>
      <c r="C92" s="147" t="s">
        <v>272</v>
      </c>
      <c r="D92" s="143">
        <f>⑧計算域Ⅱ!O45</f>
        <v>0</v>
      </c>
      <c r="E92" s="144">
        <f>⑧計算域Ⅱ!P45</f>
        <v>0</v>
      </c>
      <c r="F92" s="144">
        <f>⑧計算域Ⅱ!Q45</f>
        <v>0</v>
      </c>
      <c r="G92" s="144">
        <f>⑧計算域Ⅱ!H93</f>
        <v>0</v>
      </c>
      <c r="H92" s="145">
        <f>⑧計算域Ⅱ!I93</f>
        <v>0</v>
      </c>
      <c r="I92" s="143">
        <f>⑧計算域Ⅱ!R45</f>
        <v>0</v>
      </c>
      <c r="J92" s="144">
        <f>⑧計算域Ⅱ!S45</f>
        <v>0</v>
      </c>
      <c r="K92" s="144">
        <f>⑧計算域Ⅱ!T45</f>
        <v>0</v>
      </c>
      <c r="L92" s="144">
        <f>⑧計算域Ⅱ!J93</f>
        <v>0</v>
      </c>
      <c r="M92" s="144">
        <f>⑧計算域Ⅱ!K93</f>
        <v>0</v>
      </c>
    </row>
    <row r="93" spans="2:13" x14ac:dyDescent="0.15">
      <c r="B93" s="148" t="s">
        <v>164</v>
      </c>
      <c r="C93" s="153" t="s">
        <v>273</v>
      </c>
      <c r="D93" s="150">
        <f>⑧計算域Ⅱ!O46</f>
        <v>0</v>
      </c>
      <c r="E93" s="151">
        <f>⑧計算域Ⅱ!P46</f>
        <v>0</v>
      </c>
      <c r="F93" s="151">
        <f>⑧計算域Ⅱ!Q46</f>
        <v>0</v>
      </c>
      <c r="G93" s="151">
        <f>⑧計算域Ⅱ!H94</f>
        <v>0</v>
      </c>
      <c r="H93" s="152">
        <f>⑧計算域Ⅱ!I94</f>
        <v>0</v>
      </c>
      <c r="I93" s="150">
        <f>⑧計算域Ⅱ!R46</f>
        <v>0</v>
      </c>
      <c r="J93" s="151">
        <f>⑧計算域Ⅱ!S46</f>
        <v>0</v>
      </c>
      <c r="K93" s="151">
        <f>⑧計算域Ⅱ!T46</f>
        <v>0</v>
      </c>
      <c r="L93" s="151">
        <f>⑧計算域Ⅱ!J94</f>
        <v>0</v>
      </c>
      <c r="M93" s="151">
        <f>⑧計算域Ⅱ!K94</f>
        <v>0</v>
      </c>
    </row>
    <row r="94" spans="2:13" x14ac:dyDescent="0.15">
      <c r="B94" s="141" t="s">
        <v>165</v>
      </c>
      <c r="C94" s="147" t="s">
        <v>274</v>
      </c>
      <c r="D94" s="143">
        <f>⑧計算域Ⅱ!O47</f>
        <v>0</v>
      </c>
      <c r="E94" s="144">
        <f>⑧計算域Ⅱ!P47</f>
        <v>0</v>
      </c>
      <c r="F94" s="144">
        <f>⑧計算域Ⅱ!Q47</f>
        <v>0</v>
      </c>
      <c r="G94" s="144">
        <f>⑧計算域Ⅱ!H95</f>
        <v>0</v>
      </c>
      <c r="H94" s="145">
        <f>⑧計算域Ⅱ!I95</f>
        <v>0</v>
      </c>
      <c r="I94" s="143">
        <f>⑧計算域Ⅱ!R47</f>
        <v>0</v>
      </c>
      <c r="J94" s="144">
        <f>⑧計算域Ⅱ!S47</f>
        <v>0</v>
      </c>
      <c r="K94" s="144">
        <f>⑧計算域Ⅱ!T47</f>
        <v>0</v>
      </c>
      <c r="L94" s="144">
        <f>⑧計算域Ⅱ!J95</f>
        <v>0</v>
      </c>
      <c r="M94" s="144">
        <f>⑧計算域Ⅱ!K95</f>
        <v>0</v>
      </c>
    </row>
    <row r="95" spans="2:13" x14ac:dyDescent="0.15">
      <c r="B95" s="148" t="s">
        <v>166</v>
      </c>
      <c r="C95" s="153" t="s">
        <v>275</v>
      </c>
      <c r="D95" s="150">
        <f>⑧計算域Ⅱ!O48</f>
        <v>0</v>
      </c>
      <c r="E95" s="151">
        <f>⑧計算域Ⅱ!P48</f>
        <v>0</v>
      </c>
      <c r="F95" s="151">
        <f>⑧計算域Ⅱ!Q48</f>
        <v>0</v>
      </c>
      <c r="G95" s="151">
        <f>⑧計算域Ⅱ!H96</f>
        <v>0</v>
      </c>
      <c r="H95" s="152">
        <f>⑧計算域Ⅱ!I96</f>
        <v>0</v>
      </c>
      <c r="I95" s="150">
        <f>⑧計算域Ⅱ!R48</f>
        <v>0</v>
      </c>
      <c r="J95" s="151">
        <f>⑧計算域Ⅱ!S48</f>
        <v>0</v>
      </c>
      <c r="K95" s="151">
        <f>⑧計算域Ⅱ!T48</f>
        <v>0</v>
      </c>
      <c r="L95" s="151">
        <f>⑧計算域Ⅱ!J96</f>
        <v>0</v>
      </c>
      <c r="M95" s="151">
        <f>⑧計算域Ⅱ!K96</f>
        <v>0</v>
      </c>
    </row>
    <row r="96" spans="2:13" ht="18" customHeight="1" x14ac:dyDescent="0.15">
      <c r="B96" s="366" t="s">
        <v>37</v>
      </c>
      <c r="C96" s="367"/>
      <c r="D96" s="32">
        <f t="shared" ref="D96:M96" si="1">SUM(D56:D95)</f>
        <v>0</v>
      </c>
      <c r="E96" s="33">
        <f t="shared" si="1"/>
        <v>0</v>
      </c>
      <c r="F96" s="33">
        <f t="shared" si="1"/>
        <v>0</v>
      </c>
      <c r="G96" s="33">
        <f t="shared" si="1"/>
        <v>0</v>
      </c>
      <c r="H96" s="34">
        <f t="shared" si="1"/>
        <v>0</v>
      </c>
      <c r="I96" s="32">
        <f t="shared" si="1"/>
        <v>0</v>
      </c>
      <c r="J96" s="33">
        <f t="shared" si="1"/>
        <v>0</v>
      </c>
      <c r="K96" s="33">
        <f t="shared" si="1"/>
        <v>0</v>
      </c>
      <c r="L96" s="33">
        <f t="shared" si="1"/>
        <v>0</v>
      </c>
      <c r="M96" s="33">
        <f t="shared" si="1"/>
        <v>0</v>
      </c>
    </row>
  </sheetData>
  <sheetProtection sheet="1" objects="1" scenarios="1"/>
  <mergeCells count="28">
    <mergeCell ref="B4:C8"/>
    <mergeCell ref="D4:H4"/>
    <mergeCell ref="G5:G8"/>
    <mergeCell ref="H5:H8"/>
    <mergeCell ref="F7:F8"/>
    <mergeCell ref="E6:E8"/>
    <mergeCell ref="D5:D8"/>
    <mergeCell ref="E53:E55"/>
    <mergeCell ref="B96:C96"/>
    <mergeCell ref="J53:J55"/>
    <mergeCell ref="F54:F55"/>
    <mergeCell ref="B49:C49"/>
    <mergeCell ref="D51:H51"/>
    <mergeCell ref="G52:G55"/>
    <mergeCell ref="H52:H55"/>
    <mergeCell ref="B51:C55"/>
    <mergeCell ref="D52:D55"/>
    <mergeCell ref="I4:M4"/>
    <mergeCell ref="M52:M55"/>
    <mergeCell ref="J6:J8"/>
    <mergeCell ref="K7:K8"/>
    <mergeCell ref="L5:L8"/>
    <mergeCell ref="I52:I55"/>
    <mergeCell ref="I5:I8"/>
    <mergeCell ref="L52:L55"/>
    <mergeCell ref="K54:K55"/>
    <mergeCell ref="I51:M51"/>
    <mergeCell ref="M5:M8"/>
  </mergeCells>
  <phoneticPr fontId="2"/>
  <pageMargins left="0.98425196850393704" right="0" top="0.59055118110236227" bottom="0" header="0.51181102362204722" footer="0.51181102362204722"/>
  <pageSetup paperSize="9" scale="68" orientation="portrait" cellComments="asDisplayed" r:id="rId1"/>
  <headerFooter alignWithMargins="0"/>
  <ignoredErrors>
    <ignoredError sqref="B9:B48 B56:B95" numberStoredAsText="1"/>
  </ignoredError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B2459EC-715B-4F12-B0AB-13F39B2B6D9C}">
  <sheetPr>
    <tabColor rgb="FF0066FF"/>
  </sheetPr>
  <dimension ref="B2:U99"/>
  <sheetViews>
    <sheetView zoomScale="90" zoomScaleNormal="90" workbookViewId="0"/>
  </sheetViews>
  <sheetFormatPr defaultColWidth="10" defaultRowHeight="13.5" x14ac:dyDescent="0.15"/>
  <cols>
    <col min="1" max="1" width="3.875" style="258" customWidth="1"/>
    <col min="2" max="2" width="9" style="258" customWidth="1"/>
    <col min="3" max="9" width="10" style="258"/>
    <col min="10" max="10" width="5.375" style="258" customWidth="1"/>
    <col min="11" max="19" width="10" style="258"/>
    <col min="20" max="20" width="11.125" style="258" customWidth="1"/>
    <col min="21" max="21" width="7.25" style="258" customWidth="1"/>
    <col min="22" max="16384" width="10" style="258"/>
  </cols>
  <sheetData>
    <row r="2" spans="2:21" ht="14.25" x14ac:dyDescent="0.15">
      <c r="B2" s="24" t="s">
        <v>321</v>
      </c>
    </row>
    <row r="5" spans="2:21" ht="30.75" customHeight="1" x14ac:dyDescent="0.15">
      <c r="B5" s="382"/>
      <c r="C5" s="382"/>
      <c r="D5" s="382"/>
      <c r="E5" s="382"/>
    </row>
    <row r="6" spans="2:21" x14ac:dyDescent="0.15">
      <c r="K6" s="259"/>
      <c r="L6" s="259"/>
      <c r="M6" s="259"/>
      <c r="N6" s="259"/>
      <c r="O6" s="259"/>
      <c r="P6" s="259"/>
      <c r="Q6" s="259"/>
      <c r="R6" s="259"/>
      <c r="S6" s="259"/>
      <c r="U6" s="259"/>
    </row>
    <row r="7" spans="2:21" x14ac:dyDescent="0.15">
      <c r="B7" s="259"/>
      <c r="C7" s="259"/>
      <c r="D7" s="259"/>
      <c r="E7" s="259"/>
      <c r="F7" s="259"/>
      <c r="G7" s="259"/>
      <c r="H7" s="259" t="str">
        <f>③入力!D5</f>
        <v>（単位：千円）</v>
      </c>
      <c r="I7" s="259"/>
      <c r="K7" s="259"/>
      <c r="L7" s="259"/>
      <c r="M7" s="259"/>
      <c r="N7" s="259"/>
      <c r="O7" s="259"/>
      <c r="P7" s="259"/>
      <c r="Q7" s="259"/>
      <c r="R7" s="259"/>
      <c r="S7" s="259"/>
      <c r="T7" s="259" t="str">
        <f>③入力!D5</f>
        <v>（単位：千円）</v>
      </c>
      <c r="U7" s="259"/>
    </row>
    <row r="8" spans="2:21" x14ac:dyDescent="0.15">
      <c r="B8" s="259"/>
      <c r="C8" s="259"/>
      <c r="D8" s="259"/>
      <c r="E8" s="259"/>
      <c r="F8" s="259"/>
      <c r="G8" s="259"/>
      <c r="H8" s="259"/>
      <c r="I8" s="259"/>
      <c r="K8" s="259"/>
      <c r="L8" s="259"/>
      <c r="M8" s="259"/>
      <c r="N8" s="259"/>
      <c r="O8" s="259"/>
      <c r="P8" s="259"/>
      <c r="Q8" s="259"/>
      <c r="R8" s="259"/>
      <c r="S8" s="259"/>
      <c r="T8" s="259"/>
      <c r="U8" s="259"/>
    </row>
    <row r="9" spans="2:21" x14ac:dyDescent="0.15">
      <c r="B9" s="259"/>
      <c r="C9" s="259"/>
      <c r="D9" s="259"/>
      <c r="E9" s="259"/>
      <c r="F9" s="259"/>
      <c r="G9" s="259"/>
      <c r="H9" s="259"/>
      <c r="I9" s="259"/>
      <c r="K9" s="259"/>
      <c r="L9" s="259"/>
      <c r="M9" s="259"/>
      <c r="N9" s="259"/>
      <c r="O9" s="259"/>
      <c r="P9" s="259"/>
      <c r="Q9" s="259"/>
      <c r="R9" s="259"/>
      <c r="S9" s="259"/>
      <c r="T9" s="259"/>
      <c r="U9" s="259"/>
    </row>
    <row r="10" spans="2:21" x14ac:dyDescent="0.15">
      <c r="B10" s="259"/>
      <c r="C10" s="259"/>
      <c r="D10" s="259"/>
      <c r="E10" s="259"/>
      <c r="F10" s="259"/>
      <c r="G10" s="259"/>
      <c r="H10" s="259"/>
      <c r="I10" s="259"/>
      <c r="K10" s="259"/>
      <c r="L10" s="259"/>
      <c r="M10" s="259"/>
      <c r="N10" s="259"/>
      <c r="O10" s="259"/>
      <c r="P10" s="259"/>
      <c r="Q10" s="259"/>
      <c r="R10" s="259"/>
      <c r="S10" s="259"/>
      <c r="T10" s="259"/>
      <c r="U10" s="259"/>
    </row>
    <row r="11" spans="2:21" ht="13.5" customHeight="1" x14ac:dyDescent="0.15">
      <c r="B11" s="259"/>
      <c r="C11" s="259"/>
      <c r="D11" s="259"/>
      <c r="E11" s="259"/>
      <c r="F11" s="259"/>
      <c r="G11" s="259"/>
      <c r="H11" s="259"/>
      <c r="I11" s="259"/>
      <c r="K11" s="259"/>
      <c r="L11" s="259"/>
      <c r="M11" s="259"/>
      <c r="N11" s="259"/>
      <c r="O11" s="259"/>
      <c r="P11" s="259"/>
      <c r="Q11" s="259"/>
      <c r="R11" s="259"/>
      <c r="S11" s="259"/>
      <c r="T11" s="259"/>
      <c r="U11" s="259"/>
    </row>
    <row r="12" spans="2:21" x14ac:dyDescent="0.15">
      <c r="B12" s="259"/>
      <c r="C12" s="259"/>
      <c r="D12" s="259"/>
      <c r="E12" s="259"/>
      <c r="F12" s="259"/>
      <c r="G12" s="259"/>
      <c r="H12" s="259"/>
      <c r="I12" s="259"/>
      <c r="K12" s="259"/>
      <c r="L12" s="259"/>
      <c r="M12" s="259"/>
      <c r="N12" s="259"/>
      <c r="O12" s="259"/>
      <c r="P12" s="259"/>
      <c r="Q12" s="259"/>
      <c r="R12" s="259"/>
      <c r="S12" s="259"/>
      <c r="T12" s="259"/>
      <c r="U12" s="259"/>
    </row>
    <row r="13" spans="2:21" x14ac:dyDescent="0.15">
      <c r="B13" s="259"/>
      <c r="C13" s="259"/>
      <c r="D13" s="259"/>
      <c r="E13" s="259"/>
      <c r="F13" s="259"/>
      <c r="G13" s="259"/>
      <c r="H13" s="259"/>
      <c r="I13" s="259"/>
      <c r="K13" s="259"/>
      <c r="L13" s="259"/>
      <c r="M13" s="259"/>
      <c r="N13" s="259"/>
      <c r="O13" s="259"/>
      <c r="P13" s="259"/>
      <c r="Q13" s="259"/>
      <c r="R13" s="259"/>
      <c r="S13" s="259"/>
      <c r="T13" s="259"/>
      <c r="U13" s="259"/>
    </row>
    <row r="14" spans="2:21" x14ac:dyDescent="0.15">
      <c r="B14" s="259"/>
      <c r="C14" s="259"/>
      <c r="D14" s="259"/>
      <c r="E14" s="259"/>
      <c r="F14" s="259"/>
      <c r="G14" s="259"/>
      <c r="H14" s="259"/>
      <c r="I14" s="259"/>
      <c r="K14" s="259"/>
      <c r="L14" s="259"/>
      <c r="M14" s="259"/>
      <c r="N14" s="259"/>
      <c r="O14" s="259"/>
      <c r="P14" s="259"/>
      <c r="Q14" s="259"/>
      <c r="R14" s="259"/>
      <c r="S14" s="259"/>
      <c r="T14" s="259"/>
      <c r="U14" s="259"/>
    </row>
    <row r="15" spans="2:21" x14ac:dyDescent="0.15">
      <c r="B15" s="259"/>
      <c r="C15" s="259"/>
      <c r="D15" s="259"/>
      <c r="E15" s="259"/>
      <c r="F15" s="259"/>
      <c r="G15" s="259"/>
      <c r="H15" s="259"/>
      <c r="I15" s="259"/>
      <c r="K15" s="259"/>
      <c r="L15" s="259"/>
      <c r="M15" s="259"/>
      <c r="N15" s="259"/>
      <c r="O15" s="259"/>
      <c r="P15" s="259"/>
      <c r="Q15" s="259"/>
      <c r="R15" s="259"/>
      <c r="S15" s="259"/>
      <c r="T15" s="259"/>
      <c r="U15" s="259"/>
    </row>
    <row r="16" spans="2:21" x14ac:dyDescent="0.15">
      <c r="B16" s="259"/>
      <c r="C16" s="259"/>
      <c r="D16" s="259"/>
      <c r="E16" s="259"/>
      <c r="F16" s="259"/>
      <c r="G16" s="259"/>
      <c r="H16" s="259"/>
      <c r="I16" s="259"/>
      <c r="K16" s="259"/>
      <c r="L16" s="259"/>
      <c r="M16" s="259"/>
      <c r="N16" s="259"/>
      <c r="O16" s="259"/>
      <c r="P16" s="259"/>
      <c r="Q16" s="259"/>
      <c r="R16" s="259"/>
      <c r="S16" s="259"/>
      <c r="T16" s="259"/>
      <c r="U16" s="259"/>
    </row>
    <row r="17" spans="2:21" x14ac:dyDescent="0.15">
      <c r="B17" s="259"/>
      <c r="C17" s="259"/>
      <c r="D17" s="259"/>
      <c r="E17" s="259"/>
      <c r="F17" s="259"/>
      <c r="G17" s="259"/>
      <c r="H17" s="259"/>
      <c r="I17" s="259"/>
      <c r="K17" s="259"/>
      <c r="L17" s="259"/>
      <c r="M17" s="259"/>
      <c r="N17" s="259"/>
      <c r="O17" s="259"/>
      <c r="P17" s="259"/>
      <c r="Q17" s="259"/>
      <c r="R17" s="259"/>
      <c r="S17" s="259"/>
      <c r="T17" s="259"/>
      <c r="U17" s="259"/>
    </row>
    <row r="18" spans="2:21" x14ac:dyDescent="0.15">
      <c r="B18" s="259"/>
      <c r="C18" s="259"/>
      <c r="D18" s="259"/>
      <c r="E18" s="259"/>
      <c r="F18" s="259"/>
      <c r="G18" s="259"/>
      <c r="H18" s="259"/>
      <c r="I18" s="259"/>
      <c r="K18" s="259"/>
      <c r="L18" s="259"/>
      <c r="M18" s="259"/>
      <c r="N18" s="259"/>
      <c r="O18" s="259"/>
      <c r="P18" s="259"/>
      <c r="Q18" s="259"/>
      <c r="R18" s="259"/>
      <c r="S18" s="259"/>
      <c r="T18" s="259"/>
      <c r="U18" s="259"/>
    </row>
    <row r="19" spans="2:21" x14ac:dyDescent="0.15">
      <c r="B19" s="259"/>
      <c r="C19" s="259"/>
      <c r="D19" s="259"/>
      <c r="E19" s="259"/>
      <c r="F19" s="259"/>
      <c r="G19" s="259"/>
      <c r="H19" s="259"/>
      <c r="I19" s="259"/>
      <c r="K19" s="259"/>
      <c r="L19" s="259"/>
      <c r="M19" s="259"/>
      <c r="N19" s="259"/>
      <c r="O19" s="259"/>
      <c r="P19" s="259"/>
      <c r="Q19" s="259"/>
      <c r="R19" s="259"/>
      <c r="S19" s="259"/>
      <c r="T19" s="259"/>
      <c r="U19" s="259"/>
    </row>
    <row r="20" spans="2:21" x14ac:dyDescent="0.15">
      <c r="B20" s="259"/>
      <c r="C20" s="259"/>
      <c r="D20" s="259"/>
      <c r="E20" s="259"/>
      <c r="F20" s="259"/>
      <c r="G20" s="259"/>
      <c r="H20" s="259"/>
      <c r="I20" s="259"/>
      <c r="K20" s="259"/>
      <c r="L20" s="259"/>
      <c r="M20" s="259"/>
      <c r="N20" s="259"/>
      <c r="O20" s="259"/>
      <c r="P20" s="259"/>
      <c r="Q20" s="259"/>
      <c r="R20" s="259"/>
      <c r="S20" s="259"/>
      <c r="T20" s="259"/>
      <c r="U20" s="259"/>
    </row>
    <row r="21" spans="2:21" x14ac:dyDescent="0.15">
      <c r="B21" s="259"/>
      <c r="C21" s="259"/>
      <c r="D21" s="259"/>
      <c r="E21" s="259"/>
      <c r="F21" s="259"/>
      <c r="G21" s="259"/>
      <c r="H21" s="259"/>
      <c r="I21" s="259"/>
      <c r="K21" s="259"/>
      <c r="L21" s="259"/>
      <c r="M21" s="259"/>
      <c r="N21" s="259"/>
      <c r="O21" s="259"/>
      <c r="P21" s="259"/>
      <c r="Q21" s="259"/>
      <c r="R21" s="259"/>
      <c r="S21" s="259"/>
      <c r="T21" s="259"/>
      <c r="U21" s="259"/>
    </row>
    <row r="22" spans="2:21" x14ac:dyDescent="0.15">
      <c r="B22" s="259"/>
      <c r="C22" s="259"/>
      <c r="D22" s="259"/>
      <c r="E22" s="259"/>
      <c r="F22" s="259"/>
      <c r="G22" s="259"/>
      <c r="H22" s="259"/>
      <c r="I22" s="259"/>
      <c r="K22" s="259"/>
      <c r="L22" s="259"/>
      <c r="M22" s="259"/>
      <c r="N22" s="259"/>
      <c r="O22" s="259"/>
      <c r="P22" s="259"/>
      <c r="Q22" s="259"/>
      <c r="R22" s="259"/>
      <c r="S22" s="259"/>
      <c r="T22" s="259"/>
      <c r="U22" s="259"/>
    </row>
    <row r="23" spans="2:21" x14ac:dyDescent="0.15">
      <c r="B23" s="259"/>
      <c r="C23" s="259"/>
      <c r="D23" s="259"/>
      <c r="E23" s="259"/>
      <c r="F23" s="259"/>
      <c r="G23" s="259"/>
      <c r="H23" s="259"/>
      <c r="I23" s="259"/>
      <c r="K23" s="259"/>
      <c r="L23" s="259"/>
      <c r="M23" s="259"/>
      <c r="N23" s="259"/>
      <c r="O23" s="259"/>
      <c r="P23" s="259"/>
      <c r="Q23" s="259"/>
      <c r="R23" s="259"/>
      <c r="S23" s="259"/>
      <c r="T23" s="259"/>
      <c r="U23" s="259"/>
    </row>
    <row r="24" spans="2:21" x14ac:dyDescent="0.15">
      <c r="B24" s="259"/>
      <c r="C24" s="259"/>
      <c r="D24" s="259"/>
      <c r="E24" s="259"/>
      <c r="F24" s="259"/>
      <c r="G24" s="259"/>
      <c r="H24" s="259"/>
      <c r="I24" s="259"/>
      <c r="K24" s="259"/>
      <c r="L24" s="259"/>
      <c r="M24" s="259"/>
      <c r="N24" s="259"/>
      <c r="O24" s="259"/>
      <c r="P24" s="259"/>
      <c r="Q24" s="259"/>
      <c r="R24" s="259"/>
      <c r="S24" s="259"/>
      <c r="T24" s="259"/>
      <c r="U24" s="259"/>
    </row>
    <row r="25" spans="2:21" x14ac:dyDescent="0.15">
      <c r="B25" s="259"/>
      <c r="C25" s="259"/>
      <c r="D25" s="259"/>
      <c r="E25" s="259"/>
      <c r="F25" s="259"/>
      <c r="G25" s="259"/>
      <c r="H25" s="259"/>
      <c r="I25" s="259"/>
      <c r="K25" s="259"/>
      <c r="L25" s="259"/>
      <c r="M25" s="259"/>
      <c r="N25" s="259"/>
      <c r="O25" s="259"/>
      <c r="P25" s="259"/>
      <c r="Q25" s="259"/>
      <c r="R25" s="259"/>
      <c r="S25" s="259"/>
      <c r="T25" s="259"/>
      <c r="U25" s="259"/>
    </row>
    <row r="26" spans="2:21" x14ac:dyDescent="0.15">
      <c r="B26" s="259"/>
      <c r="C26" s="259"/>
      <c r="D26" s="259"/>
      <c r="E26" s="259"/>
      <c r="F26" s="259"/>
      <c r="G26" s="259"/>
      <c r="H26" s="259"/>
      <c r="I26" s="259"/>
      <c r="K26" s="259"/>
      <c r="L26" s="259"/>
      <c r="M26" s="259"/>
      <c r="N26" s="259"/>
      <c r="O26" s="259"/>
      <c r="P26" s="259"/>
      <c r="Q26" s="259"/>
      <c r="R26" s="259"/>
      <c r="S26" s="259"/>
      <c r="T26" s="259"/>
      <c r="U26" s="259"/>
    </row>
    <row r="27" spans="2:21" x14ac:dyDescent="0.15">
      <c r="B27" s="259"/>
      <c r="C27" s="259"/>
      <c r="D27" s="259"/>
      <c r="E27" s="259"/>
      <c r="F27" s="259"/>
      <c r="G27" s="259"/>
      <c r="H27" s="259"/>
      <c r="I27" s="259"/>
      <c r="K27" s="259"/>
      <c r="L27" s="259"/>
      <c r="M27" s="259"/>
      <c r="N27" s="259"/>
      <c r="O27" s="259"/>
      <c r="P27" s="259"/>
      <c r="Q27" s="259"/>
      <c r="R27" s="259"/>
      <c r="S27" s="259"/>
      <c r="T27" s="259"/>
      <c r="U27" s="259"/>
    </row>
    <row r="28" spans="2:21" x14ac:dyDescent="0.15">
      <c r="B28" s="259"/>
      <c r="C28" s="259"/>
      <c r="D28" s="259"/>
      <c r="E28" s="259"/>
      <c r="F28" s="259"/>
      <c r="G28" s="259"/>
      <c r="H28" s="259"/>
      <c r="I28" s="259"/>
      <c r="K28" s="259"/>
      <c r="L28" s="259"/>
      <c r="M28" s="259"/>
      <c r="N28" s="259"/>
      <c r="O28" s="259"/>
      <c r="P28" s="259"/>
      <c r="Q28" s="259"/>
      <c r="R28" s="259"/>
      <c r="S28" s="259"/>
      <c r="T28" s="259"/>
      <c r="U28" s="259"/>
    </row>
    <row r="29" spans="2:21" x14ac:dyDescent="0.15">
      <c r="K29" s="259"/>
      <c r="L29" s="259"/>
      <c r="M29" s="259"/>
      <c r="N29" s="259"/>
      <c r="O29" s="259"/>
      <c r="P29" s="259"/>
      <c r="Q29" s="259"/>
      <c r="R29" s="259"/>
      <c r="S29" s="259"/>
      <c r="T29" s="259"/>
      <c r="U29" s="259"/>
    </row>
    <row r="30" spans="2:21" x14ac:dyDescent="0.15">
      <c r="B30" s="259"/>
      <c r="C30" s="259"/>
      <c r="D30" s="259"/>
      <c r="E30" s="259"/>
      <c r="F30" s="259"/>
      <c r="G30" s="259"/>
      <c r="H30" s="259" t="str">
        <f>③入力!D5</f>
        <v>（単位：千円）</v>
      </c>
      <c r="I30" s="259"/>
      <c r="K30" s="259"/>
      <c r="L30" s="259"/>
      <c r="M30" s="259"/>
      <c r="N30" s="259"/>
      <c r="O30" s="259"/>
      <c r="P30" s="259"/>
      <c r="Q30" s="259"/>
      <c r="R30" s="259"/>
      <c r="S30" s="259"/>
      <c r="T30" s="259"/>
      <c r="U30" s="259"/>
    </row>
    <row r="31" spans="2:21" x14ac:dyDescent="0.15">
      <c r="B31" s="259"/>
      <c r="C31" s="259"/>
      <c r="D31" s="259"/>
      <c r="E31" s="259"/>
      <c r="F31" s="259"/>
      <c r="G31" s="259"/>
      <c r="H31" s="259"/>
      <c r="I31" s="259"/>
      <c r="K31" s="259"/>
      <c r="L31" s="259"/>
      <c r="M31" s="259"/>
      <c r="N31" s="259"/>
      <c r="O31" s="259"/>
      <c r="P31" s="259"/>
      <c r="Q31" s="259"/>
      <c r="R31" s="259"/>
      <c r="S31" s="259"/>
      <c r="T31" s="259"/>
      <c r="U31" s="259"/>
    </row>
    <row r="32" spans="2:21" x14ac:dyDescent="0.15">
      <c r="B32" s="259"/>
      <c r="C32" s="259"/>
      <c r="D32" s="259"/>
      <c r="E32" s="259"/>
      <c r="F32" s="259"/>
      <c r="G32" s="259"/>
      <c r="H32" s="259"/>
      <c r="I32" s="259"/>
      <c r="K32" s="259"/>
      <c r="L32" s="259"/>
      <c r="M32" s="259"/>
      <c r="N32" s="259"/>
      <c r="O32" s="259"/>
      <c r="P32" s="259"/>
      <c r="Q32" s="259"/>
      <c r="R32" s="259"/>
      <c r="S32" s="259"/>
      <c r="T32" s="259"/>
      <c r="U32" s="259"/>
    </row>
    <row r="33" spans="2:21" x14ac:dyDescent="0.15">
      <c r="B33" s="259"/>
      <c r="C33" s="259"/>
      <c r="D33" s="259"/>
      <c r="E33" s="259"/>
      <c r="F33" s="259"/>
      <c r="G33" s="259"/>
      <c r="H33" s="259"/>
      <c r="I33" s="259"/>
      <c r="K33" s="259"/>
      <c r="L33" s="259"/>
      <c r="M33" s="259"/>
      <c r="N33" s="259"/>
      <c r="O33" s="259"/>
      <c r="P33" s="259"/>
      <c r="Q33" s="259"/>
      <c r="R33" s="259"/>
      <c r="S33" s="259"/>
      <c r="T33" s="259"/>
      <c r="U33" s="259"/>
    </row>
    <row r="34" spans="2:21" x14ac:dyDescent="0.15">
      <c r="B34" s="259"/>
      <c r="C34" s="259"/>
      <c r="D34" s="259"/>
      <c r="E34" s="259"/>
      <c r="F34" s="259"/>
      <c r="G34" s="259"/>
      <c r="H34" s="259"/>
      <c r="I34" s="259"/>
      <c r="K34" s="259"/>
      <c r="L34" s="259"/>
      <c r="M34" s="259"/>
      <c r="N34" s="259"/>
      <c r="O34" s="259"/>
      <c r="P34" s="259"/>
      <c r="Q34" s="259"/>
      <c r="R34" s="259"/>
      <c r="S34" s="259"/>
      <c r="T34" s="259"/>
      <c r="U34" s="259"/>
    </row>
    <row r="35" spans="2:21" x14ac:dyDescent="0.15">
      <c r="B35" s="259"/>
      <c r="C35" s="259"/>
      <c r="D35" s="259"/>
      <c r="E35" s="259"/>
      <c r="F35" s="259"/>
      <c r="G35" s="259"/>
      <c r="H35" s="259"/>
      <c r="I35" s="259"/>
      <c r="K35" s="259"/>
      <c r="L35" s="259"/>
      <c r="M35" s="259"/>
      <c r="N35" s="259"/>
      <c r="O35" s="259"/>
      <c r="P35" s="259"/>
      <c r="Q35" s="259"/>
      <c r="R35" s="259"/>
      <c r="S35" s="259"/>
      <c r="T35" s="259"/>
      <c r="U35" s="259"/>
    </row>
    <row r="36" spans="2:21" x14ac:dyDescent="0.15">
      <c r="B36" s="259"/>
      <c r="C36" s="259"/>
      <c r="D36" s="259"/>
      <c r="E36" s="259"/>
      <c r="F36" s="259"/>
      <c r="G36" s="259"/>
      <c r="H36" s="259"/>
      <c r="I36" s="259"/>
      <c r="K36" s="259"/>
      <c r="L36" s="259"/>
      <c r="M36" s="259"/>
      <c r="N36" s="259"/>
      <c r="O36" s="259"/>
      <c r="P36" s="259"/>
      <c r="Q36" s="259"/>
      <c r="R36" s="259"/>
      <c r="S36" s="259"/>
      <c r="T36" s="259"/>
      <c r="U36" s="259"/>
    </row>
    <row r="37" spans="2:21" x14ac:dyDescent="0.15">
      <c r="B37" s="259"/>
      <c r="C37" s="259"/>
      <c r="D37" s="259"/>
      <c r="E37" s="259"/>
      <c r="F37" s="259"/>
      <c r="G37" s="259"/>
      <c r="H37" s="259"/>
      <c r="I37" s="259"/>
      <c r="K37" s="259"/>
      <c r="L37" s="259"/>
      <c r="M37" s="259"/>
      <c r="N37" s="259"/>
      <c r="O37" s="259"/>
      <c r="P37" s="259"/>
      <c r="Q37" s="259"/>
      <c r="R37" s="259"/>
      <c r="S37" s="259"/>
      <c r="T37" s="259"/>
      <c r="U37" s="259"/>
    </row>
    <row r="38" spans="2:21" x14ac:dyDescent="0.15">
      <c r="B38" s="259"/>
      <c r="C38" s="259"/>
      <c r="D38" s="259"/>
      <c r="E38" s="259"/>
      <c r="F38" s="259"/>
      <c r="G38" s="259"/>
      <c r="H38" s="259"/>
      <c r="I38" s="259"/>
      <c r="K38" s="259"/>
      <c r="L38" s="259"/>
      <c r="M38" s="259"/>
      <c r="N38" s="259"/>
      <c r="O38" s="259"/>
      <c r="P38" s="259"/>
      <c r="Q38" s="259"/>
      <c r="R38" s="259"/>
      <c r="S38" s="259"/>
      <c r="T38" s="259"/>
      <c r="U38" s="259"/>
    </row>
    <row r="39" spans="2:21" x14ac:dyDescent="0.15">
      <c r="B39" s="259"/>
      <c r="C39" s="259"/>
      <c r="D39" s="259"/>
      <c r="E39" s="259"/>
      <c r="F39" s="259"/>
      <c r="G39" s="259"/>
      <c r="H39" s="259"/>
      <c r="I39" s="259"/>
      <c r="K39" s="259"/>
      <c r="L39" s="259"/>
      <c r="M39" s="259"/>
      <c r="N39" s="259"/>
      <c r="O39" s="259"/>
      <c r="P39" s="259"/>
      <c r="Q39" s="259"/>
      <c r="R39" s="259"/>
      <c r="S39" s="259"/>
      <c r="T39" s="259"/>
      <c r="U39" s="259"/>
    </row>
    <row r="40" spans="2:21" x14ac:dyDescent="0.15">
      <c r="B40" s="259"/>
      <c r="C40" s="259"/>
      <c r="D40" s="259"/>
      <c r="E40" s="259"/>
      <c r="F40" s="259"/>
      <c r="G40" s="259"/>
      <c r="H40" s="259"/>
      <c r="I40" s="259"/>
      <c r="K40" s="259"/>
      <c r="L40" s="259"/>
      <c r="M40" s="259"/>
      <c r="N40" s="259"/>
      <c r="O40" s="259"/>
      <c r="P40" s="259"/>
      <c r="Q40" s="259"/>
      <c r="R40" s="259"/>
      <c r="S40" s="259"/>
      <c r="T40" s="259"/>
      <c r="U40" s="259"/>
    </row>
    <row r="41" spans="2:21" x14ac:dyDescent="0.15">
      <c r="B41" s="259"/>
      <c r="C41" s="259"/>
      <c r="D41" s="259"/>
      <c r="E41" s="259"/>
      <c r="F41" s="259"/>
      <c r="G41" s="259"/>
      <c r="H41" s="259"/>
      <c r="I41" s="259"/>
      <c r="K41" s="259"/>
      <c r="L41" s="259"/>
      <c r="M41" s="259"/>
      <c r="N41" s="259"/>
      <c r="O41" s="259"/>
      <c r="P41" s="259"/>
      <c r="Q41" s="259"/>
      <c r="R41" s="259"/>
      <c r="S41" s="259"/>
      <c r="T41" s="259"/>
      <c r="U41" s="259"/>
    </row>
    <row r="42" spans="2:21" x14ac:dyDescent="0.15">
      <c r="B42" s="259"/>
      <c r="C42" s="259"/>
      <c r="D42" s="259"/>
      <c r="E42" s="259"/>
      <c r="F42" s="259"/>
      <c r="G42" s="259"/>
      <c r="H42" s="259"/>
      <c r="I42" s="259"/>
      <c r="K42" s="259"/>
      <c r="L42" s="259"/>
      <c r="M42" s="259"/>
      <c r="N42" s="259"/>
      <c r="O42" s="259"/>
      <c r="P42" s="259"/>
      <c r="Q42" s="259"/>
      <c r="R42" s="259"/>
      <c r="S42" s="259"/>
      <c r="T42" s="259"/>
      <c r="U42" s="259"/>
    </row>
    <row r="43" spans="2:21" x14ac:dyDescent="0.15">
      <c r="B43" s="259"/>
      <c r="C43" s="259"/>
      <c r="D43" s="259"/>
      <c r="E43" s="259"/>
      <c r="F43" s="259"/>
      <c r="G43" s="259"/>
      <c r="H43" s="259"/>
      <c r="I43" s="259"/>
      <c r="K43" s="259"/>
      <c r="L43" s="259"/>
      <c r="M43" s="259"/>
      <c r="N43" s="259"/>
      <c r="O43" s="259"/>
      <c r="P43" s="259"/>
      <c r="Q43" s="259"/>
      <c r="R43" s="259"/>
      <c r="S43" s="259"/>
      <c r="T43" s="259"/>
      <c r="U43" s="259"/>
    </row>
    <row r="44" spans="2:21" x14ac:dyDescent="0.15">
      <c r="B44" s="259"/>
      <c r="C44" s="259"/>
      <c r="D44" s="259"/>
      <c r="E44" s="259"/>
      <c r="F44" s="259"/>
      <c r="G44" s="259"/>
      <c r="H44" s="259"/>
      <c r="I44" s="259"/>
      <c r="K44" s="259"/>
      <c r="L44" s="259"/>
      <c r="M44" s="259"/>
      <c r="N44" s="259"/>
      <c r="O44" s="259"/>
      <c r="P44" s="259"/>
      <c r="Q44" s="259"/>
      <c r="R44" s="259"/>
      <c r="S44" s="259"/>
      <c r="T44" s="259"/>
      <c r="U44" s="259"/>
    </row>
    <row r="45" spans="2:21" x14ac:dyDescent="0.15">
      <c r="B45" s="259"/>
      <c r="C45" s="259"/>
      <c r="D45" s="259"/>
      <c r="E45" s="259"/>
      <c r="F45" s="259"/>
      <c r="G45" s="259"/>
      <c r="H45" s="259"/>
      <c r="I45" s="259"/>
      <c r="K45" s="259"/>
      <c r="L45" s="259"/>
      <c r="M45" s="259"/>
      <c r="N45" s="259"/>
      <c r="O45" s="259"/>
      <c r="P45" s="259"/>
      <c r="Q45" s="259"/>
      <c r="R45" s="259"/>
      <c r="S45" s="259"/>
      <c r="T45" s="259"/>
      <c r="U45" s="259"/>
    </row>
    <row r="46" spans="2:21" x14ac:dyDescent="0.15">
      <c r="B46" s="259"/>
      <c r="C46" s="259"/>
      <c r="D46" s="259"/>
      <c r="E46" s="259"/>
      <c r="F46" s="259"/>
      <c r="G46" s="259"/>
      <c r="H46" s="259"/>
      <c r="I46" s="259"/>
      <c r="K46" s="259"/>
      <c r="L46" s="259"/>
      <c r="M46" s="259"/>
      <c r="N46" s="259"/>
      <c r="O46" s="259"/>
      <c r="P46" s="259"/>
      <c r="Q46" s="259"/>
      <c r="R46" s="259"/>
      <c r="S46" s="259"/>
      <c r="T46" s="259"/>
      <c r="U46" s="259"/>
    </row>
    <row r="47" spans="2:21" x14ac:dyDescent="0.15">
      <c r="B47" s="259"/>
      <c r="C47" s="259"/>
      <c r="D47" s="259"/>
      <c r="E47" s="259"/>
      <c r="F47" s="259"/>
      <c r="G47" s="259"/>
      <c r="H47" s="259"/>
      <c r="I47" s="259"/>
      <c r="K47" s="259"/>
      <c r="L47" s="259"/>
      <c r="M47" s="259"/>
      <c r="N47" s="259"/>
      <c r="O47" s="259"/>
      <c r="P47" s="259"/>
      <c r="Q47" s="259"/>
      <c r="R47" s="259"/>
      <c r="S47" s="259"/>
      <c r="T47" s="259"/>
      <c r="U47" s="259"/>
    </row>
    <row r="48" spans="2:21" x14ac:dyDescent="0.15">
      <c r="B48" s="259"/>
      <c r="C48" s="259"/>
      <c r="D48" s="259"/>
      <c r="E48" s="259"/>
      <c r="F48" s="259"/>
      <c r="G48" s="259"/>
      <c r="H48" s="259"/>
      <c r="I48" s="259"/>
      <c r="K48" s="259"/>
      <c r="L48" s="259"/>
      <c r="M48" s="259"/>
      <c r="N48" s="259"/>
      <c r="O48" s="259"/>
      <c r="P48" s="259"/>
      <c r="Q48" s="259"/>
      <c r="R48" s="259"/>
      <c r="S48" s="259"/>
      <c r="T48" s="259"/>
      <c r="U48" s="259"/>
    </row>
    <row r="49" spans="2:21" x14ac:dyDescent="0.15">
      <c r="B49" s="259"/>
      <c r="C49" s="259"/>
      <c r="D49" s="259"/>
      <c r="E49" s="259"/>
      <c r="F49" s="259"/>
      <c r="G49" s="259"/>
      <c r="H49" s="259"/>
      <c r="I49" s="259"/>
      <c r="K49" s="259"/>
      <c r="L49" s="259"/>
      <c r="M49" s="259"/>
      <c r="N49" s="259"/>
      <c r="O49" s="259"/>
      <c r="P49" s="259"/>
      <c r="Q49" s="259"/>
      <c r="R49" s="259"/>
      <c r="S49" s="259"/>
      <c r="T49" s="259"/>
      <c r="U49" s="259"/>
    </row>
    <row r="50" spans="2:21" x14ac:dyDescent="0.15">
      <c r="B50" s="259"/>
      <c r="C50" s="259"/>
      <c r="D50" s="259"/>
      <c r="E50" s="259"/>
      <c r="F50" s="259"/>
      <c r="G50" s="259"/>
      <c r="H50" s="259"/>
      <c r="I50" s="259"/>
      <c r="K50" s="259"/>
      <c r="L50" s="259"/>
      <c r="M50" s="259"/>
      <c r="N50" s="259"/>
      <c r="O50" s="259"/>
      <c r="P50" s="259"/>
      <c r="Q50" s="259"/>
      <c r="R50" s="259"/>
      <c r="S50" s="259"/>
      <c r="T50" s="259"/>
      <c r="U50" s="259"/>
    </row>
    <row r="51" spans="2:21" x14ac:dyDescent="0.15">
      <c r="B51" s="259"/>
      <c r="C51" s="259"/>
      <c r="D51" s="259"/>
      <c r="E51" s="259"/>
      <c r="F51" s="259"/>
      <c r="G51" s="259"/>
      <c r="H51" s="259"/>
      <c r="I51" s="259"/>
      <c r="K51" s="259"/>
      <c r="L51" s="259"/>
      <c r="M51" s="259"/>
      <c r="N51" s="259"/>
      <c r="O51" s="259"/>
      <c r="P51" s="259"/>
      <c r="Q51" s="259"/>
      <c r="R51" s="259"/>
      <c r="S51" s="259"/>
      <c r="T51" s="259"/>
      <c r="U51" s="259"/>
    </row>
    <row r="52" spans="2:21" x14ac:dyDescent="0.15">
      <c r="B52" s="259"/>
      <c r="C52" s="259"/>
      <c r="D52" s="259"/>
      <c r="E52" s="259"/>
      <c r="F52" s="259"/>
      <c r="G52" s="259"/>
      <c r="H52" s="259"/>
      <c r="I52" s="259"/>
      <c r="K52" s="259"/>
      <c r="L52" s="259"/>
      <c r="M52" s="259"/>
      <c r="N52" s="259"/>
      <c r="O52" s="259"/>
      <c r="P52" s="259"/>
      <c r="Q52" s="259"/>
      <c r="R52" s="259"/>
      <c r="S52" s="259"/>
      <c r="T52" s="259"/>
      <c r="U52" s="259"/>
    </row>
    <row r="53" spans="2:21" ht="18" customHeight="1" x14ac:dyDescent="0.15"/>
    <row r="55" spans="2:21" ht="28.5" x14ac:dyDescent="0.15">
      <c r="B55" s="382"/>
      <c r="C55" s="382"/>
      <c r="D55" s="382"/>
      <c r="E55" s="382"/>
    </row>
    <row r="56" spans="2:21" ht="28.5" x14ac:dyDescent="0.15">
      <c r="B56" s="260"/>
      <c r="C56" s="260"/>
      <c r="D56" s="260"/>
      <c r="E56" s="260"/>
    </row>
    <row r="62" spans="2:21" x14ac:dyDescent="0.15">
      <c r="H62" s="258" t="s">
        <v>323</v>
      </c>
      <c r="T62" s="258" t="s">
        <v>323</v>
      </c>
    </row>
    <row r="99" ht="18" customHeight="1" x14ac:dyDescent="0.15"/>
  </sheetData>
  <sheetProtection sheet="1" objects="1" scenarios="1"/>
  <mergeCells count="2">
    <mergeCell ref="B5:E5"/>
    <mergeCell ref="B55:E55"/>
  </mergeCells>
  <phoneticPr fontId="2"/>
  <printOptions horizontalCentered="1"/>
  <pageMargins left="0.59055118110236227" right="0.59055118110236227" top="0.59055118110236227" bottom="0.59055118110236227" header="0.51181102362204722" footer="0.51181102362204722"/>
  <pageSetup paperSize="9" scale="63" fitToWidth="0" fitToHeight="0" orientation="landscape" cellComments="asDisplayed" r:id="rId1"/>
  <headerFooter alignWithMargins="0"/>
  <rowBreaks count="1" manualBreakCount="1">
    <brk id="55" max="21" man="1"/>
  </rowBreak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92D050"/>
  </sheetPr>
  <dimension ref="B2:M87"/>
  <sheetViews>
    <sheetView workbookViewId="0"/>
  </sheetViews>
  <sheetFormatPr defaultColWidth="9" defaultRowHeight="13.5" x14ac:dyDescent="0.15"/>
  <cols>
    <col min="1" max="1" width="3.625" style="5" customWidth="1"/>
    <col min="2" max="2" width="2.625" style="5" customWidth="1"/>
    <col min="3" max="4" width="9" style="5"/>
    <col min="5" max="6" width="7.625" style="5" customWidth="1"/>
    <col min="7" max="8" width="9" style="5"/>
    <col min="9" max="10" width="7.625" style="5" customWidth="1"/>
    <col min="11" max="12" width="9" style="5"/>
    <col min="13" max="13" width="2.625" style="5" customWidth="1"/>
    <col min="14" max="16384" width="9" style="5"/>
  </cols>
  <sheetData>
    <row r="2" spans="2:13" ht="14.25" x14ac:dyDescent="0.15">
      <c r="B2" s="7" t="s">
        <v>65</v>
      </c>
      <c r="C2" s="7"/>
      <c r="D2" s="7"/>
      <c r="E2" s="7"/>
    </row>
    <row r="3" spans="2:13" ht="14.25" thickBot="1" x14ac:dyDescent="0.2">
      <c r="M3" s="6" t="str">
        <f>"（単位："&amp;③入力!D63&amp;"、人）"</f>
        <v>（単位：千円、人）</v>
      </c>
    </row>
    <row r="4" spans="2:13" ht="8.1" customHeight="1" x14ac:dyDescent="0.15">
      <c r="B4" s="36"/>
      <c r="C4" s="37"/>
      <c r="D4" s="37"/>
      <c r="E4" s="37"/>
      <c r="F4" s="37"/>
      <c r="G4" s="37"/>
      <c r="H4" s="37"/>
      <c r="I4" s="37"/>
      <c r="J4" s="37"/>
      <c r="K4" s="37"/>
      <c r="L4" s="37"/>
      <c r="M4" s="38"/>
    </row>
    <row r="5" spans="2:13" x14ac:dyDescent="0.15">
      <c r="B5" s="39"/>
      <c r="C5" s="40" t="s">
        <v>200</v>
      </c>
      <c r="D5" s="40"/>
      <c r="E5" s="40"/>
      <c r="F5" s="40"/>
      <c r="G5" s="40"/>
      <c r="H5" s="40"/>
      <c r="I5" s="40"/>
      <c r="J5" s="40"/>
      <c r="K5" s="40"/>
      <c r="L5" s="40"/>
      <c r="M5" s="41"/>
    </row>
    <row r="6" spans="2:13" ht="8.1" customHeight="1" thickBot="1" x14ac:dyDescent="0.2">
      <c r="B6" s="39"/>
      <c r="C6" s="40"/>
      <c r="D6" s="40"/>
      <c r="E6" s="40"/>
      <c r="F6" s="40"/>
      <c r="G6" s="40"/>
      <c r="H6" s="40"/>
      <c r="I6" s="40"/>
      <c r="J6" s="40"/>
      <c r="K6" s="40"/>
      <c r="L6" s="40"/>
      <c r="M6" s="41"/>
    </row>
    <row r="7" spans="2:13" x14ac:dyDescent="0.15">
      <c r="B7" s="39"/>
      <c r="C7" s="42"/>
      <c r="D7" s="42"/>
      <c r="E7" s="43"/>
      <c r="F7" s="44"/>
      <c r="G7" s="417" t="s">
        <v>86</v>
      </c>
      <c r="H7" s="418"/>
      <c r="I7" s="43"/>
      <c r="J7" s="44"/>
      <c r="K7" s="42"/>
      <c r="L7" s="42"/>
      <c r="M7" s="41"/>
    </row>
    <row r="8" spans="2:13" x14ac:dyDescent="0.15">
      <c r="B8" s="39"/>
      <c r="C8" s="42"/>
      <c r="D8" s="42"/>
      <c r="E8" s="43"/>
      <c r="F8" s="45"/>
      <c r="G8" s="419"/>
      <c r="H8" s="420"/>
      <c r="I8" s="43"/>
      <c r="J8" s="45"/>
      <c r="K8" s="42"/>
      <c r="L8" s="42"/>
      <c r="M8" s="41"/>
    </row>
    <row r="9" spans="2:13" x14ac:dyDescent="0.15">
      <c r="B9" s="39"/>
      <c r="C9" s="42"/>
      <c r="D9" s="42"/>
      <c r="E9" s="43"/>
      <c r="F9" s="45"/>
      <c r="G9" s="421"/>
      <c r="H9" s="422"/>
      <c r="I9" s="43"/>
      <c r="J9" s="45"/>
      <c r="K9" s="42"/>
      <c r="L9" s="42"/>
      <c r="M9" s="41"/>
    </row>
    <row r="10" spans="2:13" ht="14.25" thickBot="1" x14ac:dyDescent="0.2">
      <c r="B10" s="39"/>
      <c r="C10" s="42"/>
      <c r="D10" s="42"/>
      <c r="E10" s="46"/>
      <c r="F10" s="40"/>
      <c r="G10" s="424">
        <f>③入力!D49</f>
        <v>0</v>
      </c>
      <c r="H10" s="425"/>
      <c r="I10" s="46"/>
      <c r="J10" s="40"/>
      <c r="K10" s="42"/>
      <c r="L10" s="42"/>
      <c r="M10" s="41"/>
    </row>
    <row r="11" spans="2:13" ht="8.1" customHeight="1" thickBot="1" x14ac:dyDescent="0.2">
      <c r="B11" s="47"/>
      <c r="C11" s="48"/>
      <c r="D11" s="48"/>
      <c r="E11" s="48"/>
      <c r="F11" s="48"/>
      <c r="G11" s="48"/>
      <c r="H11" s="48"/>
      <c r="I11" s="48"/>
      <c r="J11" s="48"/>
      <c r="K11" s="48"/>
      <c r="L11" s="48"/>
      <c r="M11" s="49"/>
    </row>
    <row r="12" spans="2:13" ht="5.0999999999999996" customHeight="1" x14ac:dyDescent="0.15">
      <c r="B12" s="17"/>
      <c r="C12" s="17"/>
      <c r="D12" s="17"/>
      <c r="E12" s="17"/>
      <c r="F12" s="17"/>
      <c r="G12" s="17"/>
      <c r="H12" s="17"/>
      <c r="I12" s="17"/>
      <c r="J12" s="17"/>
      <c r="K12" s="17"/>
      <c r="L12" s="17"/>
      <c r="M12" s="17"/>
    </row>
    <row r="13" spans="2:13" x14ac:dyDescent="0.15">
      <c r="B13" s="17"/>
      <c r="C13" s="17"/>
      <c r="D13" s="50"/>
      <c r="E13" s="17"/>
      <c r="F13" s="17"/>
      <c r="G13" s="17"/>
      <c r="H13" s="50"/>
      <c r="I13" s="17"/>
      <c r="J13" s="17"/>
      <c r="K13" s="17"/>
      <c r="L13" s="17"/>
      <c r="M13" s="17"/>
    </row>
    <row r="14" spans="2:13" x14ac:dyDescent="0.15">
      <c r="B14" s="17"/>
      <c r="C14" s="17"/>
      <c r="D14" s="50"/>
      <c r="E14" s="17"/>
      <c r="F14" s="17"/>
      <c r="G14" s="17"/>
      <c r="H14" s="50"/>
      <c r="I14" s="17"/>
      <c r="J14" s="17"/>
      <c r="K14" s="17"/>
      <c r="L14" s="17"/>
      <c r="M14" s="17"/>
    </row>
    <row r="15" spans="2:13" ht="5.0999999999999996" customHeight="1" thickBot="1" x14ac:dyDescent="0.2">
      <c r="B15" s="17"/>
      <c r="C15" s="17"/>
      <c r="D15" s="50"/>
      <c r="E15" s="17"/>
      <c r="F15" s="17"/>
      <c r="G15" s="17"/>
      <c r="H15" s="50"/>
      <c r="I15" s="17"/>
      <c r="J15" s="17"/>
      <c r="K15" s="17"/>
      <c r="L15" s="17"/>
      <c r="M15" s="17"/>
    </row>
    <row r="16" spans="2:13" ht="8.1" customHeight="1" x14ac:dyDescent="0.15">
      <c r="B16" s="51"/>
      <c r="C16" s="52"/>
      <c r="D16" s="52"/>
      <c r="E16" s="52"/>
      <c r="F16" s="52"/>
      <c r="G16" s="52"/>
      <c r="H16" s="52"/>
      <c r="I16" s="52"/>
      <c r="J16" s="52"/>
      <c r="K16" s="52"/>
      <c r="L16" s="52"/>
      <c r="M16" s="53"/>
    </row>
    <row r="17" spans="2:13" x14ac:dyDescent="0.15">
      <c r="B17" s="54"/>
      <c r="C17" s="55" t="s">
        <v>67</v>
      </c>
      <c r="D17" s="55"/>
      <c r="E17" s="55"/>
      <c r="F17" s="55"/>
      <c r="G17" s="55"/>
      <c r="H17" s="55"/>
      <c r="I17" s="55"/>
      <c r="J17" s="55"/>
      <c r="K17" s="55"/>
      <c r="L17" s="55"/>
      <c r="M17" s="56"/>
    </row>
    <row r="18" spans="2:13" ht="8.1" customHeight="1" thickBot="1" x14ac:dyDescent="0.2">
      <c r="B18" s="54"/>
      <c r="C18" s="55"/>
      <c r="D18" s="55"/>
      <c r="E18" s="55"/>
      <c r="F18" s="55"/>
      <c r="G18" s="55"/>
      <c r="H18" s="55"/>
      <c r="I18" s="55"/>
      <c r="J18" s="55"/>
      <c r="K18" s="55"/>
      <c r="L18" s="55"/>
      <c r="M18" s="56"/>
    </row>
    <row r="19" spans="2:13" x14ac:dyDescent="0.15">
      <c r="B19" s="54"/>
      <c r="C19" s="386" t="s">
        <v>87</v>
      </c>
      <c r="D19" s="387"/>
      <c r="E19" s="387"/>
      <c r="F19" s="387"/>
      <c r="G19" s="387"/>
      <c r="H19" s="387"/>
      <c r="I19" s="387"/>
      <c r="J19" s="387"/>
      <c r="K19" s="387"/>
      <c r="L19" s="388"/>
      <c r="M19" s="56"/>
    </row>
    <row r="20" spans="2:13" x14ac:dyDescent="0.15">
      <c r="B20" s="54"/>
      <c r="C20" s="426"/>
      <c r="D20" s="427"/>
      <c r="E20" s="427"/>
      <c r="F20" s="427"/>
      <c r="G20" s="427"/>
      <c r="H20" s="427"/>
      <c r="I20" s="427"/>
      <c r="J20" s="427"/>
      <c r="K20" s="427"/>
      <c r="L20" s="428"/>
      <c r="M20" s="56"/>
    </row>
    <row r="21" spans="2:13" ht="14.25" thickBot="1" x14ac:dyDescent="0.2">
      <c r="B21" s="54"/>
      <c r="C21" s="398">
        <f>⑧計算域Ⅱ!D49</f>
        <v>0</v>
      </c>
      <c r="D21" s="423"/>
      <c r="E21" s="423"/>
      <c r="F21" s="423"/>
      <c r="G21" s="423"/>
      <c r="H21" s="423"/>
      <c r="I21" s="423"/>
      <c r="J21" s="423"/>
      <c r="K21" s="423"/>
      <c r="L21" s="397"/>
      <c r="M21" s="56"/>
    </row>
    <row r="22" spans="2:13" ht="5.0999999999999996" customHeight="1" x14ac:dyDescent="0.15">
      <c r="B22" s="54"/>
      <c r="C22" s="57"/>
      <c r="D22" s="57"/>
      <c r="E22" s="57"/>
      <c r="F22" s="57"/>
      <c r="G22" s="57"/>
      <c r="H22" s="57"/>
      <c r="I22" s="57"/>
      <c r="J22" s="57"/>
      <c r="K22" s="57"/>
      <c r="L22" s="57"/>
      <c r="M22" s="56"/>
    </row>
    <row r="23" spans="2:13" x14ac:dyDescent="0.15">
      <c r="B23" s="54"/>
      <c r="C23" s="57"/>
      <c r="D23" s="57"/>
      <c r="E23" s="57"/>
      <c r="F23" s="58" t="s">
        <v>68</v>
      </c>
      <c r="G23" s="57"/>
      <c r="H23" s="57"/>
      <c r="I23" s="57"/>
      <c r="J23" s="57"/>
      <c r="K23" s="58" t="s">
        <v>69</v>
      </c>
      <c r="L23" s="57"/>
      <c r="M23" s="56"/>
    </row>
    <row r="24" spans="2:13" ht="23.25" x14ac:dyDescent="0.15">
      <c r="B24" s="54"/>
      <c r="C24" s="57"/>
      <c r="D24" s="268" t="s">
        <v>320</v>
      </c>
      <c r="E24" s="57"/>
      <c r="F24" s="58" t="s">
        <v>70</v>
      </c>
      <c r="G24" s="57"/>
      <c r="H24" s="57"/>
      <c r="I24" s="57"/>
      <c r="J24" s="57"/>
      <c r="K24" s="58" t="s">
        <v>71</v>
      </c>
      <c r="L24" s="57"/>
      <c r="M24" s="56"/>
    </row>
    <row r="25" spans="2:13" ht="5.0999999999999996" customHeight="1" thickBot="1" x14ac:dyDescent="0.2">
      <c r="B25" s="54"/>
      <c r="C25" s="57"/>
      <c r="D25" s="57"/>
      <c r="E25" s="57"/>
      <c r="F25" s="58"/>
      <c r="G25" s="57"/>
      <c r="H25" s="57"/>
      <c r="I25" s="57"/>
      <c r="J25" s="57"/>
      <c r="K25" s="58"/>
      <c r="L25" s="57"/>
      <c r="M25" s="56"/>
    </row>
    <row r="26" spans="2:13" x14ac:dyDescent="0.15">
      <c r="B26" s="54"/>
      <c r="C26" s="55"/>
      <c r="D26" s="59"/>
      <c r="E26" s="386" t="s">
        <v>72</v>
      </c>
      <c r="F26" s="387"/>
      <c r="G26" s="387"/>
      <c r="H26" s="388"/>
      <c r="I26" s="55"/>
      <c r="J26" s="386" t="s">
        <v>73</v>
      </c>
      <c r="K26" s="392"/>
      <c r="L26" s="393"/>
      <c r="M26" s="56"/>
    </row>
    <row r="27" spans="2:13" x14ac:dyDescent="0.15">
      <c r="B27" s="54"/>
      <c r="C27" s="55"/>
      <c r="D27" s="55"/>
      <c r="E27" s="60"/>
      <c r="F27" s="61"/>
      <c r="G27" s="394" t="s">
        <v>74</v>
      </c>
      <c r="H27" s="431"/>
      <c r="I27" s="55"/>
      <c r="J27" s="60"/>
      <c r="K27" s="394" t="s">
        <v>75</v>
      </c>
      <c r="L27" s="395"/>
      <c r="M27" s="56"/>
    </row>
    <row r="28" spans="2:13" ht="14.25" thickBot="1" x14ac:dyDescent="0.2">
      <c r="B28" s="54"/>
      <c r="C28" s="55"/>
      <c r="D28" s="55"/>
      <c r="E28" s="398">
        <f>⑧計算域Ⅱ!E49</f>
        <v>0</v>
      </c>
      <c r="F28" s="399"/>
      <c r="G28" s="396">
        <f>⑧計算域Ⅱ!F49</f>
        <v>0</v>
      </c>
      <c r="H28" s="397"/>
      <c r="I28" s="55"/>
      <c r="J28" s="62">
        <f>⑧計算域Ⅱ!D97</f>
        <v>0</v>
      </c>
      <c r="K28" s="396">
        <f>⑧計算域Ⅱ!E97</f>
        <v>0</v>
      </c>
      <c r="L28" s="397"/>
      <c r="M28" s="56"/>
    </row>
    <row r="29" spans="2:13" ht="8.1" customHeight="1" thickBot="1" x14ac:dyDescent="0.2">
      <c r="B29" s="63"/>
      <c r="C29" s="64"/>
      <c r="D29" s="64"/>
      <c r="E29" s="64"/>
      <c r="F29" s="64"/>
      <c r="G29" s="64"/>
      <c r="H29" s="64"/>
      <c r="I29" s="64"/>
      <c r="J29" s="64"/>
      <c r="K29" s="64"/>
      <c r="L29" s="64"/>
      <c r="M29" s="65"/>
    </row>
    <row r="31" spans="2:13" ht="5.0999999999999996" customHeight="1" thickBot="1" x14ac:dyDescent="0.2"/>
    <row r="32" spans="2:13" x14ac:dyDescent="0.15">
      <c r="C32" s="401" t="s">
        <v>89</v>
      </c>
      <c r="D32" s="402"/>
      <c r="E32" s="402"/>
      <c r="F32" s="402"/>
      <c r="G32" s="403"/>
    </row>
    <row r="33" spans="2:13" ht="14.25" thickBot="1" x14ac:dyDescent="0.2">
      <c r="C33" s="398">
        <f>⑧計算域Ⅱ!G49</f>
        <v>0</v>
      </c>
      <c r="D33" s="429"/>
      <c r="E33" s="429"/>
      <c r="F33" s="429"/>
      <c r="G33" s="430"/>
    </row>
    <row r="34" spans="2:13" ht="5.0999999999999996" customHeight="1" x14ac:dyDescent="0.15">
      <c r="C34" s="66"/>
      <c r="D34" s="67"/>
      <c r="E34" s="67"/>
      <c r="F34" s="67"/>
      <c r="G34" s="67"/>
      <c r="H34" s="67"/>
    </row>
    <row r="35" spans="2:13" x14ac:dyDescent="0.15">
      <c r="E35" s="68" t="s">
        <v>88</v>
      </c>
    </row>
    <row r="37" spans="2:13" ht="5.0999999999999996" customHeight="1" thickBot="1" x14ac:dyDescent="0.2"/>
    <row r="38" spans="2:13" ht="5.0999999999999996" customHeight="1" x14ac:dyDescent="0.15">
      <c r="B38" s="69"/>
      <c r="C38" s="70"/>
      <c r="D38" s="70"/>
      <c r="E38" s="70"/>
      <c r="F38" s="70"/>
      <c r="G38" s="70"/>
      <c r="H38" s="70"/>
      <c r="I38" s="70"/>
      <c r="J38" s="70"/>
      <c r="K38" s="70"/>
      <c r="L38" s="70"/>
      <c r="M38" s="71"/>
    </row>
    <row r="39" spans="2:13" x14ac:dyDescent="0.15">
      <c r="B39" s="72"/>
      <c r="C39" s="73" t="s">
        <v>77</v>
      </c>
      <c r="D39" s="73"/>
      <c r="E39" s="73"/>
      <c r="F39" s="73"/>
      <c r="G39" s="73"/>
      <c r="H39" s="73"/>
      <c r="I39" s="73"/>
      <c r="J39" s="73"/>
      <c r="K39" s="73"/>
      <c r="L39" s="73"/>
      <c r="M39" s="74"/>
    </row>
    <row r="40" spans="2:13" ht="5.0999999999999996" customHeight="1" thickBot="1" x14ac:dyDescent="0.2">
      <c r="B40" s="72"/>
      <c r="C40" s="73"/>
      <c r="D40" s="73"/>
      <c r="E40" s="73"/>
      <c r="F40" s="73"/>
      <c r="G40" s="73"/>
      <c r="H40" s="73"/>
      <c r="I40" s="73"/>
      <c r="J40" s="73"/>
      <c r="K40" s="73"/>
      <c r="L40" s="73"/>
      <c r="M40" s="74"/>
    </row>
    <row r="41" spans="2:13" x14ac:dyDescent="0.15">
      <c r="B41" s="72"/>
      <c r="C41" s="386" t="s">
        <v>78</v>
      </c>
      <c r="D41" s="392"/>
      <c r="E41" s="392"/>
      <c r="F41" s="392"/>
      <c r="G41" s="393"/>
      <c r="H41" s="73"/>
      <c r="I41" s="73"/>
      <c r="J41" s="386" t="s">
        <v>73</v>
      </c>
      <c r="K41" s="392"/>
      <c r="L41" s="393"/>
      <c r="M41" s="74"/>
    </row>
    <row r="42" spans="2:13" x14ac:dyDescent="0.15">
      <c r="B42" s="72"/>
      <c r="C42" s="404"/>
      <c r="D42" s="405"/>
      <c r="E42" s="405"/>
      <c r="F42" s="405"/>
      <c r="G42" s="406"/>
      <c r="H42" s="73"/>
      <c r="I42" s="73"/>
      <c r="J42" s="60"/>
      <c r="K42" s="394" t="s">
        <v>75</v>
      </c>
      <c r="L42" s="395"/>
      <c r="M42" s="74"/>
    </row>
    <row r="43" spans="2:13" ht="14.25" thickBot="1" x14ac:dyDescent="0.2">
      <c r="B43" s="72"/>
      <c r="C43" s="383">
        <f>⑧計算域Ⅱ!H49</f>
        <v>0</v>
      </c>
      <c r="D43" s="384"/>
      <c r="E43" s="384"/>
      <c r="F43" s="384"/>
      <c r="G43" s="385"/>
      <c r="H43" s="73"/>
      <c r="I43" s="73"/>
      <c r="J43" s="62">
        <f>⑧計算域Ⅱ!F97</f>
        <v>0</v>
      </c>
      <c r="K43" s="396">
        <f>⑧計算域Ⅱ!G97</f>
        <v>0</v>
      </c>
      <c r="L43" s="397"/>
      <c r="M43" s="74"/>
    </row>
    <row r="44" spans="2:13" ht="5.0999999999999996" customHeight="1" x14ac:dyDescent="0.15">
      <c r="B44" s="72"/>
      <c r="C44" s="73"/>
      <c r="D44" s="73"/>
      <c r="E44" s="73"/>
      <c r="F44" s="73"/>
      <c r="G44" s="73"/>
      <c r="H44" s="73"/>
      <c r="I44" s="73"/>
      <c r="J44" s="73"/>
      <c r="K44" s="73"/>
      <c r="L44" s="73"/>
      <c r="M44" s="74"/>
    </row>
    <row r="45" spans="2:13" x14ac:dyDescent="0.15">
      <c r="B45" s="72"/>
      <c r="C45" s="73"/>
      <c r="D45" s="75" t="s">
        <v>68</v>
      </c>
      <c r="E45" s="73"/>
      <c r="F45" s="73"/>
      <c r="G45" s="73"/>
      <c r="H45" s="73"/>
      <c r="I45" s="73"/>
      <c r="J45" s="75" t="s">
        <v>69</v>
      </c>
      <c r="K45" s="73"/>
      <c r="L45" s="73"/>
      <c r="M45" s="74"/>
    </row>
    <row r="46" spans="2:13" x14ac:dyDescent="0.15">
      <c r="B46" s="72"/>
      <c r="C46" s="73"/>
      <c r="D46" s="75" t="s">
        <v>70</v>
      </c>
      <c r="E46" s="73"/>
      <c r="F46" s="73"/>
      <c r="G46" s="73"/>
      <c r="H46" s="73"/>
      <c r="I46" s="73"/>
      <c r="J46" s="75" t="s">
        <v>71</v>
      </c>
      <c r="K46" s="73"/>
      <c r="L46" s="73"/>
      <c r="M46" s="74"/>
    </row>
    <row r="47" spans="2:13" ht="5.0999999999999996" customHeight="1" thickBot="1" x14ac:dyDescent="0.2">
      <c r="B47" s="72"/>
      <c r="C47" s="73"/>
      <c r="D47" s="73"/>
      <c r="E47" s="73"/>
      <c r="F47" s="73"/>
      <c r="G47" s="73"/>
      <c r="H47" s="73"/>
      <c r="I47" s="73"/>
      <c r="J47" s="73"/>
      <c r="K47" s="73"/>
      <c r="L47" s="73"/>
      <c r="M47" s="74"/>
    </row>
    <row r="48" spans="2:13" x14ac:dyDescent="0.15">
      <c r="B48" s="72"/>
      <c r="C48" s="386" t="s">
        <v>72</v>
      </c>
      <c r="D48" s="387"/>
      <c r="E48" s="387"/>
      <c r="F48" s="387"/>
      <c r="G48" s="388"/>
      <c r="H48" s="73"/>
      <c r="I48" s="73"/>
      <c r="J48" s="73"/>
      <c r="K48" s="73"/>
      <c r="L48" s="73"/>
      <c r="M48" s="74"/>
    </row>
    <row r="49" spans="2:13" x14ac:dyDescent="0.15">
      <c r="B49" s="72"/>
      <c r="C49" s="60"/>
      <c r="D49" s="61"/>
      <c r="E49" s="389" t="s">
        <v>74</v>
      </c>
      <c r="F49" s="390"/>
      <c r="G49" s="391"/>
      <c r="H49" s="73"/>
      <c r="I49" s="73"/>
      <c r="J49" s="73"/>
      <c r="K49" s="73"/>
      <c r="L49" s="73"/>
      <c r="M49" s="74"/>
    </row>
    <row r="50" spans="2:13" ht="14.25" thickBot="1" x14ac:dyDescent="0.2">
      <c r="B50" s="72"/>
      <c r="C50" s="398">
        <f>⑧計算域Ⅱ!I49</f>
        <v>0</v>
      </c>
      <c r="D50" s="399"/>
      <c r="E50" s="384">
        <f>⑧計算域Ⅱ!J49</f>
        <v>0</v>
      </c>
      <c r="F50" s="384"/>
      <c r="G50" s="400"/>
      <c r="H50" s="73"/>
      <c r="I50" s="73"/>
      <c r="J50" s="73"/>
      <c r="K50" s="73"/>
      <c r="L50" s="73"/>
      <c r="M50" s="74"/>
    </row>
    <row r="51" spans="2:13" ht="5.0999999999999996" customHeight="1" thickBot="1" x14ac:dyDescent="0.2">
      <c r="B51" s="76"/>
      <c r="C51" s="77"/>
      <c r="D51" s="77"/>
      <c r="E51" s="77"/>
      <c r="F51" s="77"/>
      <c r="G51" s="77"/>
      <c r="H51" s="77"/>
      <c r="I51" s="77"/>
      <c r="J51" s="77"/>
      <c r="K51" s="77"/>
      <c r="L51" s="77"/>
      <c r="M51" s="78"/>
    </row>
    <row r="52" spans="2:13" ht="5.0999999999999996" customHeight="1" x14ac:dyDescent="0.15"/>
    <row r="55" spans="2:13" ht="5.0999999999999996" customHeight="1" thickBot="1" x14ac:dyDescent="0.2"/>
    <row r="56" spans="2:13" x14ac:dyDescent="0.15">
      <c r="C56" s="401" t="s">
        <v>79</v>
      </c>
      <c r="D56" s="402"/>
      <c r="E56" s="402"/>
      <c r="F56" s="402"/>
      <c r="G56" s="402"/>
      <c r="H56" s="402"/>
      <c r="I56" s="402"/>
      <c r="J56" s="402"/>
      <c r="K56" s="402"/>
      <c r="L56" s="403"/>
    </row>
    <row r="57" spans="2:13" ht="14.25" thickBot="1" x14ac:dyDescent="0.2">
      <c r="C57" s="383">
        <f>⑧計算域Ⅱ!K49</f>
        <v>0</v>
      </c>
      <c r="D57" s="384"/>
      <c r="E57" s="384"/>
      <c r="F57" s="384"/>
      <c r="G57" s="384"/>
      <c r="H57" s="384"/>
      <c r="I57" s="384"/>
      <c r="J57" s="384"/>
      <c r="K57" s="384"/>
      <c r="L57" s="385"/>
    </row>
    <row r="58" spans="2:13" ht="5.0999999999999996" customHeight="1" x14ac:dyDescent="0.15"/>
    <row r="59" spans="2:13" x14ac:dyDescent="0.15">
      <c r="E59" s="50" t="s">
        <v>80</v>
      </c>
    </row>
    <row r="60" spans="2:13" x14ac:dyDescent="0.15">
      <c r="E60" s="50" t="s">
        <v>81</v>
      </c>
    </row>
    <row r="61" spans="2:13" ht="5.0999999999999996" customHeight="1" thickBot="1" x14ac:dyDescent="0.2"/>
    <row r="62" spans="2:13" x14ac:dyDescent="0.15">
      <c r="C62" s="401" t="s">
        <v>82</v>
      </c>
      <c r="D62" s="402"/>
      <c r="E62" s="402"/>
      <c r="F62" s="402"/>
      <c r="G62" s="402"/>
      <c r="H62" s="402"/>
      <c r="I62" s="402"/>
      <c r="J62" s="402"/>
      <c r="K62" s="402"/>
      <c r="L62" s="403"/>
    </row>
    <row r="63" spans="2:13" ht="14.25" thickBot="1" x14ac:dyDescent="0.2">
      <c r="C63" s="383">
        <f>⑧計算域Ⅱ!M49</f>
        <v>0</v>
      </c>
      <c r="D63" s="384"/>
      <c r="E63" s="384"/>
      <c r="F63" s="384"/>
      <c r="G63" s="384"/>
      <c r="H63" s="384"/>
      <c r="I63" s="384"/>
      <c r="J63" s="384"/>
      <c r="K63" s="384"/>
      <c r="L63" s="385"/>
    </row>
    <row r="64" spans="2:13" ht="5.0999999999999996" customHeight="1" x14ac:dyDescent="0.15"/>
    <row r="65" spans="2:13" x14ac:dyDescent="0.15">
      <c r="E65" s="50" t="s">
        <v>66</v>
      </c>
    </row>
    <row r="67" spans="2:13" ht="5.0999999999999996" customHeight="1" thickBot="1" x14ac:dyDescent="0.2"/>
    <row r="68" spans="2:13" x14ac:dyDescent="0.15">
      <c r="C68" s="401" t="s">
        <v>83</v>
      </c>
      <c r="D68" s="402"/>
      <c r="E68" s="402"/>
      <c r="F68" s="402"/>
      <c r="G68" s="402"/>
      <c r="H68" s="402"/>
      <c r="I68" s="402"/>
      <c r="J68" s="402"/>
      <c r="K68" s="402"/>
      <c r="L68" s="403"/>
    </row>
    <row r="69" spans="2:13" ht="14.25" thickBot="1" x14ac:dyDescent="0.2">
      <c r="C69" s="383">
        <f>⑧計算域Ⅱ!N49</f>
        <v>0</v>
      </c>
      <c r="D69" s="384"/>
      <c r="E69" s="384"/>
      <c r="F69" s="384"/>
      <c r="G69" s="384"/>
      <c r="H69" s="384"/>
      <c r="I69" s="384"/>
      <c r="J69" s="384"/>
      <c r="K69" s="384"/>
      <c r="L69" s="385"/>
    </row>
    <row r="70" spans="2:13" ht="5.0999999999999996" customHeight="1" x14ac:dyDescent="0.15"/>
    <row r="71" spans="2:13" x14ac:dyDescent="0.15">
      <c r="E71" s="50" t="s">
        <v>76</v>
      </c>
    </row>
    <row r="73" spans="2:13" ht="5.0999999999999996" customHeight="1" thickBot="1" x14ac:dyDescent="0.2"/>
    <row r="74" spans="2:13" ht="5.0999999999999996" customHeight="1" x14ac:dyDescent="0.15">
      <c r="B74" s="79"/>
      <c r="C74" s="80"/>
      <c r="D74" s="80"/>
      <c r="E74" s="80"/>
      <c r="F74" s="80"/>
      <c r="G74" s="80"/>
      <c r="H74" s="80"/>
      <c r="I74" s="80"/>
      <c r="J74" s="80"/>
      <c r="K74" s="80"/>
      <c r="L74" s="80"/>
      <c r="M74" s="81"/>
    </row>
    <row r="75" spans="2:13" x14ac:dyDescent="0.15">
      <c r="B75" s="82"/>
      <c r="C75" s="83" t="s">
        <v>84</v>
      </c>
      <c r="D75" s="83"/>
      <c r="E75" s="83"/>
      <c r="F75" s="83"/>
      <c r="G75" s="83"/>
      <c r="H75" s="83"/>
      <c r="I75" s="83"/>
      <c r="J75" s="83"/>
      <c r="K75" s="83"/>
      <c r="L75" s="83"/>
      <c r="M75" s="84"/>
    </row>
    <row r="76" spans="2:13" ht="5.0999999999999996" customHeight="1" thickBot="1" x14ac:dyDescent="0.2">
      <c r="B76" s="82"/>
      <c r="C76" s="83"/>
      <c r="D76" s="83"/>
      <c r="E76" s="83"/>
      <c r="F76" s="83"/>
      <c r="G76" s="83"/>
      <c r="H76" s="83"/>
      <c r="I76" s="83"/>
      <c r="J76" s="83"/>
      <c r="K76" s="83"/>
      <c r="L76" s="83"/>
      <c r="M76" s="84"/>
    </row>
    <row r="77" spans="2:13" x14ac:dyDescent="0.15">
      <c r="B77" s="82"/>
      <c r="C77" s="407" t="s">
        <v>85</v>
      </c>
      <c r="D77" s="408"/>
      <c r="E77" s="408"/>
      <c r="F77" s="408"/>
      <c r="G77" s="408"/>
      <c r="H77" s="409"/>
      <c r="I77" s="409"/>
      <c r="J77" s="409"/>
      <c r="K77" s="409"/>
      <c r="L77" s="410"/>
      <c r="M77" s="84"/>
    </row>
    <row r="78" spans="2:13" x14ac:dyDescent="0.15">
      <c r="B78" s="82"/>
      <c r="C78" s="411"/>
      <c r="D78" s="390"/>
      <c r="E78" s="390"/>
      <c r="F78" s="390"/>
      <c r="G78" s="390"/>
      <c r="H78" s="412"/>
      <c r="I78" s="412"/>
      <c r="J78" s="412"/>
      <c r="K78" s="412"/>
      <c r="L78" s="391"/>
      <c r="M78" s="84"/>
    </row>
    <row r="79" spans="2:13" ht="14.25" thickBot="1" x14ac:dyDescent="0.2">
      <c r="B79" s="82"/>
      <c r="C79" s="383">
        <f>⑧計算域Ⅱ!O49</f>
        <v>0</v>
      </c>
      <c r="D79" s="384"/>
      <c r="E79" s="384"/>
      <c r="F79" s="384"/>
      <c r="G79" s="384"/>
      <c r="H79" s="413"/>
      <c r="I79" s="413"/>
      <c r="J79" s="413"/>
      <c r="K79" s="413"/>
      <c r="L79" s="400"/>
      <c r="M79" s="84"/>
    </row>
    <row r="80" spans="2:13" ht="5.0999999999999996" customHeight="1" x14ac:dyDescent="0.15">
      <c r="B80" s="82"/>
      <c r="C80" s="83"/>
      <c r="D80" s="83"/>
      <c r="E80" s="83"/>
      <c r="F80" s="83"/>
      <c r="G80" s="83"/>
      <c r="H80" s="83"/>
      <c r="I80" s="83"/>
      <c r="J80" s="83"/>
      <c r="K80" s="83"/>
      <c r="L80" s="83"/>
      <c r="M80" s="84"/>
    </row>
    <row r="81" spans="2:13" x14ac:dyDescent="0.15">
      <c r="B81" s="82"/>
      <c r="C81" s="83"/>
      <c r="D81" s="83"/>
      <c r="E81" s="85" t="s">
        <v>68</v>
      </c>
      <c r="F81" s="83"/>
      <c r="G81" s="83"/>
      <c r="H81" s="83"/>
      <c r="I81" s="83"/>
      <c r="J81" s="83"/>
      <c r="K81" s="85" t="s">
        <v>69</v>
      </c>
      <c r="L81" s="83"/>
      <c r="M81" s="84"/>
    </row>
    <row r="82" spans="2:13" x14ac:dyDescent="0.15">
      <c r="B82" s="82"/>
      <c r="C82" s="83"/>
      <c r="D82" s="83"/>
      <c r="E82" s="85" t="s">
        <v>70</v>
      </c>
      <c r="F82" s="83"/>
      <c r="G82" s="83"/>
      <c r="H82" s="83"/>
      <c r="I82" s="83"/>
      <c r="J82" s="83"/>
      <c r="K82" s="85" t="s">
        <v>71</v>
      </c>
      <c r="L82" s="83"/>
      <c r="M82" s="84"/>
    </row>
    <row r="83" spans="2:13" ht="5.0999999999999996" customHeight="1" thickBot="1" x14ac:dyDescent="0.2">
      <c r="B83" s="82"/>
      <c r="C83" s="83"/>
      <c r="D83" s="83"/>
      <c r="E83" s="83"/>
      <c r="F83" s="83"/>
      <c r="G83" s="83"/>
      <c r="H83" s="83"/>
      <c r="I83" s="83"/>
      <c r="J83" s="83"/>
      <c r="K83" s="83"/>
      <c r="L83" s="83"/>
      <c r="M83" s="84"/>
    </row>
    <row r="84" spans="2:13" ht="13.5" customHeight="1" x14ac:dyDescent="0.15">
      <c r="B84" s="82"/>
      <c r="C84" s="386" t="s">
        <v>72</v>
      </c>
      <c r="D84" s="387"/>
      <c r="E84" s="387"/>
      <c r="F84" s="387"/>
      <c r="G84" s="388"/>
      <c r="H84" s="83"/>
      <c r="I84" s="386" t="s">
        <v>73</v>
      </c>
      <c r="J84" s="415"/>
      <c r="K84" s="415"/>
      <c r="L84" s="416"/>
      <c r="M84" s="84"/>
    </row>
    <row r="85" spans="2:13" x14ac:dyDescent="0.15">
      <c r="B85" s="82"/>
      <c r="C85" s="60"/>
      <c r="D85" s="61"/>
      <c r="E85" s="389" t="s">
        <v>74</v>
      </c>
      <c r="F85" s="390"/>
      <c r="G85" s="391"/>
      <c r="H85" s="83"/>
      <c r="I85" s="60"/>
      <c r="J85" s="86"/>
      <c r="K85" s="394" t="s">
        <v>75</v>
      </c>
      <c r="L85" s="395"/>
      <c r="M85" s="84"/>
    </row>
    <row r="86" spans="2:13" ht="14.25" thickBot="1" x14ac:dyDescent="0.2">
      <c r="B86" s="82"/>
      <c r="C86" s="398">
        <f>⑧計算域Ⅱ!P49</f>
        <v>0</v>
      </c>
      <c r="D86" s="399"/>
      <c r="E86" s="384">
        <f>⑧計算域Ⅱ!Q49</f>
        <v>0</v>
      </c>
      <c r="F86" s="384"/>
      <c r="G86" s="400"/>
      <c r="H86" s="83"/>
      <c r="I86" s="398">
        <f>⑧計算域Ⅱ!H97</f>
        <v>0</v>
      </c>
      <c r="J86" s="414"/>
      <c r="K86" s="396">
        <f>⑧計算域Ⅱ!I97</f>
        <v>0</v>
      </c>
      <c r="L86" s="397"/>
      <c r="M86" s="84"/>
    </row>
    <row r="87" spans="2:13" ht="5.0999999999999996" customHeight="1" thickBot="1" x14ac:dyDescent="0.2">
      <c r="B87" s="87"/>
      <c r="C87" s="88"/>
      <c r="D87" s="88"/>
      <c r="E87" s="88"/>
      <c r="F87" s="88"/>
      <c r="G87" s="88"/>
      <c r="H87" s="88"/>
      <c r="I87" s="88"/>
      <c r="J87" s="88"/>
      <c r="K87" s="88"/>
      <c r="L87" s="88"/>
      <c r="M87" s="89"/>
    </row>
  </sheetData>
  <sheetProtection sheet="1" objects="1" scenarios="1"/>
  <mergeCells count="38">
    <mergeCell ref="C33:G33"/>
    <mergeCell ref="K27:L27"/>
    <mergeCell ref="K28:L28"/>
    <mergeCell ref="C32:G32"/>
    <mergeCell ref="G27:H27"/>
    <mergeCell ref="E28:F28"/>
    <mergeCell ref="G28:H28"/>
    <mergeCell ref="G7:H9"/>
    <mergeCell ref="C21:L21"/>
    <mergeCell ref="G10:H10"/>
    <mergeCell ref="C19:L20"/>
    <mergeCell ref="E26:H26"/>
    <mergeCell ref="J26:L26"/>
    <mergeCell ref="C86:D86"/>
    <mergeCell ref="E86:G86"/>
    <mergeCell ref="C77:L78"/>
    <mergeCell ref="C79:L79"/>
    <mergeCell ref="K85:L85"/>
    <mergeCell ref="K86:L86"/>
    <mergeCell ref="E85:G85"/>
    <mergeCell ref="I86:J86"/>
    <mergeCell ref="C84:G84"/>
    <mergeCell ref="I84:L84"/>
    <mergeCell ref="C69:L69"/>
    <mergeCell ref="C57:L57"/>
    <mergeCell ref="C48:G48"/>
    <mergeCell ref="E49:G49"/>
    <mergeCell ref="J41:L41"/>
    <mergeCell ref="K42:L42"/>
    <mergeCell ref="K43:L43"/>
    <mergeCell ref="C50:D50"/>
    <mergeCell ref="E50:G50"/>
    <mergeCell ref="C56:L56"/>
    <mergeCell ref="C68:L68"/>
    <mergeCell ref="C63:L63"/>
    <mergeCell ref="C41:G42"/>
    <mergeCell ref="C43:G43"/>
    <mergeCell ref="C62:L62"/>
  </mergeCells>
  <phoneticPr fontId="2"/>
  <printOptions horizontalCentered="1"/>
  <pageMargins left="0.59055118110236227" right="0.59055118110236227" top="0.39370078740157483" bottom="0" header="0.51181102362204722" footer="0.51181102362204722"/>
  <pageSetup paperSize="9" scale="85" orientation="portrait" r:id="rId1"/>
  <headerFooter alignWithMargins="0"/>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66CCFF"/>
  </sheetPr>
  <dimension ref="B2:T97"/>
  <sheetViews>
    <sheetView zoomScaleNormal="100" zoomScaleSheetLayoutView="90" workbookViewId="0"/>
  </sheetViews>
  <sheetFormatPr defaultColWidth="9" defaultRowHeight="13.5" x14ac:dyDescent="0.15"/>
  <cols>
    <col min="1" max="1" width="2.625" style="5" customWidth="1"/>
    <col min="2" max="2" width="3.625" style="5" customWidth="1"/>
    <col min="3" max="3" width="25" style="5" bestFit="1" customWidth="1"/>
    <col min="4" max="4" width="10.25" style="5" bestFit="1" customWidth="1"/>
    <col min="5" max="6" width="9" style="5"/>
    <col min="7" max="7" width="9.625" style="5" customWidth="1"/>
    <col min="8" max="17" width="9" style="5"/>
    <col min="18" max="18" width="10.25" style="5" bestFit="1" customWidth="1"/>
    <col min="19" max="16384" width="9" style="5"/>
  </cols>
  <sheetData>
    <row r="2" spans="2:20" ht="14.25" x14ac:dyDescent="0.15">
      <c r="B2" s="7" t="s">
        <v>44</v>
      </c>
    </row>
    <row r="3" spans="2:20" ht="14.25" thickBot="1" x14ac:dyDescent="0.2">
      <c r="T3" s="21" t="str">
        <f>"（単位："&amp;③入力!D63&amp;"）"</f>
        <v>（単位：千円）</v>
      </c>
    </row>
    <row r="4" spans="2:20" ht="13.5" customHeight="1" x14ac:dyDescent="0.15">
      <c r="B4" s="432" t="s">
        <v>123</v>
      </c>
      <c r="C4" s="433"/>
      <c r="D4" s="442" t="s">
        <v>22</v>
      </c>
      <c r="E4" s="443"/>
      <c r="F4" s="444"/>
      <c r="G4" s="333" t="s">
        <v>116</v>
      </c>
      <c r="H4" s="442" t="s">
        <v>117</v>
      </c>
      <c r="I4" s="443"/>
      <c r="J4" s="444"/>
      <c r="K4" s="450" t="s">
        <v>45</v>
      </c>
      <c r="L4" s="453" t="s">
        <v>46</v>
      </c>
      <c r="M4" s="453" t="s">
        <v>47</v>
      </c>
      <c r="N4" s="439" t="s">
        <v>48</v>
      </c>
      <c r="O4" s="442" t="s">
        <v>118</v>
      </c>
      <c r="P4" s="443"/>
      <c r="Q4" s="444"/>
      <c r="R4" s="442" t="s">
        <v>42</v>
      </c>
      <c r="S4" s="443"/>
      <c r="T4" s="444"/>
    </row>
    <row r="5" spans="2:20" ht="7.5" customHeight="1" x14ac:dyDescent="0.15">
      <c r="B5" s="434"/>
      <c r="C5" s="435"/>
      <c r="D5" s="445" t="s">
        <v>63</v>
      </c>
      <c r="E5" s="269"/>
      <c r="F5" s="270"/>
      <c r="G5" s="334"/>
      <c r="H5" s="445" t="s">
        <v>24</v>
      </c>
      <c r="I5" s="269"/>
      <c r="J5" s="270"/>
      <c r="K5" s="451"/>
      <c r="L5" s="440"/>
      <c r="M5" s="440"/>
      <c r="N5" s="454"/>
      <c r="O5" s="445" t="s">
        <v>24</v>
      </c>
      <c r="P5" s="269"/>
      <c r="Q5" s="270"/>
      <c r="R5" s="445" t="s">
        <v>24</v>
      </c>
      <c r="S5" s="269"/>
      <c r="T5" s="270"/>
    </row>
    <row r="6" spans="2:20" ht="6.75" customHeight="1" x14ac:dyDescent="0.15">
      <c r="B6" s="436"/>
      <c r="C6" s="435"/>
      <c r="D6" s="446"/>
      <c r="E6" s="439" t="s">
        <v>72</v>
      </c>
      <c r="F6" s="271"/>
      <c r="G6" s="334"/>
      <c r="H6" s="446"/>
      <c r="I6" s="439" t="s">
        <v>72</v>
      </c>
      <c r="J6" s="271"/>
      <c r="K6" s="451"/>
      <c r="L6" s="440"/>
      <c r="M6" s="440"/>
      <c r="N6" s="454"/>
      <c r="O6" s="446"/>
      <c r="P6" s="439" t="s">
        <v>72</v>
      </c>
      <c r="Q6" s="271"/>
      <c r="R6" s="446"/>
      <c r="S6" s="439" t="s">
        <v>72</v>
      </c>
      <c r="T6" s="271"/>
    </row>
    <row r="7" spans="2:20" ht="27" customHeight="1" x14ac:dyDescent="0.15">
      <c r="B7" s="436"/>
      <c r="C7" s="435"/>
      <c r="D7" s="446"/>
      <c r="E7" s="440"/>
      <c r="F7" s="448" t="s">
        <v>322</v>
      </c>
      <c r="G7" s="334"/>
      <c r="H7" s="446"/>
      <c r="I7" s="440"/>
      <c r="J7" s="448" t="s">
        <v>322</v>
      </c>
      <c r="K7" s="451"/>
      <c r="L7" s="440"/>
      <c r="M7" s="440"/>
      <c r="N7" s="454"/>
      <c r="O7" s="446"/>
      <c r="P7" s="440"/>
      <c r="Q7" s="448" t="s">
        <v>322</v>
      </c>
      <c r="R7" s="446"/>
      <c r="S7" s="440"/>
      <c r="T7" s="448" t="s">
        <v>322</v>
      </c>
    </row>
    <row r="8" spans="2:20" x14ac:dyDescent="0.15">
      <c r="B8" s="437"/>
      <c r="C8" s="438"/>
      <c r="D8" s="447"/>
      <c r="E8" s="441"/>
      <c r="F8" s="449"/>
      <c r="G8" s="335"/>
      <c r="H8" s="447"/>
      <c r="I8" s="441"/>
      <c r="J8" s="449"/>
      <c r="K8" s="452"/>
      <c r="L8" s="441"/>
      <c r="M8" s="441"/>
      <c r="N8" s="455"/>
      <c r="O8" s="447"/>
      <c r="P8" s="441"/>
      <c r="Q8" s="449"/>
      <c r="R8" s="447"/>
      <c r="S8" s="441"/>
      <c r="T8" s="449"/>
    </row>
    <row r="9" spans="2:20" x14ac:dyDescent="0.15">
      <c r="B9" s="154" t="s">
        <v>124</v>
      </c>
      <c r="C9" s="155" t="s">
        <v>243</v>
      </c>
      <c r="D9" s="156">
        <f>③入力!D9</f>
        <v>0</v>
      </c>
      <c r="E9" s="157">
        <f>D9*⑨各種係数!F7</f>
        <v>0</v>
      </c>
      <c r="F9" s="158">
        <f>D9*⑨各種係数!G7</f>
        <v>0</v>
      </c>
      <c r="G9" s="159">
        <f t="array" ref="G9:G48">MMULT(⑪外生化逆行列係数表!D6:AQ45,D9:D48)</f>
        <v>0</v>
      </c>
      <c r="H9" s="156">
        <f>G9-D9</f>
        <v>0</v>
      </c>
      <c r="I9" s="160">
        <f>H9*⑨各種係数!F7</f>
        <v>0</v>
      </c>
      <c r="J9" s="158">
        <f>H9*⑨各種係数!G7</f>
        <v>0</v>
      </c>
      <c r="K9" s="160">
        <f>F9+J9</f>
        <v>0</v>
      </c>
      <c r="L9" s="157"/>
      <c r="M9" s="157">
        <f>$L$49*⑨各種係数!H7</f>
        <v>0</v>
      </c>
      <c r="N9" s="161">
        <f>M9*⑨各種係数!E7</f>
        <v>0</v>
      </c>
      <c r="O9" s="156">
        <f t="array" ref="O9:O48">MMULT(⑩逆行列係数表!D6:AQ45,N9:N48)</f>
        <v>0</v>
      </c>
      <c r="P9" s="157">
        <f>O9*⑨各種係数!F7</f>
        <v>0</v>
      </c>
      <c r="Q9" s="158">
        <f>O9*⑨各種係数!G7</f>
        <v>0</v>
      </c>
      <c r="R9" s="156">
        <f>D9+H9+O9</f>
        <v>0</v>
      </c>
      <c r="S9" s="157">
        <f>E9+I9+P9</f>
        <v>0</v>
      </c>
      <c r="T9" s="158">
        <f>F9+J9+Q9</f>
        <v>0</v>
      </c>
    </row>
    <row r="10" spans="2:20" x14ac:dyDescent="0.15">
      <c r="B10" s="162" t="s">
        <v>125</v>
      </c>
      <c r="C10" s="163" t="s">
        <v>1</v>
      </c>
      <c r="D10" s="164">
        <f>③入力!D10</f>
        <v>0</v>
      </c>
      <c r="E10" s="165">
        <f>D10*⑨各種係数!F8</f>
        <v>0</v>
      </c>
      <c r="F10" s="166">
        <f>D10*⑨各種係数!G8</f>
        <v>0</v>
      </c>
      <c r="G10" s="167">
        <v>0</v>
      </c>
      <c r="H10" s="164">
        <f>G10-D10</f>
        <v>0</v>
      </c>
      <c r="I10" s="168">
        <f>H10*⑨各種係数!F8</f>
        <v>0</v>
      </c>
      <c r="J10" s="166">
        <f>H10*⑨各種係数!G8</f>
        <v>0</v>
      </c>
      <c r="K10" s="168">
        <f t="shared" ref="K10:K48" si="0">F10+J10</f>
        <v>0</v>
      </c>
      <c r="L10" s="165"/>
      <c r="M10" s="165">
        <f>$L$49*⑨各種係数!H8</f>
        <v>0</v>
      </c>
      <c r="N10" s="169">
        <f>M10*⑨各種係数!E8</f>
        <v>0</v>
      </c>
      <c r="O10" s="164">
        <v>0</v>
      </c>
      <c r="P10" s="165">
        <f>O10*⑨各種係数!F8</f>
        <v>0</v>
      </c>
      <c r="Q10" s="166">
        <f>O10*⑨各種係数!G8</f>
        <v>0</v>
      </c>
      <c r="R10" s="164">
        <f t="shared" ref="R10:R43" si="1">D10+H10+O10</f>
        <v>0</v>
      </c>
      <c r="S10" s="165">
        <f t="shared" ref="S10:S43" si="2">E10+I10+P10</f>
        <v>0</v>
      </c>
      <c r="T10" s="166">
        <f t="shared" ref="T10:T43" si="3">F10+J10+Q10</f>
        <v>0</v>
      </c>
    </row>
    <row r="11" spans="2:20" x14ac:dyDescent="0.15">
      <c r="B11" s="170" t="s">
        <v>126</v>
      </c>
      <c r="C11" s="171" t="s">
        <v>244</v>
      </c>
      <c r="D11" s="172">
        <f>③入力!D11</f>
        <v>0</v>
      </c>
      <c r="E11" s="173">
        <f>D11*⑨各種係数!F9</f>
        <v>0</v>
      </c>
      <c r="F11" s="174">
        <f>D11*⑨各種係数!G9</f>
        <v>0</v>
      </c>
      <c r="G11" s="175">
        <v>0</v>
      </c>
      <c r="H11" s="172">
        <f t="shared" ref="H11:H43" si="4">G11-D11</f>
        <v>0</v>
      </c>
      <c r="I11" s="176">
        <f>H11*⑨各種係数!F9</f>
        <v>0</v>
      </c>
      <c r="J11" s="174">
        <f>H11*⑨各種係数!G9</f>
        <v>0</v>
      </c>
      <c r="K11" s="176">
        <f t="shared" si="0"/>
        <v>0</v>
      </c>
      <c r="L11" s="173"/>
      <c r="M11" s="173">
        <f>$L$49*⑨各種係数!H9</f>
        <v>0</v>
      </c>
      <c r="N11" s="177">
        <f>M11*⑨各種係数!E9</f>
        <v>0</v>
      </c>
      <c r="O11" s="172">
        <v>0</v>
      </c>
      <c r="P11" s="173">
        <f>O11*⑨各種係数!F9</f>
        <v>0</v>
      </c>
      <c r="Q11" s="174">
        <f>O11*⑨各種係数!G9</f>
        <v>0</v>
      </c>
      <c r="R11" s="172">
        <f t="shared" si="1"/>
        <v>0</v>
      </c>
      <c r="S11" s="173">
        <f t="shared" si="2"/>
        <v>0</v>
      </c>
      <c r="T11" s="174">
        <f t="shared" si="3"/>
        <v>0</v>
      </c>
    </row>
    <row r="12" spans="2:20" x14ac:dyDescent="0.15">
      <c r="B12" s="162" t="s">
        <v>127</v>
      </c>
      <c r="C12" s="163" t="s">
        <v>167</v>
      </c>
      <c r="D12" s="164">
        <f>③入力!D12</f>
        <v>0</v>
      </c>
      <c r="E12" s="165">
        <f>D12*⑨各種係数!F10</f>
        <v>0</v>
      </c>
      <c r="F12" s="166">
        <f>D12*⑨各種係数!G10</f>
        <v>0</v>
      </c>
      <c r="G12" s="167">
        <v>0</v>
      </c>
      <c r="H12" s="164">
        <f t="shared" si="4"/>
        <v>0</v>
      </c>
      <c r="I12" s="168">
        <f>H12*⑨各種係数!F10</f>
        <v>0</v>
      </c>
      <c r="J12" s="166">
        <f>H12*⑨各種係数!G10</f>
        <v>0</v>
      </c>
      <c r="K12" s="168">
        <f t="shared" si="0"/>
        <v>0</v>
      </c>
      <c r="L12" s="165"/>
      <c r="M12" s="165">
        <f>$L$49*⑨各種係数!H10</f>
        <v>0</v>
      </c>
      <c r="N12" s="169">
        <f>M12*⑨各種係数!E10</f>
        <v>0</v>
      </c>
      <c r="O12" s="164">
        <v>0</v>
      </c>
      <c r="P12" s="165">
        <f>O12*⑨各種係数!F10</f>
        <v>0</v>
      </c>
      <c r="Q12" s="166">
        <f>O12*⑨各種係数!G10</f>
        <v>0</v>
      </c>
      <c r="R12" s="164">
        <f t="shared" si="1"/>
        <v>0</v>
      </c>
      <c r="S12" s="165">
        <f t="shared" si="2"/>
        <v>0</v>
      </c>
      <c r="T12" s="166">
        <f t="shared" si="3"/>
        <v>0</v>
      </c>
    </row>
    <row r="13" spans="2:20" x14ac:dyDescent="0.15">
      <c r="B13" s="170" t="s">
        <v>128</v>
      </c>
      <c r="C13" s="171" t="s">
        <v>245</v>
      </c>
      <c r="D13" s="172">
        <f>③入力!D13</f>
        <v>0</v>
      </c>
      <c r="E13" s="173">
        <f>D13*⑨各種係数!F11</f>
        <v>0</v>
      </c>
      <c r="F13" s="174">
        <f>D13*⑨各種係数!G11</f>
        <v>0</v>
      </c>
      <c r="G13" s="175">
        <v>0</v>
      </c>
      <c r="H13" s="172">
        <f t="shared" si="4"/>
        <v>0</v>
      </c>
      <c r="I13" s="176">
        <f>H13*⑨各種係数!F11</f>
        <v>0</v>
      </c>
      <c r="J13" s="174">
        <f>H13*⑨各種係数!G11</f>
        <v>0</v>
      </c>
      <c r="K13" s="176">
        <f t="shared" si="0"/>
        <v>0</v>
      </c>
      <c r="L13" s="173"/>
      <c r="M13" s="173">
        <f>$L$49*⑨各種係数!H11</f>
        <v>0</v>
      </c>
      <c r="N13" s="174">
        <f>M13*⑨各種係数!E11</f>
        <v>0</v>
      </c>
      <c r="O13" s="172">
        <v>0</v>
      </c>
      <c r="P13" s="173">
        <f>O13*⑨各種係数!F11</f>
        <v>0</v>
      </c>
      <c r="Q13" s="174">
        <f>O13*⑨各種係数!G11</f>
        <v>0</v>
      </c>
      <c r="R13" s="172">
        <f t="shared" si="1"/>
        <v>0</v>
      </c>
      <c r="S13" s="173">
        <f t="shared" si="2"/>
        <v>0</v>
      </c>
      <c r="T13" s="174">
        <f t="shared" si="3"/>
        <v>0</v>
      </c>
    </row>
    <row r="14" spans="2:20" x14ac:dyDescent="0.15">
      <c r="B14" s="162" t="s">
        <v>129</v>
      </c>
      <c r="C14" s="163" t="s">
        <v>246</v>
      </c>
      <c r="D14" s="164">
        <f>③入力!D14</f>
        <v>0</v>
      </c>
      <c r="E14" s="165">
        <f>D14*⑨各種係数!F12</f>
        <v>0</v>
      </c>
      <c r="F14" s="166">
        <f>D14*⑨各種係数!G12</f>
        <v>0</v>
      </c>
      <c r="G14" s="167">
        <v>0</v>
      </c>
      <c r="H14" s="164">
        <f t="shared" si="4"/>
        <v>0</v>
      </c>
      <c r="I14" s="168">
        <f>H14*⑨各種係数!F12</f>
        <v>0</v>
      </c>
      <c r="J14" s="166">
        <f>H14*⑨各種係数!G12</f>
        <v>0</v>
      </c>
      <c r="K14" s="168">
        <f t="shared" si="0"/>
        <v>0</v>
      </c>
      <c r="L14" s="165"/>
      <c r="M14" s="165">
        <f>$L$49*⑨各種係数!H12</f>
        <v>0</v>
      </c>
      <c r="N14" s="169">
        <f>M14*⑨各種係数!E12</f>
        <v>0</v>
      </c>
      <c r="O14" s="164">
        <v>0</v>
      </c>
      <c r="P14" s="165">
        <f>O14*⑨各種係数!F12</f>
        <v>0</v>
      </c>
      <c r="Q14" s="166">
        <f>O14*⑨各種係数!G12</f>
        <v>0</v>
      </c>
      <c r="R14" s="164">
        <f t="shared" si="1"/>
        <v>0</v>
      </c>
      <c r="S14" s="165">
        <f t="shared" si="2"/>
        <v>0</v>
      </c>
      <c r="T14" s="166">
        <f t="shared" si="3"/>
        <v>0</v>
      </c>
    </row>
    <row r="15" spans="2:20" x14ac:dyDescent="0.15">
      <c r="B15" s="170" t="s">
        <v>130</v>
      </c>
      <c r="C15" s="171" t="s">
        <v>247</v>
      </c>
      <c r="D15" s="172">
        <f>③入力!D15</f>
        <v>0</v>
      </c>
      <c r="E15" s="173">
        <f>D15*⑨各種係数!F13</f>
        <v>0</v>
      </c>
      <c r="F15" s="174">
        <f>D15*⑨各種係数!G13</f>
        <v>0</v>
      </c>
      <c r="G15" s="175">
        <v>0</v>
      </c>
      <c r="H15" s="172">
        <f t="shared" si="4"/>
        <v>0</v>
      </c>
      <c r="I15" s="176">
        <f>H15*⑨各種係数!F13</f>
        <v>0</v>
      </c>
      <c r="J15" s="174">
        <f>H15*⑨各種係数!G13</f>
        <v>0</v>
      </c>
      <c r="K15" s="176">
        <f>F15+J15</f>
        <v>0</v>
      </c>
      <c r="L15" s="173"/>
      <c r="M15" s="173">
        <f>$L$49*⑨各種係数!H13</f>
        <v>0</v>
      </c>
      <c r="N15" s="177">
        <f>M15*⑨各種係数!E13</f>
        <v>0</v>
      </c>
      <c r="O15" s="172">
        <v>0</v>
      </c>
      <c r="P15" s="173">
        <f>O15*⑨各種係数!F13</f>
        <v>0</v>
      </c>
      <c r="Q15" s="174">
        <f>O15*⑨各種係数!G13</f>
        <v>0</v>
      </c>
      <c r="R15" s="172">
        <f t="shared" si="1"/>
        <v>0</v>
      </c>
      <c r="S15" s="173">
        <f t="shared" si="2"/>
        <v>0</v>
      </c>
      <c r="T15" s="174">
        <f t="shared" si="3"/>
        <v>0</v>
      </c>
    </row>
    <row r="16" spans="2:20" x14ac:dyDescent="0.15">
      <c r="B16" s="162" t="s">
        <v>131</v>
      </c>
      <c r="C16" s="163" t="s">
        <v>248</v>
      </c>
      <c r="D16" s="164">
        <f>③入力!D16</f>
        <v>0</v>
      </c>
      <c r="E16" s="165">
        <f>D16*⑨各種係数!F14</f>
        <v>0</v>
      </c>
      <c r="F16" s="166">
        <f>D16*⑨各種係数!G14</f>
        <v>0</v>
      </c>
      <c r="G16" s="167">
        <v>0</v>
      </c>
      <c r="H16" s="164">
        <f t="shared" si="4"/>
        <v>0</v>
      </c>
      <c r="I16" s="168">
        <f>H16*⑨各種係数!F14</f>
        <v>0</v>
      </c>
      <c r="J16" s="166">
        <f>H16*⑨各種係数!G14</f>
        <v>0</v>
      </c>
      <c r="K16" s="168">
        <f t="shared" si="0"/>
        <v>0</v>
      </c>
      <c r="L16" s="165"/>
      <c r="M16" s="165">
        <f>$L$49*⑨各種係数!H14</f>
        <v>0</v>
      </c>
      <c r="N16" s="169">
        <f>M16*⑨各種係数!E14</f>
        <v>0</v>
      </c>
      <c r="O16" s="164">
        <v>0</v>
      </c>
      <c r="P16" s="165">
        <f>O16*⑨各種係数!F14</f>
        <v>0</v>
      </c>
      <c r="Q16" s="166">
        <f>O16*⑨各種係数!G14</f>
        <v>0</v>
      </c>
      <c r="R16" s="164">
        <f t="shared" si="1"/>
        <v>0</v>
      </c>
      <c r="S16" s="165">
        <f t="shared" si="2"/>
        <v>0</v>
      </c>
      <c r="T16" s="166">
        <f t="shared" si="3"/>
        <v>0</v>
      </c>
    </row>
    <row r="17" spans="2:20" x14ac:dyDescent="0.15">
      <c r="B17" s="170" t="s">
        <v>132</v>
      </c>
      <c r="C17" s="171" t="s">
        <v>249</v>
      </c>
      <c r="D17" s="172">
        <f>③入力!D17</f>
        <v>0</v>
      </c>
      <c r="E17" s="173">
        <f>D17*⑨各種係数!F15</f>
        <v>0</v>
      </c>
      <c r="F17" s="174">
        <f>D17*⑨各種係数!G15</f>
        <v>0</v>
      </c>
      <c r="G17" s="175">
        <v>0</v>
      </c>
      <c r="H17" s="172">
        <f t="shared" si="4"/>
        <v>0</v>
      </c>
      <c r="I17" s="176">
        <f>H17*⑨各種係数!F15</f>
        <v>0</v>
      </c>
      <c r="J17" s="174">
        <f>H17*⑨各種係数!G15</f>
        <v>0</v>
      </c>
      <c r="K17" s="176">
        <f t="shared" si="0"/>
        <v>0</v>
      </c>
      <c r="L17" s="173"/>
      <c r="M17" s="173">
        <f>$L$49*⑨各種係数!H15</f>
        <v>0</v>
      </c>
      <c r="N17" s="177">
        <f>M17*⑨各種係数!E15</f>
        <v>0</v>
      </c>
      <c r="O17" s="172">
        <v>0</v>
      </c>
      <c r="P17" s="173">
        <f>O17*⑨各種係数!F15</f>
        <v>0</v>
      </c>
      <c r="Q17" s="174">
        <f>O17*⑨各種係数!G15</f>
        <v>0</v>
      </c>
      <c r="R17" s="172">
        <f t="shared" si="1"/>
        <v>0</v>
      </c>
      <c r="S17" s="173">
        <f t="shared" si="2"/>
        <v>0</v>
      </c>
      <c r="T17" s="174">
        <f t="shared" si="3"/>
        <v>0</v>
      </c>
    </row>
    <row r="18" spans="2:20" x14ac:dyDescent="0.15">
      <c r="B18" s="162" t="s">
        <v>133</v>
      </c>
      <c r="C18" s="163" t="s">
        <v>250</v>
      </c>
      <c r="D18" s="164">
        <f>③入力!D18</f>
        <v>0</v>
      </c>
      <c r="E18" s="165">
        <f>D18*⑨各種係数!F16</f>
        <v>0</v>
      </c>
      <c r="F18" s="166">
        <f>D18*⑨各種係数!G16</f>
        <v>0</v>
      </c>
      <c r="G18" s="167">
        <v>0</v>
      </c>
      <c r="H18" s="164">
        <f t="shared" si="4"/>
        <v>0</v>
      </c>
      <c r="I18" s="168">
        <f>H18*⑨各種係数!F16</f>
        <v>0</v>
      </c>
      <c r="J18" s="166">
        <f>H18*⑨各種係数!G16</f>
        <v>0</v>
      </c>
      <c r="K18" s="168">
        <f t="shared" si="0"/>
        <v>0</v>
      </c>
      <c r="L18" s="165"/>
      <c r="M18" s="165">
        <f>$L$49*⑨各種係数!H16</f>
        <v>0</v>
      </c>
      <c r="N18" s="169">
        <f>M18*⑨各種係数!E16</f>
        <v>0</v>
      </c>
      <c r="O18" s="164">
        <v>0</v>
      </c>
      <c r="P18" s="165">
        <f>O18*⑨各種係数!F16</f>
        <v>0</v>
      </c>
      <c r="Q18" s="166">
        <f>O18*⑨各種係数!G16</f>
        <v>0</v>
      </c>
      <c r="R18" s="164">
        <f t="shared" si="1"/>
        <v>0</v>
      </c>
      <c r="S18" s="165">
        <f t="shared" si="2"/>
        <v>0</v>
      </c>
      <c r="T18" s="166">
        <f t="shared" si="3"/>
        <v>0</v>
      </c>
    </row>
    <row r="19" spans="2:20" x14ac:dyDescent="0.15">
      <c r="B19" s="170" t="s">
        <v>134</v>
      </c>
      <c r="C19" s="171" t="s">
        <v>135</v>
      </c>
      <c r="D19" s="172">
        <f>③入力!D19</f>
        <v>0</v>
      </c>
      <c r="E19" s="173">
        <f>D19*⑨各種係数!F17</f>
        <v>0</v>
      </c>
      <c r="F19" s="174">
        <f>D19*⑨各種係数!G17</f>
        <v>0</v>
      </c>
      <c r="G19" s="175">
        <v>0</v>
      </c>
      <c r="H19" s="172">
        <f t="shared" si="4"/>
        <v>0</v>
      </c>
      <c r="I19" s="176">
        <f>H19*⑨各種係数!F17</f>
        <v>0</v>
      </c>
      <c r="J19" s="174">
        <f>H19*⑨各種係数!G17</f>
        <v>0</v>
      </c>
      <c r="K19" s="172">
        <f t="shared" si="0"/>
        <v>0</v>
      </c>
      <c r="L19" s="173"/>
      <c r="M19" s="173">
        <f>$L$49*⑨各種係数!H17</f>
        <v>0</v>
      </c>
      <c r="N19" s="177">
        <f>M19*⑨各種係数!E17</f>
        <v>0</v>
      </c>
      <c r="O19" s="172">
        <v>0</v>
      </c>
      <c r="P19" s="173">
        <f>O19*⑨各種係数!F17</f>
        <v>0</v>
      </c>
      <c r="Q19" s="174">
        <f>O19*⑨各種係数!G17</f>
        <v>0</v>
      </c>
      <c r="R19" s="172">
        <f t="shared" si="1"/>
        <v>0</v>
      </c>
      <c r="S19" s="173">
        <f t="shared" si="2"/>
        <v>0</v>
      </c>
      <c r="T19" s="174">
        <f t="shared" si="3"/>
        <v>0</v>
      </c>
    </row>
    <row r="20" spans="2:20" x14ac:dyDescent="0.15">
      <c r="B20" s="162" t="s">
        <v>136</v>
      </c>
      <c r="C20" s="163" t="s">
        <v>251</v>
      </c>
      <c r="D20" s="164">
        <f>③入力!D20</f>
        <v>0</v>
      </c>
      <c r="E20" s="165">
        <f>D20*⑨各種係数!F18</f>
        <v>0</v>
      </c>
      <c r="F20" s="166">
        <f>D20*⑨各種係数!G18</f>
        <v>0</v>
      </c>
      <c r="G20" s="167">
        <v>0</v>
      </c>
      <c r="H20" s="164">
        <f t="shared" si="4"/>
        <v>0</v>
      </c>
      <c r="I20" s="168">
        <f>H20*⑨各種係数!F18</f>
        <v>0</v>
      </c>
      <c r="J20" s="166">
        <f>H20*⑨各種係数!G18</f>
        <v>0</v>
      </c>
      <c r="K20" s="168">
        <f t="shared" si="0"/>
        <v>0</v>
      </c>
      <c r="L20" s="165"/>
      <c r="M20" s="165">
        <f>$L$49*⑨各種係数!H18</f>
        <v>0</v>
      </c>
      <c r="N20" s="169">
        <f>M20*⑨各種係数!E18</f>
        <v>0</v>
      </c>
      <c r="O20" s="164">
        <v>0</v>
      </c>
      <c r="P20" s="165">
        <f>O20*⑨各種係数!F18</f>
        <v>0</v>
      </c>
      <c r="Q20" s="166">
        <f>O20*⑨各種係数!G18</f>
        <v>0</v>
      </c>
      <c r="R20" s="164">
        <f t="shared" si="1"/>
        <v>0</v>
      </c>
      <c r="S20" s="165">
        <f t="shared" si="2"/>
        <v>0</v>
      </c>
      <c r="T20" s="166">
        <f t="shared" si="3"/>
        <v>0</v>
      </c>
    </row>
    <row r="21" spans="2:20" x14ac:dyDescent="0.15">
      <c r="B21" s="170" t="s">
        <v>137</v>
      </c>
      <c r="C21" s="171" t="s">
        <v>252</v>
      </c>
      <c r="D21" s="172">
        <f>③入力!D21</f>
        <v>0</v>
      </c>
      <c r="E21" s="173">
        <f>D21*⑨各種係数!F19</f>
        <v>0</v>
      </c>
      <c r="F21" s="174">
        <f>D21*⑨各種係数!G19</f>
        <v>0</v>
      </c>
      <c r="G21" s="175">
        <v>0</v>
      </c>
      <c r="H21" s="172">
        <f t="shared" si="4"/>
        <v>0</v>
      </c>
      <c r="I21" s="176">
        <f>H21*⑨各種係数!F19</f>
        <v>0</v>
      </c>
      <c r="J21" s="174">
        <f>H21*⑨各種係数!G19</f>
        <v>0</v>
      </c>
      <c r="K21" s="176">
        <f t="shared" si="0"/>
        <v>0</v>
      </c>
      <c r="L21" s="173"/>
      <c r="M21" s="173">
        <f>$L$49*⑨各種係数!H19</f>
        <v>0</v>
      </c>
      <c r="N21" s="177">
        <f>M21*⑨各種係数!E19</f>
        <v>0</v>
      </c>
      <c r="O21" s="172">
        <v>0</v>
      </c>
      <c r="P21" s="173">
        <f>O21*⑨各種係数!F19</f>
        <v>0</v>
      </c>
      <c r="Q21" s="174">
        <f>O21*⑨各種係数!G19</f>
        <v>0</v>
      </c>
      <c r="R21" s="172">
        <f t="shared" si="1"/>
        <v>0</v>
      </c>
      <c r="S21" s="173">
        <f t="shared" si="2"/>
        <v>0</v>
      </c>
      <c r="T21" s="174">
        <f t="shared" si="3"/>
        <v>0</v>
      </c>
    </row>
    <row r="22" spans="2:20" x14ac:dyDescent="0.15">
      <c r="B22" s="162" t="s">
        <v>138</v>
      </c>
      <c r="C22" s="163" t="s">
        <v>253</v>
      </c>
      <c r="D22" s="164">
        <f>③入力!D22</f>
        <v>0</v>
      </c>
      <c r="E22" s="165">
        <f>D22*⑨各種係数!F20</f>
        <v>0</v>
      </c>
      <c r="F22" s="166">
        <f>D22*⑨各種係数!G20</f>
        <v>0</v>
      </c>
      <c r="G22" s="167">
        <v>0</v>
      </c>
      <c r="H22" s="164">
        <f t="shared" si="4"/>
        <v>0</v>
      </c>
      <c r="I22" s="168">
        <f>H22*⑨各種係数!F20</f>
        <v>0</v>
      </c>
      <c r="J22" s="166">
        <f>H22*⑨各種係数!G20</f>
        <v>0</v>
      </c>
      <c r="K22" s="168">
        <f t="shared" si="0"/>
        <v>0</v>
      </c>
      <c r="L22" s="165"/>
      <c r="M22" s="165">
        <f>$L$49*⑨各種係数!H20</f>
        <v>0</v>
      </c>
      <c r="N22" s="169">
        <f>M22*⑨各種係数!E20</f>
        <v>0</v>
      </c>
      <c r="O22" s="164">
        <v>0</v>
      </c>
      <c r="P22" s="165">
        <f>O22*⑨各種係数!F20</f>
        <v>0</v>
      </c>
      <c r="Q22" s="166">
        <f>O22*⑨各種係数!G20</f>
        <v>0</v>
      </c>
      <c r="R22" s="164">
        <f t="shared" si="1"/>
        <v>0</v>
      </c>
      <c r="S22" s="165">
        <f t="shared" si="2"/>
        <v>0</v>
      </c>
      <c r="T22" s="166">
        <f t="shared" si="3"/>
        <v>0</v>
      </c>
    </row>
    <row r="23" spans="2:20" x14ac:dyDescent="0.15">
      <c r="B23" s="170" t="s">
        <v>139</v>
      </c>
      <c r="C23" s="171" t="s">
        <v>254</v>
      </c>
      <c r="D23" s="172">
        <f>③入力!D23</f>
        <v>0</v>
      </c>
      <c r="E23" s="173">
        <f>D23*⑨各種係数!F21</f>
        <v>0</v>
      </c>
      <c r="F23" s="174">
        <f>D23*⑨各種係数!G21</f>
        <v>0</v>
      </c>
      <c r="G23" s="175">
        <v>0</v>
      </c>
      <c r="H23" s="172">
        <f t="shared" si="4"/>
        <v>0</v>
      </c>
      <c r="I23" s="176">
        <f>H23*⑨各種係数!F21</f>
        <v>0</v>
      </c>
      <c r="J23" s="174">
        <f>H23*⑨各種係数!G21</f>
        <v>0</v>
      </c>
      <c r="K23" s="176">
        <f t="shared" si="0"/>
        <v>0</v>
      </c>
      <c r="L23" s="173"/>
      <c r="M23" s="173">
        <f>$L$49*⑨各種係数!H21</f>
        <v>0</v>
      </c>
      <c r="N23" s="174">
        <f>M23*⑨各種係数!E21</f>
        <v>0</v>
      </c>
      <c r="O23" s="172">
        <v>0</v>
      </c>
      <c r="P23" s="173">
        <f>O23*⑨各種係数!F21</f>
        <v>0</v>
      </c>
      <c r="Q23" s="174">
        <f>O23*⑨各種係数!G21</f>
        <v>0</v>
      </c>
      <c r="R23" s="172">
        <f t="shared" si="1"/>
        <v>0</v>
      </c>
      <c r="S23" s="173">
        <f t="shared" si="2"/>
        <v>0</v>
      </c>
      <c r="T23" s="174">
        <f t="shared" si="3"/>
        <v>0</v>
      </c>
    </row>
    <row r="24" spans="2:20" x14ac:dyDescent="0.15">
      <c r="B24" s="162" t="s">
        <v>140</v>
      </c>
      <c r="C24" s="163" t="s">
        <v>255</v>
      </c>
      <c r="D24" s="164">
        <f>③入力!D24</f>
        <v>0</v>
      </c>
      <c r="E24" s="165">
        <f>D24*⑨各種係数!F22</f>
        <v>0</v>
      </c>
      <c r="F24" s="166">
        <f>D24*⑨各種係数!G22</f>
        <v>0</v>
      </c>
      <c r="G24" s="167">
        <v>0</v>
      </c>
      <c r="H24" s="164">
        <f t="shared" si="4"/>
        <v>0</v>
      </c>
      <c r="I24" s="168">
        <f>H24*⑨各種係数!F22</f>
        <v>0</v>
      </c>
      <c r="J24" s="166">
        <f>H24*⑨各種係数!G22</f>
        <v>0</v>
      </c>
      <c r="K24" s="168">
        <f t="shared" si="0"/>
        <v>0</v>
      </c>
      <c r="L24" s="165"/>
      <c r="M24" s="165">
        <f>$L$49*⑨各種係数!H22</f>
        <v>0</v>
      </c>
      <c r="N24" s="169">
        <f>M24*⑨各種係数!E22</f>
        <v>0</v>
      </c>
      <c r="O24" s="164">
        <v>0</v>
      </c>
      <c r="P24" s="165">
        <f>O24*⑨各種係数!F22</f>
        <v>0</v>
      </c>
      <c r="Q24" s="166">
        <f>O24*⑨各種係数!G22</f>
        <v>0</v>
      </c>
      <c r="R24" s="164">
        <f t="shared" si="1"/>
        <v>0</v>
      </c>
      <c r="S24" s="165">
        <f t="shared" si="2"/>
        <v>0</v>
      </c>
      <c r="T24" s="166">
        <f t="shared" si="3"/>
        <v>0</v>
      </c>
    </row>
    <row r="25" spans="2:20" x14ac:dyDescent="0.15">
      <c r="B25" s="170" t="s">
        <v>141</v>
      </c>
      <c r="C25" s="171" t="s">
        <v>256</v>
      </c>
      <c r="D25" s="172">
        <f>③入力!D25</f>
        <v>0</v>
      </c>
      <c r="E25" s="173">
        <f>D25*⑨各種係数!F23</f>
        <v>0</v>
      </c>
      <c r="F25" s="174">
        <f>D25*⑨各種係数!G23</f>
        <v>0</v>
      </c>
      <c r="G25" s="175">
        <v>0</v>
      </c>
      <c r="H25" s="172">
        <f t="shared" si="4"/>
        <v>0</v>
      </c>
      <c r="I25" s="176">
        <f>H25*⑨各種係数!F23</f>
        <v>0</v>
      </c>
      <c r="J25" s="174">
        <f>H25*⑨各種係数!G23</f>
        <v>0</v>
      </c>
      <c r="K25" s="176">
        <f t="shared" si="0"/>
        <v>0</v>
      </c>
      <c r="L25" s="173"/>
      <c r="M25" s="173">
        <f>$L$49*⑨各種係数!H23</f>
        <v>0</v>
      </c>
      <c r="N25" s="177">
        <f>M25*⑨各種係数!E23</f>
        <v>0</v>
      </c>
      <c r="O25" s="172">
        <v>0</v>
      </c>
      <c r="P25" s="173">
        <f>O25*⑨各種係数!F23</f>
        <v>0</v>
      </c>
      <c r="Q25" s="174">
        <f>O25*⑨各種係数!G23</f>
        <v>0</v>
      </c>
      <c r="R25" s="172">
        <f t="shared" si="1"/>
        <v>0</v>
      </c>
      <c r="S25" s="173">
        <f t="shared" si="2"/>
        <v>0</v>
      </c>
      <c r="T25" s="174">
        <f t="shared" si="3"/>
        <v>0</v>
      </c>
    </row>
    <row r="26" spans="2:20" x14ac:dyDescent="0.15">
      <c r="B26" s="162" t="s">
        <v>142</v>
      </c>
      <c r="C26" s="163" t="s">
        <v>257</v>
      </c>
      <c r="D26" s="164">
        <f>③入力!D26</f>
        <v>0</v>
      </c>
      <c r="E26" s="165">
        <f>D26*⑨各種係数!F24</f>
        <v>0</v>
      </c>
      <c r="F26" s="166">
        <f>D26*⑨各種係数!G24</f>
        <v>0</v>
      </c>
      <c r="G26" s="167">
        <v>0</v>
      </c>
      <c r="H26" s="164">
        <f t="shared" si="4"/>
        <v>0</v>
      </c>
      <c r="I26" s="168">
        <f>H26*⑨各種係数!F24</f>
        <v>0</v>
      </c>
      <c r="J26" s="166">
        <f>H26*⑨各種係数!G24</f>
        <v>0</v>
      </c>
      <c r="K26" s="168">
        <f t="shared" si="0"/>
        <v>0</v>
      </c>
      <c r="L26" s="165"/>
      <c r="M26" s="165">
        <f>$L$49*⑨各種係数!H24</f>
        <v>0</v>
      </c>
      <c r="N26" s="169">
        <f>M26*⑨各種係数!E24</f>
        <v>0</v>
      </c>
      <c r="O26" s="164">
        <v>0</v>
      </c>
      <c r="P26" s="165">
        <f>O26*⑨各種係数!F24</f>
        <v>0</v>
      </c>
      <c r="Q26" s="166">
        <f>O26*⑨各種係数!G24</f>
        <v>0</v>
      </c>
      <c r="R26" s="164">
        <f t="shared" si="1"/>
        <v>0</v>
      </c>
      <c r="S26" s="165">
        <f t="shared" si="2"/>
        <v>0</v>
      </c>
      <c r="T26" s="166">
        <f t="shared" si="3"/>
        <v>0</v>
      </c>
    </row>
    <row r="27" spans="2:20" x14ac:dyDescent="0.15">
      <c r="B27" s="170" t="s">
        <v>143</v>
      </c>
      <c r="C27" s="171" t="s">
        <v>258</v>
      </c>
      <c r="D27" s="172">
        <f>③入力!D27</f>
        <v>0</v>
      </c>
      <c r="E27" s="173">
        <f>D27*⑨各種係数!F25</f>
        <v>0</v>
      </c>
      <c r="F27" s="174">
        <f>D27*⑨各種係数!G25</f>
        <v>0</v>
      </c>
      <c r="G27" s="175">
        <v>0</v>
      </c>
      <c r="H27" s="172">
        <f t="shared" si="4"/>
        <v>0</v>
      </c>
      <c r="I27" s="176">
        <f>H27*⑨各種係数!F25</f>
        <v>0</v>
      </c>
      <c r="J27" s="174">
        <f>H27*⑨各種係数!G25</f>
        <v>0</v>
      </c>
      <c r="K27" s="176">
        <f t="shared" si="0"/>
        <v>0</v>
      </c>
      <c r="L27" s="173"/>
      <c r="M27" s="173">
        <f>$L$49*⑨各種係数!H25</f>
        <v>0</v>
      </c>
      <c r="N27" s="177">
        <f>M27*⑨各種係数!E25</f>
        <v>0</v>
      </c>
      <c r="O27" s="172">
        <v>0</v>
      </c>
      <c r="P27" s="173">
        <f>O27*⑨各種係数!F25</f>
        <v>0</v>
      </c>
      <c r="Q27" s="174">
        <f>O27*⑨各種係数!G25</f>
        <v>0</v>
      </c>
      <c r="R27" s="172">
        <f t="shared" si="1"/>
        <v>0</v>
      </c>
      <c r="S27" s="173">
        <f t="shared" si="2"/>
        <v>0</v>
      </c>
      <c r="T27" s="174">
        <f t="shared" si="3"/>
        <v>0</v>
      </c>
    </row>
    <row r="28" spans="2:20" x14ac:dyDescent="0.15">
      <c r="B28" s="162" t="s">
        <v>144</v>
      </c>
      <c r="C28" s="163" t="s">
        <v>259</v>
      </c>
      <c r="D28" s="164">
        <f>③入力!D28</f>
        <v>0</v>
      </c>
      <c r="E28" s="165">
        <f>D28*⑨各種係数!F26</f>
        <v>0</v>
      </c>
      <c r="F28" s="166">
        <f>D28*⑨各種係数!G26</f>
        <v>0</v>
      </c>
      <c r="G28" s="167">
        <v>0</v>
      </c>
      <c r="H28" s="164">
        <f t="shared" si="4"/>
        <v>0</v>
      </c>
      <c r="I28" s="168">
        <f>H28*⑨各種係数!F26</f>
        <v>0</v>
      </c>
      <c r="J28" s="166">
        <f>H28*⑨各種係数!G26</f>
        <v>0</v>
      </c>
      <c r="K28" s="168">
        <f t="shared" si="0"/>
        <v>0</v>
      </c>
      <c r="L28" s="165"/>
      <c r="M28" s="165">
        <f>$L$49*⑨各種係数!H26</f>
        <v>0</v>
      </c>
      <c r="N28" s="169">
        <f>M28*⑨各種係数!E26</f>
        <v>0</v>
      </c>
      <c r="O28" s="164">
        <v>0</v>
      </c>
      <c r="P28" s="165">
        <f>O28*⑨各種係数!F26</f>
        <v>0</v>
      </c>
      <c r="Q28" s="166">
        <f>O28*⑨各種係数!G26</f>
        <v>0</v>
      </c>
      <c r="R28" s="164">
        <f t="shared" si="1"/>
        <v>0</v>
      </c>
      <c r="S28" s="165">
        <f t="shared" si="2"/>
        <v>0</v>
      </c>
      <c r="T28" s="166">
        <f t="shared" si="3"/>
        <v>0</v>
      </c>
    </row>
    <row r="29" spans="2:20" x14ac:dyDescent="0.15">
      <c r="B29" s="170" t="s">
        <v>145</v>
      </c>
      <c r="C29" s="171" t="s">
        <v>260</v>
      </c>
      <c r="D29" s="172">
        <f>③入力!D29</f>
        <v>0</v>
      </c>
      <c r="E29" s="173">
        <f>D29*⑨各種係数!F27</f>
        <v>0</v>
      </c>
      <c r="F29" s="174">
        <f>D29*⑨各種係数!G27</f>
        <v>0</v>
      </c>
      <c r="G29" s="175">
        <v>0</v>
      </c>
      <c r="H29" s="172">
        <f t="shared" si="4"/>
        <v>0</v>
      </c>
      <c r="I29" s="176">
        <f>H29*⑨各種係数!F27</f>
        <v>0</v>
      </c>
      <c r="J29" s="174">
        <f>H29*⑨各種係数!G27</f>
        <v>0</v>
      </c>
      <c r="K29" s="172">
        <f t="shared" si="0"/>
        <v>0</v>
      </c>
      <c r="L29" s="173"/>
      <c r="M29" s="173">
        <f>$L$49*⑨各種係数!H27</f>
        <v>0</v>
      </c>
      <c r="N29" s="177">
        <f>M29*⑨各種係数!E27</f>
        <v>0</v>
      </c>
      <c r="O29" s="172">
        <v>0</v>
      </c>
      <c r="P29" s="173">
        <f>O29*⑨各種係数!F27</f>
        <v>0</v>
      </c>
      <c r="Q29" s="174">
        <f>O29*⑨各種係数!G27</f>
        <v>0</v>
      </c>
      <c r="R29" s="172">
        <f t="shared" si="1"/>
        <v>0</v>
      </c>
      <c r="S29" s="173">
        <f t="shared" si="2"/>
        <v>0</v>
      </c>
      <c r="T29" s="174">
        <f t="shared" si="3"/>
        <v>0</v>
      </c>
    </row>
    <row r="30" spans="2:20" x14ac:dyDescent="0.15">
      <c r="B30" s="162" t="s">
        <v>146</v>
      </c>
      <c r="C30" s="163" t="s">
        <v>261</v>
      </c>
      <c r="D30" s="164">
        <f>③入力!D30</f>
        <v>0</v>
      </c>
      <c r="E30" s="165">
        <f>D30*⑨各種係数!F28</f>
        <v>0</v>
      </c>
      <c r="F30" s="166">
        <f>D30*⑨各種係数!G28</f>
        <v>0</v>
      </c>
      <c r="G30" s="167">
        <v>0</v>
      </c>
      <c r="H30" s="164">
        <f t="shared" si="4"/>
        <v>0</v>
      </c>
      <c r="I30" s="168">
        <f>H30*⑨各種係数!F28</f>
        <v>0</v>
      </c>
      <c r="J30" s="166">
        <f>H30*⑨各種係数!G28</f>
        <v>0</v>
      </c>
      <c r="K30" s="168">
        <f t="shared" si="0"/>
        <v>0</v>
      </c>
      <c r="L30" s="165"/>
      <c r="M30" s="165">
        <f>$L$49*⑨各種係数!H28</f>
        <v>0</v>
      </c>
      <c r="N30" s="169">
        <f>M30*⑨各種係数!E28</f>
        <v>0</v>
      </c>
      <c r="O30" s="164">
        <v>0</v>
      </c>
      <c r="P30" s="165">
        <f>O30*⑨各種係数!F28</f>
        <v>0</v>
      </c>
      <c r="Q30" s="166">
        <f>O30*⑨各種係数!G28</f>
        <v>0</v>
      </c>
      <c r="R30" s="164">
        <f t="shared" si="1"/>
        <v>0</v>
      </c>
      <c r="S30" s="165">
        <f t="shared" si="2"/>
        <v>0</v>
      </c>
      <c r="T30" s="166">
        <f t="shared" si="3"/>
        <v>0</v>
      </c>
    </row>
    <row r="31" spans="2:20" x14ac:dyDescent="0.15">
      <c r="B31" s="170" t="s">
        <v>147</v>
      </c>
      <c r="C31" s="171" t="s">
        <v>148</v>
      </c>
      <c r="D31" s="172">
        <f>③入力!D31</f>
        <v>0</v>
      </c>
      <c r="E31" s="173">
        <f>D31*⑨各種係数!F29</f>
        <v>0</v>
      </c>
      <c r="F31" s="174">
        <f>D31*⑨各種係数!G29</f>
        <v>0</v>
      </c>
      <c r="G31" s="175">
        <v>0</v>
      </c>
      <c r="H31" s="172">
        <f t="shared" si="4"/>
        <v>0</v>
      </c>
      <c r="I31" s="176">
        <f>H31*⑨各種係数!F29</f>
        <v>0</v>
      </c>
      <c r="J31" s="174">
        <f>H31*⑨各種係数!G29</f>
        <v>0</v>
      </c>
      <c r="K31" s="176">
        <f t="shared" si="0"/>
        <v>0</v>
      </c>
      <c r="L31" s="173"/>
      <c r="M31" s="173">
        <f>$L$49*⑨各種係数!H29</f>
        <v>0</v>
      </c>
      <c r="N31" s="177">
        <f>M31*⑨各種係数!E29</f>
        <v>0</v>
      </c>
      <c r="O31" s="172">
        <v>0</v>
      </c>
      <c r="P31" s="173">
        <f>O31*⑨各種係数!F29</f>
        <v>0</v>
      </c>
      <c r="Q31" s="174">
        <f>O31*⑨各種係数!G29</f>
        <v>0</v>
      </c>
      <c r="R31" s="172">
        <f t="shared" si="1"/>
        <v>0</v>
      </c>
      <c r="S31" s="173">
        <f t="shared" si="2"/>
        <v>0</v>
      </c>
      <c r="T31" s="174">
        <f t="shared" si="3"/>
        <v>0</v>
      </c>
    </row>
    <row r="32" spans="2:20" x14ac:dyDescent="0.15">
      <c r="B32" s="162" t="s">
        <v>149</v>
      </c>
      <c r="C32" s="163" t="s">
        <v>262</v>
      </c>
      <c r="D32" s="164">
        <f>③入力!D32</f>
        <v>0</v>
      </c>
      <c r="E32" s="165">
        <f>D32*⑨各種係数!F30</f>
        <v>0</v>
      </c>
      <c r="F32" s="166">
        <f>D32*⑨各種係数!G30</f>
        <v>0</v>
      </c>
      <c r="G32" s="167">
        <v>0</v>
      </c>
      <c r="H32" s="164">
        <f t="shared" si="4"/>
        <v>0</v>
      </c>
      <c r="I32" s="168">
        <f>H32*⑨各種係数!F30</f>
        <v>0</v>
      </c>
      <c r="J32" s="166">
        <f>H32*⑨各種係数!G30</f>
        <v>0</v>
      </c>
      <c r="K32" s="168">
        <f t="shared" si="0"/>
        <v>0</v>
      </c>
      <c r="L32" s="165"/>
      <c r="M32" s="165">
        <f>$L$49*⑨各種係数!H30</f>
        <v>0</v>
      </c>
      <c r="N32" s="169">
        <f>M32*⑨各種係数!E30</f>
        <v>0</v>
      </c>
      <c r="O32" s="164">
        <v>0</v>
      </c>
      <c r="P32" s="165">
        <f>O32*⑨各種係数!F30</f>
        <v>0</v>
      </c>
      <c r="Q32" s="166">
        <f>O32*⑨各種係数!G30</f>
        <v>0</v>
      </c>
      <c r="R32" s="164">
        <f t="shared" si="1"/>
        <v>0</v>
      </c>
      <c r="S32" s="165">
        <f t="shared" si="2"/>
        <v>0</v>
      </c>
      <c r="T32" s="166">
        <f t="shared" si="3"/>
        <v>0</v>
      </c>
    </row>
    <row r="33" spans="2:20" x14ac:dyDescent="0.15">
      <c r="B33" s="170" t="s">
        <v>150</v>
      </c>
      <c r="C33" s="171" t="s">
        <v>263</v>
      </c>
      <c r="D33" s="172">
        <f>③入力!D33</f>
        <v>0</v>
      </c>
      <c r="E33" s="173">
        <f>D33*⑨各種係数!F31</f>
        <v>0</v>
      </c>
      <c r="F33" s="174">
        <f>D33*⑨各種係数!G31</f>
        <v>0</v>
      </c>
      <c r="G33" s="175">
        <v>0</v>
      </c>
      <c r="H33" s="172">
        <f t="shared" si="4"/>
        <v>0</v>
      </c>
      <c r="I33" s="176">
        <f>H33*⑨各種係数!F31</f>
        <v>0</v>
      </c>
      <c r="J33" s="174">
        <f>H33*⑨各種係数!G31</f>
        <v>0</v>
      </c>
      <c r="K33" s="176">
        <f t="shared" si="0"/>
        <v>0</v>
      </c>
      <c r="L33" s="173"/>
      <c r="M33" s="173">
        <f>$L$49*⑨各種係数!H31</f>
        <v>0</v>
      </c>
      <c r="N33" s="174">
        <f>M33*⑨各種係数!E31</f>
        <v>0</v>
      </c>
      <c r="O33" s="172">
        <v>0</v>
      </c>
      <c r="P33" s="173">
        <f>O33*⑨各種係数!F31</f>
        <v>0</v>
      </c>
      <c r="Q33" s="174">
        <f>O33*⑨各種係数!G31</f>
        <v>0</v>
      </c>
      <c r="R33" s="172">
        <f t="shared" si="1"/>
        <v>0</v>
      </c>
      <c r="S33" s="173">
        <f t="shared" si="2"/>
        <v>0</v>
      </c>
      <c r="T33" s="174">
        <f t="shared" si="3"/>
        <v>0</v>
      </c>
    </row>
    <row r="34" spans="2:20" x14ac:dyDescent="0.15">
      <c r="B34" s="162" t="s">
        <v>151</v>
      </c>
      <c r="C34" s="163" t="s">
        <v>168</v>
      </c>
      <c r="D34" s="164">
        <f>③入力!D34</f>
        <v>0</v>
      </c>
      <c r="E34" s="165">
        <f>D34*⑨各種係数!F32</f>
        <v>0</v>
      </c>
      <c r="F34" s="166">
        <f>D34*⑨各種係数!G32</f>
        <v>0</v>
      </c>
      <c r="G34" s="167">
        <v>0</v>
      </c>
      <c r="H34" s="164">
        <f t="shared" si="4"/>
        <v>0</v>
      </c>
      <c r="I34" s="168">
        <f>H34*⑨各種係数!F32</f>
        <v>0</v>
      </c>
      <c r="J34" s="166">
        <f>H34*⑨各種係数!G32</f>
        <v>0</v>
      </c>
      <c r="K34" s="168">
        <f t="shared" si="0"/>
        <v>0</v>
      </c>
      <c r="L34" s="165"/>
      <c r="M34" s="165">
        <f>$L$49*⑨各種係数!H32</f>
        <v>0</v>
      </c>
      <c r="N34" s="169">
        <f>M34*⑨各種係数!E32</f>
        <v>0</v>
      </c>
      <c r="O34" s="164">
        <v>0</v>
      </c>
      <c r="P34" s="165">
        <f>O34*⑨各種係数!F32</f>
        <v>0</v>
      </c>
      <c r="Q34" s="166">
        <f>O34*⑨各種係数!G32</f>
        <v>0</v>
      </c>
      <c r="R34" s="164">
        <f t="shared" si="1"/>
        <v>0</v>
      </c>
      <c r="S34" s="165">
        <f t="shared" si="2"/>
        <v>0</v>
      </c>
      <c r="T34" s="166">
        <f t="shared" si="3"/>
        <v>0</v>
      </c>
    </row>
    <row r="35" spans="2:20" x14ac:dyDescent="0.15">
      <c r="B35" s="170" t="s">
        <v>152</v>
      </c>
      <c r="C35" s="171" t="s">
        <v>153</v>
      </c>
      <c r="D35" s="172">
        <f>③入力!D35</f>
        <v>0</v>
      </c>
      <c r="E35" s="173">
        <f>D35*⑨各種係数!F33</f>
        <v>0</v>
      </c>
      <c r="F35" s="174">
        <f>D35*⑨各種係数!G33</f>
        <v>0</v>
      </c>
      <c r="G35" s="175">
        <v>0</v>
      </c>
      <c r="H35" s="172">
        <f t="shared" si="4"/>
        <v>0</v>
      </c>
      <c r="I35" s="176">
        <f>H35*⑨各種係数!F33</f>
        <v>0</v>
      </c>
      <c r="J35" s="174">
        <f>H35*⑨各種係数!G33</f>
        <v>0</v>
      </c>
      <c r="K35" s="176">
        <f t="shared" si="0"/>
        <v>0</v>
      </c>
      <c r="L35" s="173"/>
      <c r="M35" s="173">
        <f>$L$49*⑨各種係数!H33</f>
        <v>0</v>
      </c>
      <c r="N35" s="177">
        <f>M35*⑨各種係数!E33</f>
        <v>0</v>
      </c>
      <c r="O35" s="172">
        <v>0</v>
      </c>
      <c r="P35" s="173">
        <f>O35*⑨各種係数!F33</f>
        <v>0</v>
      </c>
      <c r="Q35" s="174">
        <f>O35*⑨各種係数!G33</f>
        <v>0</v>
      </c>
      <c r="R35" s="172">
        <f t="shared" si="1"/>
        <v>0</v>
      </c>
      <c r="S35" s="173">
        <f t="shared" si="2"/>
        <v>0</v>
      </c>
      <c r="T35" s="174">
        <f t="shared" si="3"/>
        <v>0</v>
      </c>
    </row>
    <row r="36" spans="2:20" x14ac:dyDescent="0.15">
      <c r="B36" s="162" t="s">
        <v>154</v>
      </c>
      <c r="C36" s="163" t="s">
        <v>264</v>
      </c>
      <c r="D36" s="164">
        <f>③入力!D36</f>
        <v>0</v>
      </c>
      <c r="E36" s="165">
        <f>D36*⑨各種係数!F34</f>
        <v>0</v>
      </c>
      <c r="F36" s="166">
        <f>D36*⑨各種係数!G34</f>
        <v>0</v>
      </c>
      <c r="G36" s="167">
        <v>0</v>
      </c>
      <c r="H36" s="164">
        <f t="shared" si="4"/>
        <v>0</v>
      </c>
      <c r="I36" s="168">
        <f>H36*⑨各種係数!F34</f>
        <v>0</v>
      </c>
      <c r="J36" s="166">
        <f>H36*⑨各種係数!G34</f>
        <v>0</v>
      </c>
      <c r="K36" s="168">
        <f t="shared" si="0"/>
        <v>0</v>
      </c>
      <c r="L36" s="165"/>
      <c r="M36" s="165">
        <f>$L$49*⑨各種係数!H34</f>
        <v>0</v>
      </c>
      <c r="N36" s="169">
        <f>M36*⑨各種係数!E34</f>
        <v>0</v>
      </c>
      <c r="O36" s="164">
        <v>0</v>
      </c>
      <c r="P36" s="165">
        <f>O36*⑨各種係数!F34</f>
        <v>0</v>
      </c>
      <c r="Q36" s="166">
        <f>O36*⑨各種係数!G34</f>
        <v>0</v>
      </c>
      <c r="R36" s="164">
        <f t="shared" si="1"/>
        <v>0</v>
      </c>
      <c r="S36" s="165">
        <f t="shared" si="2"/>
        <v>0</v>
      </c>
      <c r="T36" s="166">
        <f t="shared" si="3"/>
        <v>0</v>
      </c>
    </row>
    <row r="37" spans="2:20" x14ac:dyDescent="0.15">
      <c r="B37" s="170" t="s">
        <v>155</v>
      </c>
      <c r="C37" s="171" t="s">
        <v>265</v>
      </c>
      <c r="D37" s="172">
        <f>③入力!D37</f>
        <v>0</v>
      </c>
      <c r="E37" s="173">
        <f>D37*⑨各種係数!F35</f>
        <v>0</v>
      </c>
      <c r="F37" s="174">
        <f>D37*⑨各種係数!G35</f>
        <v>0</v>
      </c>
      <c r="G37" s="175">
        <v>0</v>
      </c>
      <c r="H37" s="172">
        <f t="shared" si="4"/>
        <v>0</v>
      </c>
      <c r="I37" s="176">
        <f>H37*⑨各種係数!F35</f>
        <v>0</v>
      </c>
      <c r="J37" s="174">
        <f>H37*⑨各種係数!G35</f>
        <v>0</v>
      </c>
      <c r="K37" s="176">
        <f t="shared" si="0"/>
        <v>0</v>
      </c>
      <c r="L37" s="173"/>
      <c r="M37" s="173">
        <f>$L$49*⑨各種係数!H35</f>
        <v>0</v>
      </c>
      <c r="N37" s="177">
        <f>M37*⑨各種係数!E35</f>
        <v>0</v>
      </c>
      <c r="O37" s="172">
        <v>0</v>
      </c>
      <c r="P37" s="173">
        <f>O37*⑨各種係数!F35</f>
        <v>0</v>
      </c>
      <c r="Q37" s="174">
        <f>O37*⑨各種係数!G35</f>
        <v>0</v>
      </c>
      <c r="R37" s="172">
        <f t="shared" si="1"/>
        <v>0</v>
      </c>
      <c r="S37" s="173">
        <f t="shared" si="2"/>
        <v>0</v>
      </c>
      <c r="T37" s="174">
        <f t="shared" si="3"/>
        <v>0</v>
      </c>
    </row>
    <row r="38" spans="2:20" x14ac:dyDescent="0.15">
      <c r="B38" s="162" t="s">
        <v>156</v>
      </c>
      <c r="C38" s="163" t="s">
        <v>169</v>
      </c>
      <c r="D38" s="164">
        <f>③入力!D38</f>
        <v>0</v>
      </c>
      <c r="E38" s="165">
        <f>D38*⑨各種係数!F36</f>
        <v>0</v>
      </c>
      <c r="F38" s="166">
        <f>D38*⑨各種係数!G36</f>
        <v>0</v>
      </c>
      <c r="G38" s="167">
        <v>0</v>
      </c>
      <c r="H38" s="164">
        <f t="shared" si="4"/>
        <v>0</v>
      </c>
      <c r="I38" s="168">
        <f>H38*⑨各種係数!F36</f>
        <v>0</v>
      </c>
      <c r="J38" s="166">
        <f>H38*⑨各種係数!G36</f>
        <v>0</v>
      </c>
      <c r="K38" s="168">
        <f t="shared" si="0"/>
        <v>0</v>
      </c>
      <c r="L38" s="165"/>
      <c r="M38" s="165">
        <f>$L$49*⑨各種係数!H36</f>
        <v>0</v>
      </c>
      <c r="N38" s="169">
        <f>M38*⑨各種係数!E36</f>
        <v>0</v>
      </c>
      <c r="O38" s="164">
        <v>0</v>
      </c>
      <c r="P38" s="165">
        <f>O38*⑨各種係数!F36</f>
        <v>0</v>
      </c>
      <c r="Q38" s="166">
        <f>O38*⑨各種係数!G36</f>
        <v>0</v>
      </c>
      <c r="R38" s="164">
        <f t="shared" si="1"/>
        <v>0</v>
      </c>
      <c r="S38" s="165">
        <f t="shared" si="2"/>
        <v>0</v>
      </c>
      <c r="T38" s="166">
        <f t="shared" si="3"/>
        <v>0</v>
      </c>
    </row>
    <row r="39" spans="2:20" x14ac:dyDescent="0.15">
      <c r="B39" s="170" t="s">
        <v>157</v>
      </c>
      <c r="C39" s="171" t="s">
        <v>266</v>
      </c>
      <c r="D39" s="172">
        <f>③入力!D39</f>
        <v>0</v>
      </c>
      <c r="E39" s="173">
        <f>D39*⑨各種係数!F37</f>
        <v>0</v>
      </c>
      <c r="F39" s="174">
        <f>D39*⑨各種係数!G37</f>
        <v>0</v>
      </c>
      <c r="G39" s="175">
        <v>0</v>
      </c>
      <c r="H39" s="172">
        <f t="shared" si="4"/>
        <v>0</v>
      </c>
      <c r="I39" s="176">
        <f>H39*⑨各種係数!F37</f>
        <v>0</v>
      </c>
      <c r="J39" s="174">
        <f>H39*⑨各種係数!G37</f>
        <v>0</v>
      </c>
      <c r="K39" s="172">
        <f t="shared" si="0"/>
        <v>0</v>
      </c>
      <c r="L39" s="173"/>
      <c r="M39" s="173">
        <f>$L$49*⑨各種係数!H37</f>
        <v>0</v>
      </c>
      <c r="N39" s="177">
        <f>M39*⑨各種係数!E37</f>
        <v>0</v>
      </c>
      <c r="O39" s="172">
        <v>0</v>
      </c>
      <c r="P39" s="173">
        <f>O39*⑨各種係数!F37</f>
        <v>0</v>
      </c>
      <c r="Q39" s="174">
        <f>O39*⑨各種係数!G37</f>
        <v>0</v>
      </c>
      <c r="R39" s="172">
        <f t="shared" si="1"/>
        <v>0</v>
      </c>
      <c r="S39" s="173">
        <f t="shared" si="2"/>
        <v>0</v>
      </c>
      <c r="T39" s="174">
        <f t="shared" si="3"/>
        <v>0</v>
      </c>
    </row>
    <row r="40" spans="2:20" x14ac:dyDescent="0.15">
      <c r="B40" s="162" t="s">
        <v>158</v>
      </c>
      <c r="C40" s="163" t="s">
        <v>267</v>
      </c>
      <c r="D40" s="164">
        <f>③入力!D40</f>
        <v>0</v>
      </c>
      <c r="E40" s="165">
        <f>D40*⑨各種係数!F38</f>
        <v>0</v>
      </c>
      <c r="F40" s="166">
        <f>D40*⑨各種係数!G38</f>
        <v>0</v>
      </c>
      <c r="G40" s="167">
        <v>0</v>
      </c>
      <c r="H40" s="164">
        <f t="shared" si="4"/>
        <v>0</v>
      </c>
      <c r="I40" s="168">
        <f>H40*⑨各種係数!F38</f>
        <v>0</v>
      </c>
      <c r="J40" s="166">
        <f>H40*⑨各種係数!G38</f>
        <v>0</v>
      </c>
      <c r="K40" s="168">
        <f t="shared" si="0"/>
        <v>0</v>
      </c>
      <c r="L40" s="165"/>
      <c r="M40" s="165">
        <f>$L$49*⑨各種係数!H38</f>
        <v>0</v>
      </c>
      <c r="N40" s="169">
        <f>M40*⑨各種係数!E38</f>
        <v>0</v>
      </c>
      <c r="O40" s="164">
        <v>0</v>
      </c>
      <c r="P40" s="165">
        <f>O40*⑨各種係数!F38</f>
        <v>0</v>
      </c>
      <c r="Q40" s="166">
        <f>O40*⑨各種係数!G38</f>
        <v>0</v>
      </c>
      <c r="R40" s="164">
        <f t="shared" si="1"/>
        <v>0</v>
      </c>
      <c r="S40" s="165">
        <f t="shared" si="2"/>
        <v>0</v>
      </c>
      <c r="T40" s="166">
        <f t="shared" si="3"/>
        <v>0</v>
      </c>
    </row>
    <row r="41" spans="2:20" x14ac:dyDescent="0.15">
      <c r="B41" s="170" t="s">
        <v>159</v>
      </c>
      <c r="C41" s="171" t="s">
        <v>268</v>
      </c>
      <c r="D41" s="172">
        <f>③入力!D41</f>
        <v>0</v>
      </c>
      <c r="E41" s="173">
        <f>D41*⑨各種係数!F39</f>
        <v>0</v>
      </c>
      <c r="F41" s="174">
        <f>D41*⑨各種係数!G39</f>
        <v>0</v>
      </c>
      <c r="G41" s="175">
        <v>0</v>
      </c>
      <c r="H41" s="172">
        <f t="shared" si="4"/>
        <v>0</v>
      </c>
      <c r="I41" s="176">
        <f>H41*⑨各種係数!F39</f>
        <v>0</v>
      </c>
      <c r="J41" s="174">
        <f>H41*⑨各種係数!G39</f>
        <v>0</v>
      </c>
      <c r="K41" s="176">
        <f t="shared" si="0"/>
        <v>0</v>
      </c>
      <c r="L41" s="173"/>
      <c r="M41" s="173">
        <f>$L$49*⑨各種係数!H39</f>
        <v>0</v>
      </c>
      <c r="N41" s="177">
        <f>M41*⑨各種係数!E39</f>
        <v>0</v>
      </c>
      <c r="O41" s="172">
        <v>0</v>
      </c>
      <c r="P41" s="173">
        <f>O41*⑨各種係数!F39</f>
        <v>0</v>
      </c>
      <c r="Q41" s="174">
        <f>O41*⑨各種係数!G39</f>
        <v>0</v>
      </c>
      <c r="R41" s="172">
        <f t="shared" si="1"/>
        <v>0</v>
      </c>
      <c r="S41" s="173">
        <f t="shared" si="2"/>
        <v>0</v>
      </c>
      <c r="T41" s="174">
        <f t="shared" si="3"/>
        <v>0</v>
      </c>
    </row>
    <row r="42" spans="2:20" x14ac:dyDescent="0.15">
      <c r="B42" s="162" t="s">
        <v>160</v>
      </c>
      <c r="C42" s="163" t="s">
        <v>269</v>
      </c>
      <c r="D42" s="164">
        <f>③入力!D42</f>
        <v>0</v>
      </c>
      <c r="E42" s="165">
        <f>D42*⑨各種係数!F40</f>
        <v>0</v>
      </c>
      <c r="F42" s="166">
        <f>D42*⑨各種係数!G40</f>
        <v>0</v>
      </c>
      <c r="G42" s="167">
        <v>0</v>
      </c>
      <c r="H42" s="164">
        <f t="shared" si="4"/>
        <v>0</v>
      </c>
      <c r="I42" s="168">
        <f>H42*⑨各種係数!F40</f>
        <v>0</v>
      </c>
      <c r="J42" s="166">
        <f>H42*⑨各種係数!G40</f>
        <v>0</v>
      </c>
      <c r="K42" s="168">
        <f t="shared" si="0"/>
        <v>0</v>
      </c>
      <c r="L42" s="165"/>
      <c r="M42" s="165">
        <f>$L$49*⑨各種係数!H40</f>
        <v>0</v>
      </c>
      <c r="N42" s="169">
        <f>M42*⑨各種係数!E40</f>
        <v>0</v>
      </c>
      <c r="O42" s="164">
        <v>0</v>
      </c>
      <c r="P42" s="165">
        <f>O42*⑨各種係数!F40</f>
        <v>0</v>
      </c>
      <c r="Q42" s="166">
        <f>O42*⑨各種係数!G40</f>
        <v>0</v>
      </c>
      <c r="R42" s="164">
        <f t="shared" si="1"/>
        <v>0</v>
      </c>
      <c r="S42" s="165">
        <f t="shared" si="2"/>
        <v>0</v>
      </c>
      <c r="T42" s="166">
        <f t="shared" si="3"/>
        <v>0</v>
      </c>
    </row>
    <row r="43" spans="2:20" x14ac:dyDescent="0.15">
      <c r="B43" s="170" t="s">
        <v>161</v>
      </c>
      <c r="C43" s="171" t="s">
        <v>270</v>
      </c>
      <c r="D43" s="172">
        <f>③入力!D43</f>
        <v>0</v>
      </c>
      <c r="E43" s="173">
        <f>D43*⑨各種係数!F41</f>
        <v>0</v>
      </c>
      <c r="F43" s="174">
        <f>D43*⑨各種係数!G41</f>
        <v>0</v>
      </c>
      <c r="G43" s="175">
        <v>0</v>
      </c>
      <c r="H43" s="172">
        <f t="shared" si="4"/>
        <v>0</v>
      </c>
      <c r="I43" s="176">
        <f>H43*⑨各種係数!F41</f>
        <v>0</v>
      </c>
      <c r="J43" s="174">
        <f>H43*⑨各種係数!G41</f>
        <v>0</v>
      </c>
      <c r="K43" s="176">
        <f t="shared" si="0"/>
        <v>0</v>
      </c>
      <c r="L43" s="173"/>
      <c r="M43" s="173">
        <f>$L$49*⑨各種係数!H41</f>
        <v>0</v>
      </c>
      <c r="N43" s="174">
        <f>M43*⑨各種係数!E41</f>
        <v>0</v>
      </c>
      <c r="O43" s="172">
        <v>0</v>
      </c>
      <c r="P43" s="173">
        <f>O43*⑨各種係数!F41</f>
        <v>0</v>
      </c>
      <c r="Q43" s="174">
        <f>O43*⑨各種係数!G41</f>
        <v>0</v>
      </c>
      <c r="R43" s="172">
        <f t="shared" si="1"/>
        <v>0</v>
      </c>
      <c r="S43" s="173">
        <f t="shared" si="2"/>
        <v>0</v>
      </c>
      <c r="T43" s="174">
        <f t="shared" si="3"/>
        <v>0</v>
      </c>
    </row>
    <row r="44" spans="2:20" x14ac:dyDescent="0.15">
      <c r="B44" s="162" t="s">
        <v>162</v>
      </c>
      <c r="C44" s="163" t="s">
        <v>271</v>
      </c>
      <c r="D44" s="164">
        <f>③入力!D44</f>
        <v>0</v>
      </c>
      <c r="E44" s="165">
        <f>D44*⑨各種係数!F42</f>
        <v>0</v>
      </c>
      <c r="F44" s="166">
        <f>D44*⑨各種係数!G42</f>
        <v>0</v>
      </c>
      <c r="G44" s="167">
        <v>0</v>
      </c>
      <c r="H44" s="164">
        <f>G44-D44</f>
        <v>0</v>
      </c>
      <c r="I44" s="168">
        <f>H44*⑨各種係数!F42</f>
        <v>0</v>
      </c>
      <c r="J44" s="166">
        <f>H44*⑨各種係数!G42</f>
        <v>0</v>
      </c>
      <c r="K44" s="168">
        <f t="shared" si="0"/>
        <v>0</v>
      </c>
      <c r="L44" s="165"/>
      <c r="M44" s="165">
        <f>$L$49*⑨各種係数!H42</f>
        <v>0</v>
      </c>
      <c r="N44" s="169">
        <f>M44*⑨各種係数!E42</f>
        <v>0</v>
      </c>
      <c r="O44" s="164">
        <v>0</v>
      </c>
      <c r="P44" s="165">
        <f>O44*⑨各種係数!F42</f>
        <v>0</v>
      </c>
      <c r="Q44" s="166">
        <f>O44*⑨各種係数!G42</f>
        <v>0</v>
      </c>
      <c r="R44" s="164">
        <f t="shared" ref="R44:T48" si="5">D44+H44+O44</f>
        <v>0</v>
      </c>
      <c r="S44" s="165">
        <f t="shared" si="5"/>
        <v>0</v>
      </c>
      <c r="T44" s="166">
        <f t="shared" si="5"/>
        <v>0</v>
      </c>
    </row>
    <row r="45" spans="2:20" x14ac:dyDescent="0.15">
      <c r="B45" s="170" t="s">
        <v>163</v>
      </c>
      <c r="C45" s="171" t="s">
        <v>272</v>
      </c>
      <c r="D45" s="172">
        <f>③入力!D45</f>
        <v>0</v>
      </c>
      <c r="E45" s="173">
        <f>D45*⑨各種係数!F43</f>
        <v>0</v>
      </c>
      <c r="F45" s="174">
        <f>D45*⑨各種係数!G43</f>
        <v>0</v>
      </c>
      <c r="G45" s="175">
        <v>0</v>
      </c>
      <c r="H45" s="172">
        <f>G45-D45</f>
        <v>0</v>
      </c>
      <c r="I45" s="176">
        <f>H45*⑨各種係数!F43</f>
        <v>0</v>
      </c>
      <c r="J45" s="174">
        <f>H45*⑨各種係数!G43</f>
        <v>0</v>
      </c>
      <c r="K45" s="176">
        <f t="shared" si="0"/>
        <v>0</v>
      </c>
      <c r="L45" s="173"/>
      <c r="M45" s="173">
        <f>$L$49*⑨各種係数!H43</f>
        <v>0</v>
      </c>
      <c r="N45" s="177">
        <f>M45*⑨各種係数!E43</f>
        <v>0</v>
      </c>
      <c r="O45" s="172">
        <v>0</v>
      </c>
      <c r="P45" s="173">
        <f>O45*⑨各種係数!F43</f>
        <v>0</v>
      </c>
      <c r="Q45" s="174">
        <f>O45*⑨各種係数!G43</f>
        <v>0</v>
      </c>
      <c r="R45" s="172">
        <f t="shared" si="5"/>
        <v>0</v>
      </c>
      <c r="S45" s="173">
        <f t="shared" si="5"/>
        <v>0</v>
      </c>
      <c r="T45" s="174">
        <f t="shared" si="5"/>
        <v>0</v>
      </c>
    </row>
    <row r="46" spans="2:20" x14ac:dyDescent="0.15">
      <c r="B46" s="162" t="s">
        <v>164</v>
      </c>
      <c r="C46" s="163" t="s">
        <v>273</v>
      </c>
      <c r="D46" s="164">
        <f>③入力!D46</f>
        <v>0</v>
      </c>
      <c r="E46" s="165">
        <f>D46*⑨各種係数!F44</f>
        <v>0</v>
      </c>
      <c r="F46" s="166">
        <f>D46*⑨各種係数!G44</f>
        <v>0</v>
      </c>
      <c r="G46" s="167">
        <v>0</v>
      </c>
      <c r="H46" s="164">
        <f>G46-D46</f>
        <v>0</v>
      </c>
      <c r="I46" s="168">
        <f>H46*⑨各種係数!F44</f>
        <v>0</v>
      </c>
      <c r="J46" s="166">
        <f>H46*⑨各種係数!G44</f>
        <v>0</v>
      </c>
      <c r="K46" s="168">
        <f t="shared" si="0"/>
        <v>0</v>
      </c>
      <c r="L46" s="165"/>
      <c r="M46" s="165">
        <f>$L$49*⑨各種係数!H44</f>
        <v>0</v>
      </c>
      <c r="N46" s="169">
        <f>M46*⑨各種係数!E44</f>
        <v>0</v>
      </c>
      <c r="O46" s="164">
        <v>0</v>
      </c>
      <c r="P46" s="165">
        <f>O46*⑨各種係数!F44</f>
        <v>0</v>
      </c>
      <c r="Q46" s="166">
        <f>O46*⑨各種係数!G44</f>
        <v>0</v>
      </c>
      <c r="R46" s="164">
        <f t="shared" si="5"/>
        <v>0</v>
      </c>
      <c r="S46" s="165">
        <f t="shared" si="5"/>
        <v>0</v>
      </c>
      <c r="T46" s="166">
        <f t="shared" si="5"/>
        <v>0</v>
      </c>
    </row>
    <row r="47" spans="2:20" x14ac:dyDescent="0.15">
      <c r="B47" s="170" t="s">
        <v>165</v>
      </c>
      <c r="C47" s="171" t="s">
        <v>274</v>
      </c>
      <c r="D47" s="172">
        <f>③入力!D47</f>
        <v>0</v>
      </c>
      <c r="E47" s="173">
        <f>D47*⑨各種係数!F45</f>
        <v>0</v>
      </c>
      <c r="F47" s="174">
        <f>D47*⑨各種係数!G45</f>
        <v>0</v>
      </c>
      <c r="G47" s="175">
        <v>0</v>
      </c>
      <c r="H47" s="172">
        <f>G47-D47</f>
        <v>0</v>
      </c>
      <c r="I47" s="176">
        <f>H47*⑨各種係数!F45</f>
        <v>0</v>
      </c>
      <c r="J47" s="174">
        <f>H47*⑨各種係数!G45</f>
        <v>0</v>
      </c>
      <c r="K47" s="176">
        <f t="shared" si="0"/>
        <v>0</v>
      </c>
      <c r="L47" s="173"/>
      <c r="M47" s="173">
        <f>$L$49*⑨各種係数!H45</f>
        <v>0</v>
      </c>
      <c r="N47" s="177">
        <f>M47*⑨各種係数!E45</f>
        <v>0</v>
      </c>
      <c r="O47" s="172">
        <v>0</v>
      </c>
      <c r="P47" s="173">
        <f>O47*⑨各種係数!F45</f>
        <v>0</v>
      </c>
      <c r="Q47" s="174">
        <f>O47*⑨各種係数!G45</f>
        <v>0</v>
      </c>
      <c r="R47" s="172">
        <f t="shared" si="5"/>
        <v>0</v>
      </c>
      <c r="S47" s="173">
        <f t="shared" si="5"/>
        <v>0</v>
      </c>
      <c r="T47" s="174">
        <f t="shared" si="5"/>
        <v>0</v>
      </c>
    </row>
    <row r="48" spans="2:20" x14ac:dyDescent="0.15">
      <c r="B48" s="178" t="s">
        <v>166</v>
      </c>
      <c r="C48" s="179" t="s">
        <v>275</v>
      </c>
      <c r="D48" s="180">
        <f>③入力!D48</f>
        <v>0</v>
      </c>
      <c r="E48" s="181">
        <f>D48*⑨各種係数!F46</f>
        <v>0</v>
      </c>
      <c r="F48" s="182">
        <f>D48*⑨各種係数!G46</f>
        <v>0</v>
      </c>
      <c r="G48" s="183">
        <v>0</v>
      </c>
      <c r="H48" s="180">
        <f>G48-D48</f>
        <v>0</v>
      </c>
      <c r="I48" s="184">
        <f>H48*⑨各種係数!F46</f>
        <v>0</v>
      </c>
      <c r="J48" s="182">
        <f>H48*⑨各種係数!G46</f>
        <v>0</v>
      </c>
      <c r="K48" s="184">
        <f t="shared" si="0"/>
        <v>0</v>
      </c>
      <c r="L48" s="181"/>
      <c r="M48" s="181">
        <f>$L$49*⑨各種係数!H46</f>
        <v>0</v>
      </c>
      <c r="N48" s="185">
        <f>M48*⑨各種係数!E46</f>
        <v>0</v>
      </c>
      <c r="O48" s="180">
        <v>0</v>
      </c>
      <c r="P48" s="181">
        <f>O48*⑨各種係数!F46</f>
        <v>0</v>
      </c>
      <c r="Q48" s="182">
        <f>O48*⑨各種係数!G46</f>
        <v>0</v>
      </c>
      <c r="R48" s="180">
        <f t="shared" si="5"/>
        <v>0</v>
      </c>
      <c r="S48" s="181">
        <f t="shared" si="5"/>
        <v>0</v>
      </c>
      <c r="T48" s="182">
        <f t="shared" si="5"/>
        <v>0</v>
      </c>
    </row>
    <row r="49" spans="2:20" ht="18" customHeight="1" thickBot="1" x14ac:dyDescent="0.2">
      <c r="B49" s="456" t="s">
        <v>43</v>
      </c>
      <c r="C49" s="457"/>
      <c r="D49" s="90">
        <f t="shared" ref="D49:K49" si="6">SUM(D9:D48)</f>
        <v>0</v>
      </c>
      <c r="E49" s="91">
        <f t="shared" si="6"/>
        <v>0</v>
      </c>
      <c r="F49" s="92">
        <f t="shared" si="6"/>
        <v>0</v>
      </c>
      <c r="G49" s="93">
        <f t="shared" si="6"/>
        <v>0</v>
      </c>
      <c r="H49" s="94">
        <f t="shared" si="6"/>
        <v>0</v>
      </c>
      <c r="I49" s="91">
        <f t="shared" si="6"/>
        <v>0</v>
      </c>
      <c r="J49" s="92">
        <f t="shared" si="6"/>
        <v>0</v>
      </c>
      <c r="K49" s="95">
        <f t="shared" si="6"/>
        <v>0</v>
      </c>
      <c r="L49" s="96">
        <f>K49*③入力!D52</f>
        <v>0</v>
      </c>
      <c r="M49" s="96">
        <f t="shared" ref="M49:S49" si="7">SUM(M9:M48)</f>
        <v>0</v>
      </c>
      <c r="N49" s="97">
        <f t="shared" si="7"/>
        <v>0</v>
      </c>
      <c r="O49" s="90">
        <f t="shared" si="7"/>
        <v>0</v>
      </c>
      <c r="P49" s="91">
        <f t="shared" si="7"/>
        <v>0</v>
      </c>
      <c r="Q49" s="92">
        <f t="shared" si="7"/>
        <v>0</v>
      </c>
      <c r="R49" s="90">
        <f t="shared" si="7"/>
        <v>0</v>
      </c>
      <c r="S49" s="91">
        <f t="shared" si="7"/>
        <v>0</v>
      </c>
      <c r="T49" s="92">
        <f>SUM(T9:T48)</f>
        <v>0</v>
      </c>
    </row>
    <row r="50" spans="2:20" x14ac:dyDescent="0.15">
      <c r="B50" s="50"/>
      <c r="C50" s="98"/>
      <c r="D50" s="99"/>
      <c r="E50" s="99"/>
      <c r="F50" s="99"/>
      <c r="G50" s="99"/>
      <c r="H50" s="99"/>
      <c r="I50" s="99"/>
      <c r="J50" s="99"/>
      <c r="K50" s="99"/>
      <c r="L50" s="99"/>
      <c r="M50" s="99"/>
      <c r="N50" s="99"/>
      <c r="O50" s="99"/>
      <c r="P50" s="99"/>
      <c r="Q50" s="99"/>
      <c r="R50" s="99"/>
      <c r="S50" s="99"/>
      <c r="T50" s="99"/>
    </row>
    <row r="51" spans="2:20" x14ac:dyDescent="0.15">
      <c r="B51" s="50"/>
      <c r="C51" s="98"/>
      <c r="D51" s="99"/>
      <c r="E51" s="99"/>
      <c r="F51" s="99"/>
      <c r="G51" s="99"/>
      <c r="H51" s="99"/>
      <c r="I51" s="99"/>
      <c r="J51" s="99"/>
      <c r="K51" s="99"/>
      <c r="L51" s="99"/>
      <c r="M51" s="99"/>
      <c r="N51" s="99"/>
      <c r="O51" s="99"/>
      <c r="P51" s="99"/>
      <c r="Q51" s="99"/>
      <c r="R51" s="99"/>
      <c r="S51" s="99"/>
      <c r="T51" s="99"/>
    </row>
    <row r="52" spans="2:20" ht="14.25" thickBot="1" x14ac:dyDescent="0.2">
      <c r="J52" s="21"/>
      <c r="K52" s="21" t="s">
        <v>119</v>
      </c>
    </row>
    <row r="53" spans="2:20" ht="13.5" customHeight="1" x14ac:dyDescent="0.15">
      <c r="B53" s="432" t="s">
        <v>123</v>
      </c>
      <c r="C53" s="433"/>
      <c r="D53" s="460" t="s">
        <v>22</v>
      </c>
      <c r="E53" s="461"/>
      <c r="F53" s="460" t="s">
        <v>117</v>
      </c>
      <c r="G53" s="461"/>
      <c r="H53" s="460" t="s">
        <v>118</v>
      </c>
      <c r="I53" s="461"/>
      <c r="J53" s="460" t="s">
        <v>42</v>
      </c>
      <c r="K53" s="461"/>
    </row>
    <row r="54" spans="2:20" ht="13.5" customHeight="1" x14ac:dyDescent="0.15">
      <c r="B54" s="436"/>
      <c r="C54" s="435"/>
      <c r="D54" s="462" t="s">
        <v>27</v>
      </c>
      <c r="E54" s="448" t="s">
        <v>28</v>
      </c>
      <c r="F54" s="462" t="s">
        <v>27</v>
      </c>
      <c r="G54" s="448" t="s">
        <v>28</v>
      </c>
      <c r="H54" s="462" t="s">
        <v>27</v>
      </c>
      <c r="I54" s="448" t="s">
        <v>28</v>
      </c>
      <c r="J54" s="462" t="s">
        <v>27</v>
      </c>
      <c r="K54" s="448" t="s">
        <v>28</v>
      </c>
    </row>
    <row r="55" spans="2:20" x14ac:dyDescent="0.15">
      <c r="B55" s="436"/>
      <c r="C55" s="435"/>
      <c r="D55" s="463"/>
      <c r="E55" s="458"/>
      <c r="F55" s="463"/>
      <c r="G55" s="458"/>
      <c r="H55" s="463"/>
      <c r="I55" s="458"/>
      <c r="J55" s="463"/>
      <c r="K55" s="458"/>
    </row>
    <row r="56" spans="2:20" x14ac:dyDescent="0.15">
      <c r="B56" s="437"/>
      <c r="C56" s="438"/>
      <c r="D56" s="464"/>
      <c r="E56" s="459"/>
      <c r="F56" s="464"/>
      <c r="G56" s="459"/>
      <c r="H56" s="463"/>
      <c r="I56" s="459"/>
      <c r="J56" s="463"/>
      <c r="K56" s="459"/>
    </row>
    <row r="57" spans="2:20" x14ac:dyDescent="0.15">
      <c r="B57" s="154" t="s">
        <v>124</v>
      </c>
      <c r="C57" s="155" t="s">
        <v>243</v>
      </c>
      <c r="D57" s="156">
        <f>D9*⑨各種係数!I7*③入力!$C$67</f>
        <v>0</v>
      </c>
      <c r="E57" s="158">
        <f>D9*⑨各種係数!J7*③入力!$C$67</f>
        <v>0</v>
      </c>
      <c r="F57" s="156">
        <f>H9*⑨各種係数!I7*③入力!$C$67</f>
        <v>0</v>
      </c>
      <c r="G57" s="158">
        <f>H9*⑨各種係数!J7*③入力!$C$67</f>
        <v>0</v>
      </c>
      <c r="H57" s="156">
        <f>O9*⑨各種係数!I7*③入力!$C$67</f>
        <v>0</v>
      </c>
      <c r="I57" s="187">
        <f>O9*⑨各種係数!J7*③入力!$C$67</f>
        <v>0</v>
      </c>
      <c r="J57" s="156">
        <f>D57+F57+H57</f>
        <v>0</v>
      </c>
      <c r="K57" s="187">
        <f>E57+G57+I57</f>
        <v>0</v>
      </c>
    </row>
    <row r="58" spans="2:20" x14ac:dyDescent="0.15">
      <c r="B58" s="162" t="s">
        <v>125</v>
      </c>
      <c r="C58" s="163" t="s">
        <v>1</v>
      </c>
      <c r="D58" s="164">
        <f>D10*⑨各種係数!I8*③入力!$C$67</f>
        <v>0</v>
      </c>
      <c r="E58" s="166">
        <f>D10*⑨各種係数!J8*③入力!$C$67</f>
        <v>0</v>
      </c>
      <c r="F58" s="164">
        <f>H10*⑨各種係数!I8*③入力!$C$67</f>
        <v>0</v>
      </c>
      <c r="G58" s="166">
        <f>H10*⑨各種係数!J8*③入力!$C$67</f>
        <v>0</v>
      </c>
      <c r="H58" s="164">
        <f>O10*⑨各種係数!I8*③入力!$C$67</f>
        <v>0</v>
      </c>
      <c r="I58" s="188">
        <f>O10*⑨各種係数!J8*③入力!$C$67</f>
        <v>0</v>
      </c>
      <c r="J58" s="164">
        <f t="shared" ref="J58:J91" si="8">D58+F58+H58</f>
        <v>0</v>
      </c>
      <c r="K58" s="188">
        <f t="shared" ref="K58:K91" si="9">E58+G58+I58</f>
        <v>0</v>
      </c>
    </row>
    <row r="59" spans="2:20" x14ac:dyDescent="0.15">
      <c r="B59" s="170" t="s">
        <v>126</v>
      </c>
      <c r="C59" s="171" t="s">
        <v>244</v>
      </c>
      <c r="D59" s="172">
        <f>D11*⑨各種係数!I9*③入力!$C$67</f>
        <v>0</v>
      </c>
      <c r="E59" s="174">
        <f>D11*⑨各種係数!J9*③入力!$C$67</f>
        <v>0</v>
      </c>
      <c r="F59" s="172">
        <f>H11*⑨各種係数!I9*③入力!$C$67</f>
        <v>0</v>
      </c>
      <c r="G59" s="174">
        <f>H11*⑨各種係数!J9*③入力!$C$67</f>
        <v>0</v>
      </c>
      <c r="H59" s="172">
        <f>O11*⑨各種係数!I9*③入力!$C$67</f>
        <v>0</v>
      </c>
      <c r="I59" s="189">
        <f>O11*⑨各種係数!J9*③入力!$C$67</f>
        <v>0</v>
      </c>
      <c r="J59" s="172">
        <f t="shared" si="8"/>
        <v>0</v>
      </c>
      <c r="K59" s="189">
        <f t="shared" si="9"/>
        <v>0</v>
      </c>
    </row>
    <row r="60" spans="2:20" x14ac:dyDescent="0.15">
      <c r="B60" s="162" t="s">
        <v>127</v>
      </c>
      <c r="C60" s="163" t="s">
        <v>167</v>
      </c>
      <c r="D60" s="164">
        <f>D12*⑨各種係数!I10*③入力!$C$67</f>
        <v>0</v>
      </c>
      <c r="E60" s="166">
        <f>D12*⑨各種係数!J10*③入力!$C$67</f>
        <v>0</v>
      </c>
      <c r="F60" s="164">
        <f>H12*⑨各種係数!I10*③入力!$C$67</f>
        <v>0</v>
      </c>
      <c r="G60" s="166">
        <f>H12*⑨各種係数!J10*③入力!$C$67</f>
        <v>0</v>
      </c>
      <c r="H60" s="164">
        <f>O12*⑨各種係数!I10*③入力!$C$67</f>
        <v>0</v>
      </c>
      <c r="I60" s="188">
        <f>O12*⑨各種係数!J10*③入力!$C$67</f>
        <v>0</v>
      </c>
      <c r="J60" s="164">
        <f t="shared" si="8"/>
        <v>0</v>
      </c>
      <c r="K60" s="188">
        <f t="shared" si="9"/>
        <v>0</v>
      </c>
    </row>
    <row r="61" spans="2:20" x14ac:dyDescent="0.15">
      <c r="B61" s="170" t="s">
        <v>128</v>
      </c>
      <c r="C61" s="171" t="s">
        <v>245</v>
      </c>
      <c r="D61" s="172">
        <f>D13*⑨各種係数!I11*③入力!$C$67</f>
        <v>0</v>
      </c>
      <c r="E61" s="174">
        <f>D13*⑨各種係数!J11*③入力!$C$67</f>
        <v>0</v>
      </c>
      <c r="F61" s="172">
        <f>H13*⑨各種係数!I11*③入力!$C$67</f>
        <v>0</v>
      </c>
      <c r="G61" s="174">
        <f>H13*⑨各種係数!J11*③入力!$C$67</f>
        <v>0</v>
      </c>
      <c r="H61" s="172">
        <f>O13*⑨各種係数!I11*③入力!$C$67</f>
        <v>0</v>
      </c>
      <c r="I61" s="189">
        <f>O13*⑨各種係数!J11*③入力!$C$67</f>
        <v>0</v>
      </c>
      <c r="J61" s="172">
        <f t="shared" si="8"/>
        <v>0</v>
      </c>
      <c r="K61" s="189">
        <f t="shared" si="9"/>
        <v>0</v>
      </c>
    </row>
    <row r="62" spans="2:20" x14ac:dyDescent="0.15">
      <c r="B62" s="162" t="s">
        <v>129</v>
      </c>
      <c r="C62" s="163" t="s">
        <v>246</v>
      </c>
      <c r="D62" s="164">
        <f>D14*⑨各種係数!I12*③入力!$C$67</f>
        <v>0</v>
      </c>
      <c r="E62" s="166">
        <f>D14*⑨各種係数!J12*③入力!$C$67</f>
        <v>0</v>
      </c>
      <c r="F62" s="164">
        <f>H14*⑨各種係数!I12*③入力!$C$67</f>
        <v>0</v>
      </c>
      <c r="G62" s="166">
        <f>H14*⑨各種係数!J12*③入力!$C$67</f>
        <v>0</v>
      </c>
      <c r="H62" s="164">
        <f>O14*⑨各種係数!I12*③入力!$C$67</f>
        <v>0</v>
      </c>
      <c r="I62" s="188">
        <f>O14*⑨各種係数!J12*③入力!$C$67</f>
        <v>0</v>
      </c>
      <c r="J62" s="164">
        <f t="shared" si="8"/>
        <v>0</v>
      </c>
      <c r="K62" s="188">
        <f t="shared" si="9"/>
        <v>0</v>
      </c>
    </row>
    <row r="63" spans="2:20" x14ac:dyDescent="0.15">
      <c r="B63" s="170" t="s">
        <v>130</v>
      </c>
      <c r="C63" s="171" t="s">
        <v>247</v>
      </c>
      <c r="D63" s="172">
        <f>D15*⑨各種係数!I13*③入力!$C$67</f>
        <v>0</v>
      </c>
      <c r="E63" s="174">
        <f>D15*⑨各種係数!J13*③入力!$C$67</f>
        <v>0</v>
      </c>
      <c r="F63" s="172">
        <f>H15*⑨各種係数!I13*③入力!$C$67</f>
        <v>0</v>
      </c>
      <c r="G63" s="174">
        <f>H15*⑨各種係数!J13*③入力!$C$67</f>
        <v>0</v>
      </c>
      <c r="H63" s="172">
        <f>O15*⑨各種係数!I13*③入力!$C$67</f>
        <v>0</v>
      </c>
      <c r="I63" s="189">
        <f>O15*⑨各種係数!J13*③入力!$C$67</f>
        <v>0</v>
      </c>
      <c r="J63" s="172">
        <f t="shared" si="8"/>
        <v>0</v>
      </c>
      <c r="K63" s="189">
        <f t="shared" si="9"/>
        <v>0</v>
      </c>
    </row>
    <row r="64" spans="2:20" x14ac:dyDescent="0.15">
      <c r="B64" s="162" t="s">
        <v>131</v>
      </c>
      <c r="C64" s="163" t="s">
        <v>248</v>
      </c>
      <c r="D64" s="164">
        <f>D16*⑨各種係数!I14*③入力!$C$67</f>
        <v>0</v>
      </c>
      <c r="E64" s="166">
        <f>D16*⑨各種係数!J14*③入力!$C$67</f>
        <v>0</v>
      </c>
      <c r="F64" s="164">
        <f>H16*⑨各種係数!I14*③入力!$C$67</f>
        <v>0</v>
      </c>
      <c r="G64" s="166">
        <f>H16*⑨各種係数!J14*③入力!$C$67</f>
        <v>0</v>
      </c>
      <c r="H64" s="164">
        <f>O16*⑨各種係数!I14*③入力!$C$67</f>
        <v>0</v>
      </c>
      <c r="I64" s="188">
        <f>O16*⑨各種係数!J14*③入力!$C$67</f>
        <v>0</v>
      </c>
      <c r="J64" s="164">
        <f t="shared" si="8"/>
        <v>0</v>
      </c>
      <c r="K64" s="188">
        <f t="shared" si="9"/>
        <v>0</v>
      </c>
    </row>
    <row r="65" spans="2:11" x14ac:dyDescent="0.15">
      <c r="B65" s="170" t="s">
        <v>132</v>
      </c>
      <c r="C65" s="171" t="s">
        <v>249</v>
      </c>
      <c r="D65" s="172">
        <f>D17*⑨各種係数!I15*③入力!$C$67</f>
        <v>0</v>
      </c>
      <c r="E65" s="174">
        <f>D17*⑨各種係数!J15*③入力!$C$67</f>
        <v>0</v>
      </c>
      <c r="F65" s="172">
        <f>H17*⑨各種係数!I15*③入力!$C$67</f>
        <v>0</v>
      </c>
      <c r="G65" s="174">
        <f>H17*⑨各種係数!J15*③入力!$C$67</f>
        <v>0</v>
      </c>
      <c r="H65" s="172">
        <f>O17*⑨各種係数!I15*③入力!$C$67</f>
        <v>0</v>
      </c>
      <c r="I65" s="189">
        <f>O17*⑨各種係数!J15*③入力!$C$67</f>
        <v>0</v>
      </c>
      <c r="J65" s="172">
        <f t="shared" si="8"/>
        <v>0</v>
      </c>
      <c r="K65" s="189">
        <f t="shared" si="9"/>
        <v>0</v>
      </c>
    </row>
    <row r="66" spans="2:11" x14ac:dyDescent="0.15">
      <c r="B66" s="162" t="s">
        <v>133</v>
      </c>
      <c r="C66" s="163" t="s">
        <v>250</v>
      </c>
      <c r="D66" s="164">
        <f>D18*⑨各種係数!I16*③入力!$C$67</f>
        <v>0</v>
      </c>
      <c r="E66" s="166">
        <f>D18*⑨各種係数!J16*③入力!$C$67</f>
        <v>0</v>
      </c>
      <c r="F66" s="164">
        <f>H18*⑨各種係数!I16*③入力!$C$67</f>
        <v>0</v>
      </c>
      <c r="G66" s="166">
        <f>H18*⑨各種係数!J16*③入力!$C$67</f>
        <v>0</v>
      </c>
      <c r="H66" s="164">
        <f>O18*⑨各種係数!I16*③入力!$C$67</f>
        <v>0</v>
      </c>
      <c r="I66" s="188">
        <f>O18*⑨各種係数!J16*③入力!$C$67</f>
        <v>0</v>
      </c>
      <c r="J66" s="164">
        <f t="shared" si="8"/>
        <v>0</v>
      </c>
      <c r="K66" s="188">
        <f t="shared" si="9"/>
        <v>0</v>
      </c>
    </row>
    <row r="67" spans="2:11" x14ac:dyDescent="0.15">
      <c r="B67" s="170" t="s">
        <v>134</v>
      </c>
      <c r="C67" s="171" t="s">
        <v>135</v>
      </c>
      <c r="D67" s="172">
        <f>D19*⑨各種係数!I17*③入力!$C$67</f>
        <v>0</v>
      </c>
      <c r="E67" s="174">
        <f>D19*⑨各種係数!J17*③入力!$C$67</f>
        <v>0</v>
      </c>
      <c r="F67" s="172">
        <f>H19*⑨各種係数!I17*③入力!$C$67</f>
        <v>0</v>
      </c>
      <c r="G67" s="174">
        <f>H19*⑨各種係数!J17*③入力!$C$67</f>
        <v>0</v>
      </c>
      <c r="H67" s="172">
        <f>O19*⑨各種係数!I17*③入力!$C$67</f>
        <v>0</v>
      </c>
      <c r="I67" s="189">
        <f>O19*⑨各種係数!J17*③入力!$C$67</f>
        <v>0</v>
      </c>
      <c r="J67" s="172">
        <f t="shared" si="8"/>
        <v>0</v>
      </c>
      <c r="K67" s="189">
        <f t="shared" si="9"/>
        <v>0</v>
      </c>
    </row>
    <row r="68" spans="2:11" x14ac:dyDescent="0.15">
      <c r="B68" s="162" t="s">
        <v>136</v>
      </c>
      <c r="C68" s="163" t="s">
        <v>251</v>
      </c>
      <c r="D68" s="164">
        <f>D20*⑨各種係数!I18*③入力!$C$67</f>
        <v>0</v>
      </c>
      <c r="E68" s="166">
        <f>D20*⑨各種係数!J18*③入力!$C$67</f>
        <v>0</v>
      </c>
      <c r="F68" s="164">
        <f>H20*⑨各種係数!I18*③入力!$C$67</f>
        <v>0</v>
      </c>
      <c r="G68" s="166">
        <f>H20*⑨各種係数!J18*③入力!$C$67</f>
        <v>0</v>
      </c>
      <c r="H68" s="164">
        <f>O20*⑨各種係数!I18*③入力!$C$67</f>
        <v>0</v>
      </c>
      <c r="I68" s="188">
        <f>O20*⑨各種係数!J18*③入力!$C$67</f>
        <v>0</v>
      </c>
      <c r="J68" s="164">
        <f t="shared" si="8"/>
        <v>0</v>
      </c>
      <c r="K68" s="188">
        <f t="shared" si="9"/>
        <v>0</v>
      </c>
    </row>
    <row r="69" spans="2:11" x14ac:dyDescent="0.15">
      <c r="B69" s="170" t="s">
        <v>137</v>
      </c>
      <c r="C69" s="171" t="s">
        <v>252</v>
      </c>
      <c r="D69" s="172">
        <f>D21*⑨各種係数!I19*③入力!$C$67</f>
        <v>0</v>
      </c>
      <c r="E69" s="174">
        <f>D21*⑨各種係数!J19*③入力!$C$67</f>
        <v>0</v>
      </c>
      <c r="F69" s="172">
        <f>H21*⑨各種係数!I19*③入力!$C$67</f>
        <v>0</v>
      </c>
      <c r="G69" s="174">
        <f>H21*⑨各種係数!J19*③入力!$C$67</f>
        <v>0</v>
      </c>
      <c r="H69" s="172">
        <f>O21*⑨各種係数!I19*③入力!$C$67</f>
        <v>0</v>
      </c>
      <c r="I69" s="189">
        <f>O21*⑨各種係数!J19*③入力!$C$67</f>
        <v>0</v>
      </c>
      <c r="J69" s="172">
        <f t="shared" si="8"/>
        <v>0</v>
      </c>
      <c r="K69" s="189">
        <f t="shared" si="9"/>
        <v>0</v>
      </c>
    </row>
    <row r="70" spans="2:11" x14ac:dyDescent="0.15">
      <c r="B70" s="162" t="s">
        <v>138</v>
      </c>
      <c r="C70" s="163" t="s">
        <v>253</v>
      </c>
      <c r="D70" s="164">
        <f>D22*⑨各種係数!I20*③入力!$C$67</f>
        <v>0</v>
      </c>
      <c r="E70" s="166">
        <f>D22*⑨各種係数!J20*③入力!$C$67</f>
        <v>0</v>
      </c>
      <c r="F70" s="164">
        <f>H22*⑨各種係数!I20*③入力!$C$67</f>
        <v>0</v>
      </c>
      <c r="G70" s="166">
        <f>H22*⑨各種係数!J20*③入力!$C$67</f>
        <v>0</v>
      </c>
      <c r="H70" s="164">
        <f>O22*⑨各種係数!I20*③入力!$C$67</f>
        <v>0</v>
      </c>
      <c r="I70" s="188">
        <f>O22*⑨各種係数!J20*③入力!$C$67</f>
        <v>0</v>
      </c>
      <c r="J70" s="164">
        <f t="shared" si="8"/>
        <v>0</v>
      </c>
      <c r="K70" s="188">
        <f t="shared" si="9"/>
        <v>0</v>
      </c>
    </row>
    <row r="71" spans="2:11" x14ac:dyDescent="0.15">
      <c r="B71" s="170" t="s">
        <v>139</v>
      </c>
      <c r="C71" s="171" t="s">
        <v>254</v>
      </c>
      <c r="D71" s="172">
        <f>D23*⑨各種係数!I21*③入力!$C$67</f>
        <v>0</v>
      </c>
      <c r="E71" s="174">
        <f>D23*⑨各種係数!J21*③入力!$C$67</f>
        <v>0</v>
      </c>
      <c r="F71" s="172">
        <f>H23*⑨各種係数!I21*③入力!$C$67</f>
        <v>0</v>
      </c>
      <c r="G71" s="174">
        <f>H23*⑨各種係数!J21*③入力!$C$67</f>
        <v>0</v>
      </c>
      <c r="H71" s="172">
        <f>O23*⑨各種係数!I21*③入力!$C$67</f>
        <v>0</v>
      </c>
      <c r="I71" s="189">
        <f>O23*⑨各種係数!J21*③入力!$C$67</f>
        <v>0</v>
      </c>
      <c r="J71" s="172">
        <f t="shared" si="8"/>
        <v>0</v>
      </c>
      <c r="K71" s="189">
        <f t="shared" si="9"/>
        <v>0</v>
      </c>
    </row>
    <row r="72" spans="2:11" x14ac:dyDescent="0.15">
      <c r="B72" s="162" t="s">
        <v>140</v>
      </c>
      <c r="C72" s="163" t="s">
        <v>255</v>
      </c>
      <c r="D72" s="164">
        <f>D24*⑨各種係数!I22*③入力!$C$67</f>
        <v>0</v>
      </c>
      <c r="E72" s="166">
        <f>D24*⑨各種係数!J22*③入力!$C$67</f>
        <v>0</v>
      </c>
      <c r="F72" s="164">
        <f>H24*⑨各種係数!I22*③入力!$C$67</f>
        <v>0</v>
      </c>
      <c r="G72" s="166">
        <f>H24*⑨各種係数!J22*③入力!$C$67</f>
        <v>0</v>
      </c>
      <c r="H72" s="164">
        <f>O24*⑨各種係数!I22*③入力!$C$67</f>
        <v>0</v>
      </c>
      <c r="I72" s="188">
        <f>O24*⑨各種係数!J22*③入力!$C$67</f>
        <v>0</v>
      </c>
      <c r="J72" s="164">
        <f t="shared" si="8"/>
        <v>0</v>
      </c>
      <c r="K72" s="188">
        <f t="shared" si="9"/>
        <v>0</v>
      </c>
    </row>
    <row r="73" spans="2:11" x14ac:dyDescent="0.15">
      <c r="B73" s="170" t="s">
        <v>141</v>
      </c>
      <c r="C73" s="171" t="s">
        <v>256</v>
      </c>
      <c r="D73" s="172">
        <f>D25*⑨各種係数!I23*③入力!$C$67</f>
        <v>0</v>
      </c>
      <c r="E73" s="174">
        <f>D25*⑨各種係数!J23*③入力!$C$67</f>
        <v>0</v>
      </c>
      <c r="F73" s="172">
        <f>H25*⑨各種係数!I23*③入力!$C$67</f>
        <v>0</v>
      </c>
      <c r="G73" s="174">
        <f>H25*⑨各種係数!J23*③入力!$C$67</f>
        <v>0</v>
      </c>
      <c r="H73" s="172">
        <f>O25*⑨各種係数!I23*③入力!$C$67</f>
        <v>0</v>
      </c>
      <c r="I73" s="189">
        <f>O25*⑨各種係数!J23*③入力!$C$67</f>
        <v>0</v>
      </c>
      <c r="J73" s="172">
        <f t="shared" si="8"/>
        <v>0</v>
      </c>
      <c r="K73" s="189">
        <f t="shared" si="9"/>
        <v>0</v>
      </c>
    </row>
    <row r="74" spans="2:11" x14ac:dyDescent="0.15">
      <c r="B74" s="162" t="s">
        <v>142</v>
      </c>
      <c r="C74" s="163" t="s">
        <v>257</v>
      </c>
      <c r="D74" s="164">
        <f>D26*⑨各種係数!I24*③入力!$C$67</f>
        <v>0</v>
      </c>
      <c r="E74" s="166">
        <f>D26*⑨各種係数!J24*③入力!$C$67</f>
        <v>0</v>
      </c>
      <c r="F74" s="164">
        <f>H26*⑨各種係数!I24*③入力!$C$67</f>
        <v>0</v>
      </c>
      <c r="G74" s="166">
        <f>H26*⑨各種係数!J24*③入力!$C$67</f>
        <v>0</v>
      </c>
      <c r="H74" s="164">
        <f>O26*⑨各種係数!I24*③入力!$C$67</f>
        <v>0</v>
      </c>
      <c r="I74" s="188">
        <f>O26*⑨各種係数!J24*③入力!$C$67</f>
        <v>0</v>
      </c>
      <c r="J74" s="164">
        <f t="shared" si="8"/>
        <v>0</v>
      </c>
      <c r="K74" s="188">
        <f t="shared" si="9"/>
        <v>0</v>
      </c>
    </row>
    <row r="75" spans="2:11" x14ac:dyDescent="0.15">
      <c r="B75" s="170" t="s">
        <v>143</v>
      </c>
      <c r="C75" s="171" t="s">
        <v>258</v>
      </c>
      <c r="D75" s="172">
        <f>D27*⑨各種係数!I25*③入力!$C$67</f>
        <v>0</v>
      </c>
      <c r="E75" s="174">
        <f>D27*⑨各種係数!J25*③入力!$C$67</f>
        <v>0</v>
      </c>
      <c r="F75" s="172">
        <f>H27*⑨各種係数!I25*③入力!$C$67</f>
        <v>0</v>
      </c>
      <c r="G75" s="174">
        <f>H27*⑨各種係数!J25*③入力!$C$67</f>
        <v>0</v>
      </c>
      <c r="H75" s="172">
        <f>O27*⑨各種係数!I25*③入力!$C$67</f>
        <v>0</v>
      </c>
      <c r="I75" s="189">
        <f>O27*⑨各種係数!J25*③入力!$C$67</f>
        <v>0</v>
      </c>
      <c r="J75" s="172">
        <f t="shared" si="8"/>
        <v>0</v>
      </c>
      <c r="K75" s="189">
        <f t="shared" si="9"/>
        <v>0</v>
      </c>
    </row>
    <row r="76" spans="2:11" x14ac:dyDescent="0.15">
      <c r="B76" s="162" t="s">
        <v>144</v>
      </c>
      <c r="C76" s="163" t="s">
        <v>259</v>
      </c>
      <c r="D76" s="164">
        <f>D28*⑨各種係数!I26*③入力!$C$67</f>
        <v>0</v>
      </c>
      <c r="E76" s="166">
        <f>D28*⑨各種係数!J26*③入力!$C$67</f>
        <v>0</v>
      </c>
      <c r="F76" s="164">
        <f>H28*⑨各種係数!I26*③入力!$C$67</f>
        <v>0</v>
      </c>
      <c r="G76" s="166">
        <f>H28*⑨各種係数!J26*③入力!$C$67</f>
        <v>0</v>
      </c>
      <c r="H76" s="164">
        <f>O28*⑨各種係数!I26*③入力!$C$67</f>
        <v>0</v>
      </c>
      <c r="I76" s="188">
        <f>O28*⑨各種係数!J26*③入力!$C$67</f>
        <v>0</v>
      </c>
      <c r="J76" s="164">
        <f t="shared" si="8"/>
        <v>0</v>
      </c>
      <c r="K76" s="188">
        <f t="shared" si="9"/>
        <v>0</v>
      </c>
    </row>
    <row r="77" spans="2:11" x14ac:dyDescent="0.15">
      <c r="B77" s="170" t="s">
        <v>145</v>
      </c>
      <c r="C77" s="171" t="s">
        <v>260</v>
      </c>
      <c r="D77" s="172">
        <f>D29*⑨各種係数!I27*③入力!$C$67</f>
        <v>0</v>
      </c>
      <c r="E77" s="174">
        <f>D29*⑨各種係数!J27*③入力!$C$67</f>
        <v>0</v>
      </c>
      <c r="F77" s="172">
        <f>H29*⑨各種係数!I27*③入力!$C$67</f>
        <v>0</v>
      </c>
      <c r="G77" s="174">
        <f>H29*⑨各種係数!J27*③入力!$C$67</f>
        <v>0</v>
      </c>
      <c r="H77" s="172">
        <f>O29*⑨各種係数!I27*③入力!$C$67</f>
        <v>0</v>
      </c>
      <c r="I77" s="189">
        <f>O29*⑨各種係数!J27*③入力!$C$67</f>
        <v>0</v>
      </c>
      <c r="J77" s="172">
        <f t="shared" si="8"/>
        <v>0</v>
      </c>
      <c r="K77" s="189">
        <f t="shared" si="9"/>
        <v>0</v>
      </c>
    </row>
    <row r="78" spans="2:11" x14ac:dyDescent="0.15">
      <c r="B78" s="162" t="s">
        <v>146</v>
      </c>
      <c r="C78" s="163" t="s">
        <v>261</v>
      </c>
      <c r="D78" s="164">
        <f>D30*⑨各種係数!I28*③入力!$C$67</f>
        <v>0</v>
      </c>
      <c r="E78" s="166">
        <f>D30*⑨各種係数!J28*③入力!$C$67</f>
        <v>0</v>
      </c>
      <c r="F78" s="164">
        <f>H30*⑨各種係数!I28*③入力!$C$67</f>
        <v>0</v>
      </c>
      <c r="G78" s="166">
        <f>H30*⑨各種係数!J28*③入力!$C$67</f>
        <v>0</v>
      </c>
      <c r="H78" s="164">
        <f>O30*⑨各種係数!I28*③入力!$C$67</f>
        <v>0</v>
      </c>
      <c r="I78" s="188">
        <f>O30*⑨各種係数!J28*③入力!$C$67</f>
        <v>0</v>
      </c>
      <c r="J78" s="164">
        <f t="shared" si="8"/>
        <v>0</v>
      </c>
      <c r="K78" s="188">
        <f t="shared" si="9"/>
        <v>0</v>
      </c>
    </row>
    <row r="79" spans="2:11" x14ac:dyDescent="0.15">
      <c r="B79" s="170" t="s">
        <v>147</v>
      </c>
      <c r="C79" s="171" t="s">
        <v>148</v>
      </c>
      <c r="D79" s="172">
        <f>D31*⑨各種係数!I29*③入力!$C$67</f>
        <v>0</v>
      </c>
      <c r="E79" s="174">
        <f>D31*⑨各種係数!J29*③入力!$C$67</f>
        <v>0</v>
      </c>
      <c r="F79" s="172">
        <f>H31*⑨各種係数!I29*③入力!$C$67</f>
        <v>0</v>
      </c>
      <c r="G79" s="174">
        <f>H31*⑨各種係数!J29*③入力!$C$67</f>
        <v>0</v>
      </c>
      <c r="H79" s="172">
        <f>O31*⑨各種係数!I29*③入力!$C$67</f>
        <v>0</v>
      </c>
      <c r="I79" s="189">
        <f>O31*⑨各種係数!J29*③入力!$C$67</f>
        <v>0</v>
      </c>
      <c r="J79" s="172">
        <f t="shared" si="8"/>
        <v>0</v>
      </c>
      <c r="K79" s="189">
        <f t="shared" si="9"/>
        <v>0</v>
      </c>
    </row>
    <row r="80" spans="2:11" x14ac:dyDescent="0.15">
      <c r="B80" s="162" t="s">
        <v>149</v>
      </c>
      <c r="C80" s="163" t="s">
        <v>262</v>
      </c>
      <c r="D80" s="164">
        <f>D32*⑨各種係数!I30*③入力!$C$67</f>
        <v>0</v>
      </c>
      <c r="E80" s="166">
        <f>D32*⑨各種係数!J30*③入力!$C$67</f>
        <v>0</v>
      </c>
      <c r="F80" s="164">
        <f>H32*⑨各種係数!I30*③入力!$C$67</f>
        <v>0</v>
      </c>
      <c r="G80" s="166">
        <f>H32*⑨各種係数!J30*③入力!$C$67</f>
        <v>0</v>
      </c>
      <c r="H80" s="164">
        <f>O32*⑨各種係数!I30*③入力!$C$67</f>
        <v>0</v>
      </c>
      <c r="I80" s="188">
        <f>O32*⑨各種係数!J30*③入力!$C$67</f>
        <v>0</v>
      </c>
      <c r="J80" s="164">
        <f t="shared" si="8"/>
        <v>0</v>
      </c>
      <c r="K80" s="188">
        <f t="shared" si="9"/>
        <v>0</v>
      </c>
    </row>
    <row r="81" spans="2:11" x14ac:dyDescent="0.15">
      <c r="B81" s="170" t="s">
        <v>150</v>
      </c>
      <c r="C81" s="171" t="s">
        <v>263</v>
      </c>
      <c r="D81" s="172">
        <f>D33*⑨各種係数!I31*③入力!$C$67</f>
        <v>0</v>
      </c>
      <c r="E81" s="174">
        <f>D33*⑨各種係数!J31*③入力!$C$67</f>
        <v>0</v>
      </c>
      <c r="F81" s="172">
        <f>H33*⑨各種係数!I31*③入力!$C$67</f>
        <v>0</v>
      </c>
      <c r="G81" s="174">
        <f>H33*⑨各種係数!J31*③入力!$C$67</f>
        <v>0</v>
      </c>
      <c r="H81" s="172">
        <f>O33*⑨各種係数!I31*③入力!$C$67</f>
        <v>0</v>
      </c>
      <c r="I81" s="189">
        <f>O33*⑨各種係数!J31*③入力!$C$67</f>
        <v>0</v>
      </c>
      <c r="J81" s="172">
        <f t="shared" si="8"/>
        <v>0</v>
      </c>
      <c r="K81" s="189">
        <f t="shared" si="9"/>
        <v>0</v>
      </c>
    </row>
    <row r="82" spans="2:11" x14ac:dyDescent="0.15">
      <c r="B82" s="162" t="s">
        <v>151</v>
      </c>
      <c r="C82" s="163" t="s">
        <v>168</v>
      </c>
      <c r="D82" s="164">
        <f>D34*⑨各種係数!I32*③入力!$C$67</f>
        <v>0</v>
      </c>
      <c r="E82" s="166">
        <f>D34*⑨各種係数!J32*③入力!$C$67</f>
        <v>0</v>
      </c>
      <c r="F82" s="164">
        <f>H34*⑨各種係数!I32*③入力!$C$67</f>
        <v>0</v>
      </c>
      <c r="G82" s="166">
        <f>H34*⑨各種係数!J32*③入力!$C$67</f>
        <v>0</v>
      </c>
      <c r="H82" s="164">
        <f>O34*⑨各種係数!I32*③入力!$C$67</f>
        <v>0</v>
      </c>
      <c r="I82" s="188">
        <f>O34*⑨各種係数!J32*③入力!$C$67</f>
        <v>0</v>
      </c>
      <c r="J82" s="164">
        <f t="shared" si="8"/>
        <v>0</v>
      </c>
      <c r="K82" s="188">
        <f t="shared" si="9"/>
        <v>0</v>
      </c>
    </row>
    <row r="83" spans="2:11" x14ac:dyDescent="0.15">
      <c r="B83" s="170" t="s">
        <v>152</v>
      </c>
      <c r="C83" s="171" t="s">
        <v>153</v>
      </c>
      <c r="D83" s="172">
        <f>D35*⑨各種係数!I33*③入力!$C$67</f>
        <v>0</v>
      </c>
      <c r="E83" s="174">
        <f>D35*⑨各種係数!J33*③入力!$C$67</f>
        <v>0</v>
      </c>
      <c r="F83" s="172">
        <f>H35*⑨各種係数!I33*③入力!$C$67</f>
        <v>0</v>
      </c>
      <c r="G83" s="174">
        <f>H35*⑨各種係数!J33*③入力!$C$67</f>
        <v>0</v>
      </c>
      <c r="H83" s="172">
        <f>O35*⑨各種係数!I33*③入力!$C$67</f>
        <v>0</v>
      </c>
      <c r="I83" s="189">
        <f>O35*⑨各種係数!J33*③入力!$C$67</f>
        <v>0</v>
      </c>
      <c r="J83" s="172">
        <f t="shared" si="8"/>
        <v>0</v>
      </c>
      <c r="K83" s="189">
        <f t="shared" si="9"/>
        <v>0</v>
      </c>
    </row>
    <row r="84" spans="2:11" x14ac:dyDescent="0.15">
      <c r="B84" s="162" t="s">
        <v>154</v>
      </c>
      <c r="C84" s="163" t="s">
        <v>264</v>
      </c>
      <c r="D84" s="164">
        <f>D36*⑨各種係数!I34*③入力!$C$67</f>
        <v>0</v>
      </c>
      <c r="E84" s="166">
        <f>D36*⑨各種係数!J34*③入力!$C$67</f>
        <v>0</v>
      </c>
      <c r="F84" s="164">
        <f>H36*⑨各種係数!I34*③入力!$C$67</f>
        <v>0</v>
      </c>
      <c r="G84" s="166">
        <f>H36*⑨各種係数!J34*③入力!$C$67</f>
        <v>0</v>
      </c>
      <c r="H84" s="164">
        <f>O36*⑨各種係数!I34*③入力!$C$67</f>
        <v>0</v>
      </c>
      <c r="I84" s="188">
        <f>O36*⑨各種係数!J34*③入力!$C$67</f>
        <v>0</v>
      </c>
      <c r="J84" s="164">
        <f t="shared" si="8"/>
        <v>0</v>
      </c>
      <c r="K84" s="188">
        <f t="shared" si="9"/>
        <v>0</v>
      </c>
    </row>
    <row r="85" spans="2:11" x14ac:dyDescent="0.15">
      <c r="B85" s="170" t="s">
        <v>155</v>
      </c>
      <c r="C85" s="171" t="s">
        <v>265</v>
      </c>
      <c r="D85" s="172">
        <f>D37*⑨各種係数!I35*③入力!$C$67</f>
        <v>0</v>
      </c>
      <c r="E85" s="174">
        <f>D37*⑨各種係数!J35*③入力!$C$67</f>
        <v>0</v>
      </c>
      <c r="F85" s="172">
        <f>H37*⑨各種係数!I35*③入力!$C$67</f>
        <v>0</v>
      </c>
      <c r="G85" s="174">
        <f>H37*⑨各種係数!J35*③入力!$C$67</f>
        <v>0</v>
      </c>
      <c r="H85" s="172">
        <f>O37*⑨各種係数!I35*③入力!$C$67</f>
        <v>0</v>
      </c>
      <c r="I85" s="189">
        <f>O37*⑨各種係数!J35*③入力!$C$67</f>
        <v>0</v>
      </c>
      <c r="J85" s="172">
        <f t="shared" si="8"/>
        <v>0</v>
      </c>
      <c r="K85" s="189">
        <f t="shared" si="9"/>
        <v>0</v>
      </c>
    </row>
    <row r="86" spans="2:11" x14ac:dyDescent="0.15">
      <c r="B86" s="162" t="s">
        <v>156</v>
      </c>
      <c r="C86" s="163" t="s">
        <v>169</v>
      </c>
      <c r="D86" s="164">
        <f>D38*⑨各種係数!I36*③入力!$C$67</f>
        <v>0</v>
      </c>
      <c r="E86" s="166">
        <f>D38*⑨各種係数!J36*③入力!$C$67</f>
        <v>0</v>
      </c>
      <c r="F86" s="164">
        <f>H38*⑨各種係数!I36*③入力!$C$67</f>
        <v>0</v>
      </c>
      <c r="G86" s="166">
        <f>H38*⑨各種係数!J36*③入力!$C$67</f>
        <v>0</v>
      </c>
      <c r="H86" s="164">
        <f>O38*⑨各種係数!I36*③入力!$C$67</f>
        <v>0</v>
      </c>
      <c r="I86" s="188">
        <f>O38*⑨各種係数!J36*③入力!$C$67</f>
        <v>0</v>
      </c>
      <c r="J86" s="164">
        <f t="shared" si="8"/>
        <v>0</v>
      </c>
      <c r="K86" s="188">
        <f t="shared" si="9"/>
        <v>0</v>
      </c>
    </row>
    <row r="87" spans="2:11" x14ac:dyDescent="0.15">
      <c r="B87" s="170" t="s">
        <v>157</v>
      </c>
      <c r="C87" s="171" t="s">
        <v>266</v>
      </c>
      <c r="D87" s="172">
        <f>D39*⑨各種係数!I37*③入力!$C$67</f>
        <v>0</v>
      </c>
      <c r="E87" s="174">
        <f>D39*⑨各種係数!J37*③入力!$C$67</f>
        <v>0</v>
      </c>
      <c r="F87" s="172">
        <f>H39*⑨各種係数!I37*③入力!$C$67</f>
        <v>0</v>
      </c>
      <c r="G87" s="174">
        <f>H39*⑨各種係数!J37*③入力!$C$67</f>
        <v>0</v>
      </c>
      <c r="H87" s="172">
        <f>O39*⑨各種係数!I37*③入力!$C$67</f>
        <v>0</v>
      </c>
      <c r="I87" s="189">
        <f>O39*⑨各種係数!J37*③入力!$C$67</f>
        <v>0</v>
      </c>
      <c r="J87" s="172">
        <f t="shared" si="8"/>
        <v>0</v>
      </c>
      <c r="K87" s="189">
        <f t="shared" si="9"/>
        <v>0</v>
      </c>
    </row>
    <row r="88" spans="2:11" x14ac:dyDescent="0.15">
      <c r="B88" s="162" t="s">
        <v>158</v>
      </c>
      <c r="C88" s="163" t="s">
        <v>267</v>
      </c>
      <c r="D88" s="164">
        <f>D40*⑨各種係数!I38*③入力!$C$67</f>
        <v>0</v>
      </c>
      <c r="E88" s="166">
        <f>D40*⑨各種係数!J38*③入力!$C$67</f>
        <v>0</v>
      </c>
      <c r="F88" s="164">
        <f>H40*⑨各種係数!I38*③入力!$C$67</f>
        <v>0</v>
      </c>
      <c r="G88" s="166">
        <f>H40*⑨各種係数!J38*③入力!$C$67</f>
        <v>0</v>
      </c>
      <c r="H88" s="164">
        <f>O40*⑨各種係数!I38*③入力!$C$67</f>
        <v>0</v>
      </c>
      <c r="I88" s="188">
        <f>O40*⑨各種係数!J38*③入力!$C$67</f>
        <v>0</v>
      </c>
      <c r="J88" s="164">
        <f t="shared" si="8"/>
        <v>0</v>
      </c>
      <c r="K88" s="188">
        <f t="shared" si="9"/>
        <v>0</v>
      </c>
    </row>
    <row r="89" spans="2:11" x14ac:dyDescent="0.15">
      <c r="B89" s="170" t="s">
        <v>159</v>
      </c>
      <c r="C89" s="171" t="s">
        <v>268</v>
      </c>
      <c r="D89" s="172">
        <f>D41*⑨各種係数!I39*③入力!$C$67</f>
        <v>0</v>
      </c>
      <c r="E89" s="174">
        <f>D41*⑨各種係数!J39*③入力!$C$67</f>
        <v>0</v>
      </c>
      <c r="F89" s="172">
        <f>H41*⑨各種係数!I39*③入力!$C$67</f>
        <v>0</v>
      </c>
      <c r="G89" s="174">
        <f>H41*⑨各種係数!J39*③入力!$C$67</f>
        <v>0</v>
      </c>
      <c r="H89" s="172">
        <f>O41*⑨各種係数!I39*③入力!$C$67</f>
        <v>0</v>
      </c>
      <c r="I89" s="189">
        <f>O41*⑨各種係数!J39*③入力!$C$67</f>
        <v>0</v>
      </c>
      <c r="J89" s="172">
        <f t="shared" si="8"/>
        <v>0</v>
      </c>
      <c r="K89" s="189">
        <f t="shared" si="9"/>
        <v>0</v>
      </c>
    </row>
    <row r="90" spans="2:11" x14ac:dyDescent="0.15">
      <c r="B90" s="162" t="s">
        <v>160</v>
      </c>
      <c r="C90" s="163" t="s">
        <v>269</v>
      </c>
      <c r="D90" s="164">
        <f>D42*⑨各種係数!I40*③入力!$C$67</f>
        <v>0</v>
      </c>
      <c r="E90" s="166">
        <f>D42*⑨各種係数!J40*③入力!$C$67</f>
        <v>0</v>
      </c>
      <c r="F90" s="164">
        <f>H42*⑨各種係数!I40*③入力!$C$67</f>
        <v>0</v>
      </c>
      <c r="G90" s="166">
        <f>H42*⑨各種係数!J40*③入力!$C$67</f>
        <v>0</v>
      </c>
      <c r="H90" s="164">
        <f>O42*⑨各種係数!I40*③入力!$C$67</f>
        <v>0</v>
      </c>
      <c r="I90" s="188">
        <f>O42*⑨各種係数!J40*③入力!$C$67</f>
        <v>0</v>
      </c>
      <c r="J90" s="164">
        <f t="shared" si="8"/>
        <v>0</v>
      </c>
      <c r="K90" s="188">
        <f t="shared" si="9"/>
        <v>0</v>
      </c>
    </row>
    <row r="91" spans="2:11" x14ac:dyDescent="0.15">
      <c r="B91" s="170" t="s">
        <v>161</v>
      </c>
      <c r="C91" s="171" t="s">
        <v>270</v>
      </c>
      <c r="D91" s="172">
        <f>D43*⑨各種係数!I41*③入力!$C$67</f>
        <v>0</v>
      </c>
      <c r="E91" s="174">
        <f>D43*⑨各種係数!J41*③入力!$C$67</f>
        <v>0</v>
      </c>
      <c r="F91" s="172">
        <f>H43*⑨各種係数!I41*③入力!$C$67</f>
        <v>0</v>
      </c>
      <c r="G91" s="174">
        <f>H43*⑨各種係数!J41*③入力!$C$67</f>
        <v>0</v>
      </c>
      <c r="H91" s="172">
        <f>O43*⑨各種係数!I41*③入力!$C$67</f>
        <v>0</v>
      </c>
      <c r="I91" s="189">
        <f>O43*⑨各種係数!J41*③入力!$C$67</f>
        <v>0</v>
      </c>
      <c r="J91" s="172">
        <f t="shared" si="8"/>
        <v>0</v>
      </c>
      <c r="K91" s="189">
        <f t="shared" si="9"/>
        <v>0</v>
      </c>
    </row>
    <row r="92" spans="2:11" x14ac:dyDescent="0.15">
      <c r="B92" s="162" t="s">
        <v>162</v>
      </c>
      <c r="C92" s="163" t="s">
        <v>271</v>
      </c>
      <c r="D92" s="164">
        <f>D44*⑨各種係数!I42*③入力!$C$67</f>
        <v>0</v>
      </c>
      <c r="E92" s="166">
        <f>D44*⑨各種係数!J42*③入力!$C$67</f>
        <v>0</v>
      </c>
      <c r="F92" s="164">
        <f>H44*⑨各種係数!I42*③入力!$C$67</f>
        <v>0</v>
      </c>
      <c r="G92" s="166">
        <f>H44*⑨各種係数!J42*③入力!$C$67</f>
        <v>0</v>
      </c>
      <c r="H92" s="164">
        <f>O44*⑨各種係数!I42*③入力!$C$67</f>
        <v>0</v>
      </c>
      <c r="I92" s="188">
        <f>O44*⑨各種係数!J42*③入力!$C$67</f>
        <v>0</v>
      </c>
      <c r="J92" s="164">
        <f t="shared" ref="J92:K96" si="10">D92+F92+H92</f>
        <v>0</v>
      </c>
      <c r="K92" s="188">
        <f t="shared" si="10"/>
        <v>0</v>
      </c>
    </row>
    <row r="93" spans="2:11" x14ac:dyDescent="0.15">
      <c r="B93" s="170" t="s">
        <v>163</v>
      </c>
      <c r="C93" s="171" t="s">
        <v>272</v>
      </c>
      <c r="D93" s="172">
        <f>D45*⑨各種係数!I43*③入力!$C$67</f>
        <v>0</v>
      </c>
      <c r="E93" s="174">
        <f>D45*⑨各種係数!J43*③入力!$C$67</f>
        <v>0</v>
      </c>
      <c r="F93" s="172">
        <f>H45*⑨各種係数!I43*③入力!$C$67</f>
        <v>0</v>
      </c>
      <c r="G93" s="174">
        <f>H45*⑨各種係数!J43*③入力!$C$67</f>
        <v>0</v>
      </c>
      <c r="H93" s="172">
        <f>O45*⑨各種係数!I43*③入力!$C$67</f>
        <v>0</v>
      </c>
      <c r="I93" s="189">
        <f>O45*⑨各種係数!J43*③入力!$C$67</f>
        <v>0</v>
      </c>
      <c r="J93" s="172">
        <f t="shared" si="10"/>
        <v>0</v>
      </c>
      <c r="K93" s="189">
        <f t="shared" si="10"/>
        <v>0</v>
      </c>
    </row>
    <row r="94" spans="2:11" x14ac:dyDescent="0.15">
      <c r="B94" s="162" t="s">
        <v>164</v>
      </c>
      <c r="C94" s="163" t="s">
        <v>273</v>
      </c>
      <c r="D94" s="164">
        <f>D46*⑨各種係数!I44*③入力!$C$67</f>
        <v>0</v>
      </c>
      <c r="E94" s="166">
        <f>D46*⑨各種係数!J44*③入力!$C$67</f>
        <v>0</v>
      </c>
      <c r="F94" s="164">
        <f>H46*⑨各種係数!I44*③入力!$C$67</f>
        <v>0</v>
      </c>
      <c r="G94" s="166">
        <f>H46*⑨各種係数!J44*③入力!$C$67</f>
        <v>0</v>
      </c>
      <c r="H94" s="164">
        <f>O46*⑨各種係数!I44*③入力!$C$67</f>
        <v>0</v>
      </c>
      <c r="I94" s="188">
        <f>O46*⑨各種係数!J44*③入力!$C$67</f>
        <v>0</v>
      </c>
      <c r="J94" s="164">
        <f t="shared" si="10"/>
        <v>0</v>
      </c>
      <c r="K94" s="188">
        <f t="shared" si="10"/>
        <v>0</v>
      </c>
    </row>
    <row r="95" spans="2:11" x14ac:dyDescent="0.15">
      <c r="B95" s="170" t="s">
        <v>165</v>
      </c>
      <c r="C95" s="171" t="s">
        <v>274</v>
      </c>
      <c r="D95" s="172">
        <f>D47*⑨各種係数!I45*③入力!$C$67</f>
        <v>0</v>
      </c>
      <c r="E95" s="174">
        <f>D47*⑨各種係数!J45*③入力!$C$67</f>
        <v>0</v>
      </c>
      <c r="F95" s="172">
        <f>H47*⑨各種係数!I45*③入力!$C$67</f>
        <v>0</v>
      </c>
      <c r="G95" s="174">
        <f>H47*⑨各種係数!J45*③入力!$C$67</f>
        <v>0</v>
      </c>
      <c r="H95" s="172">
        <f>O47*⑨各種係数!I45*③入力!$C$67</f>
        <v>0</v>
      </c>
      <c r="I95" s="189">
        <f>O47*⑨各種係数!J45*③入力!$C$67</f>
        <v>0</v>
      </c>
      <c r="J95" s="172">
        <f t="shared" si="10"/>
        <v>0</v>
      </c>
      <c r="K95" s="189">
        <f t="shared" si="10"/>
        <v>0</v>
      </c>
    </row>
    <row r="96" spans="2:11" x14ac:dyDescent="0.15">
      <c r="B96" s="178" t="s">
        <v>166</v>
      </c>
      <c r="C96" s="179" t="s">
        <v>275</v>
      </c>
      <c r="D96" s="180">
        <f>D48*⑨各種係数!I46*③入力!$C$67</f>
        <v>0</v>
      </c>
      <c r="E96" s="182">
        <f>D48*⑨各種係数!J46*③入力!$C$67</f>
        <v>0</v>
      </c>
      <c r="F96" s="180">
        <f>H48*⑨各種係数!I46*③入力!$C$67</f>
        <v>0</v>
      </c>
      <c r="G96" s="182">
        <f>H48*⑨各種係数!J46*③入力!$C$67</f>
        <v>0</v>
      </c>
      <c r="H96" s="180">
        <f>O48*⑨各種係数!I46*③入力!$C$67</f>
        <v>0</v>
      </c>
      <c r="I96" s="190">
        <f>O48*⑨各種係数!J46*③入力!$C$67</f>
        <v>0</v>
      </c>
      <c r="J96" s="180">
        <f t="shared" si="10"/>
        <v>0</v>
      </c>
      <c r="K96" s="190">
        <f t="shared" si="10"/>
        <v>0</v>
      </c>
    </row>
    <row r="97" spans="2:11" ht="18" customHeight="1" thickBot="1" x14ac:dyDescent="0.2">
      <c r="B97" s="456" t="s">
        <v>43</v>
      </c>
      <c r="C97" s="457"/>
      <c r="D97" s="90">
        <f t="shared" ref="D97:K97" si="11">SUM(D57:D96)</f>
        <v>0</v>
      </c>
      <c r="E97" s="92">
        <f t="shared" si="11"/>
        <v>0</v>
      </c>
      <c r="F97" s="90">
        <f t="shared" si="11"/>
        <v>0</v>
      </c>
      <c r="G97" s="92">
        <f t="shared" si="11"/>
        <v>0</v>
      </c>
      <c r="H97" s="94">
        <f>SUM(H57:H96)</f>
        <v>0</v>
      </c>
      <c r="I97" s="186">
        <f t="shared" si="11"/>
        <v>0</v>
      </c>
      <c r="J97" s="94">
        <f t="shared" si="11"/>
        <v>0</v>
      </c>
      <c r="K97" s="92">
        <f t="shared" si="11"/>
        <v>0</v>
      </c>
    </row>
  </sheetData>
  <sheetProtection sheet="1" objects="1" scenarios="1"/>
  <mergeCells count="37">
    <mergeCell ref="B49:C49"/>
    <mergeCell ref="B97:C97"/>
    <mergeCell ref="K54:K56"/>
    <mergeCell ref="F53:G53"/>
    <mergeCell ref="F54:F56"/>
    <mergeCell ref="G54:G56"/>
    <mergeCell ref="I54:I56"/>
    <mergeCell ref="H53:I53"/>
    <mergeCell ref="H54:H56"/>
    <mergeCell ref="B53:C56"/>
    <mergeCell ref="D54:D56"/>
    <mergeCell ref="E54:E56"/>
    <mergeCell ref="D53:E53"/>
    <mergeCell ref="J53:K53"/>
    <mergeCell ref="J54:J56"/>
    <mergeCell ref="R4:T4"/>
    <mergeCell ref="S6:S8"/>
    <mergeCell ref="P6:P8"/>
    <mergeCell ref="Q7:Q8"/>
    <mergeCell ref="R5:R8"/>
    <mergeCell ref="T7:T8"/>
    <mergeCell ref="K4:K8"/>
    <mergeCell ref="L4:L8"/>
    <mergeCell ref="M4:M8"/>
    <mergeCell ref="N4:N8"/>
    <mergeCell ref="O4:Q4"/>
    <mergeCell ref="O5:O8"/>
    <mergeCell ref="B4:C8"/>
    <mergeCell ref="I6:I8"/>
    <mergeCell ref="H4:J4"/>
    <mergeCell ref="D4:F4"/>
    <mergeCell ref="G4:G8"/>
    <mergeCell ref="E6:E8"/>
    <mergeCell ref="D5:D8"/>
    <mergeCell ref="F7:F8"/>
    <mergeCell ref="H5:H8"/>
    <mergeCell ref="J7:J8"/>
  </mergeCells>
  <phoneticPr fontId="2"/>
  <pageMargins left="0.78740157480314965" right="0.78740157480314965" top="0.98425196850393704" bottom="0.98425196850393704" header="0.51181102362204722" footer="0.51181102362204722"/>
  <pageSetup paperSize="9" scale="70" orientation="landscape" cellComments="asDisplayed" r:id="rId1"/>
  <headerFooter alignWithMargins="0"/>
  <rowBreaks count="1" manualBreakCount="1">
    <brk id="51" max="16383" man="1"/>
  </rowBreaks>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FF99FF"/>
  </sheetPr>
  <dimension ref="B1:J47"/>
  <sheetViews>
    <sheetView topLeftCell="B2" zoomScaleNormal="100" workbookViewId="0">
      <pane xSplit="2" ySplit="5" topLeftCell="D7" activePane="bottomRight" state="frozen"/>
      <selection pane="topRight"/>
      <selection pane="bottomLeft"/>
      <selection pane="bottomRight"/>
    </sheetView>
  </sheetViews>
  <sheetFormatPr defaultColWidth="9" defaultRowHeight="13.5" x14ac:dyDescent="0.15"/>
  <cols>
    <col min="1" max="1" width="2.625" style="5" customWidth="1"/>
    <col min="2" max="2" width="3.625" style="5" customWidth="1"/>
    <col min="3" max="3" width="22.25" style="5" bestFit="1" customWidth="1"/>
    <col min="4" max="7" width="10.125" style="5" bestFit="1" customWidth="1"/>
    <col min="8" max="8" width="11.125" style="5" bestFit="1" customWidth="1"/>
    <col min="9" max="10" width="10.125" style="5" bestFit="1" customWidth="1"/>
    <col min="11" max="16384" width="9" style="5"/>
  </cols>
  <sheetData>
    <row r="1" spans="2:10" ht="18.75" customHeight="1" x14ac:dyDescent="0.15"/>
    <row r="2" spans="2:10" ht="18.75" customHeight="1" x14ac:dyDescent="0.15">
      <c r="B2" s="7" t="s">
        <v>49</v>
      </c>
    </row>
    <row r="3" spans="2:10" ht="18.75" customHeight="1" x14ac:dyDescent="0.15">
      <c r="D3" s="211"/>
      <c r="E3" s="211"/>
      <c r="F3" s="211"/>
      <c r="G3" s="211"/>
      <c r="H3" s="211"/>
      <c r="I3" s="211"/>
      <c r="J3" s="211"/>
    </row>
    <row r="4" spans="2:10" ht="18.75" customHeight="1" x14ac:dyDescent="0.15">
      <c r="B4" s="372" t="s">
        <v>123</v>
      </c>
      <c r="C4" s="471"/>
      <c r="D4" s="468" t="s">
        <v>50</v>
      </c>
      <c r="E4" s="468" t="s">
        <v>51</v>
      </c>
      <c r="F4" s="468" t="s">
        <v>52</v>
      </c>
      <c r="G4" s="468" t="s">
        <v>53</v>
      </c>
      <c r="H4" s="468" t="s">
        <v>54</v>
      </c>
      <c r="I4" s="465" t="s">
        <v>55</v>
      </c>
      <c r="J4" s="465" t="s">
        <v>56</v>
      </c>
    </row>
    <row r="5" spans="2:10" ht="18.75" customHeight="1" x14ac:dyDescent="0.15">
      <c r="B5" s="472"/>
      <c r="C5" s="473"/>
      <c r="D5" s="468"/>
      <c r="E5" s="468"/>
      <c r="F5" s="468"/>
      <c r="G5" s="468"/>
      <c r="H5" s="468"/>
      <c r="I5" s="466"/>
      <c r="J5" s="466"/>
    </row>
    <row r="6" spans="2:10" ht="18.75" customHeight="1" x14ac:dyDescent="0.15">
      <c r="B6" s="474"/>
      <c r="C6" s="475"/>
      <c r="D6" s="468"/>
      <c r="E6" s="468"/>
      <c r="F6" s="468"/>
      <c r="G6" s="468"/>
      <c r="H6" s="468"/>
      <c r="I6" s="467"/>
      <c r="J6" s="467"/>
    </row>
    <row r="7" spans="2:10" ht="18.75" customHeight="1" x14ac:dyDescent="0.15">
      <c r="B7" s="191" t="s">
        <v>124</v>
      </c>
      <c r="C7" s="192" t="s">
        <v>243</v>
      </c>
      <c r="D7" s="193">
        <v>0.45216372868046822</v>
      </c>
      <c r="E7" s="194">
        <v>0.54783627131953172</v>
      </c>
      <c r="F7" s="194">
        <v>0.46566588057310671</v>
      </c>
      <c r="G7" s="194">
        <v>7.0214470054284953E-2</v>
      </c>
      <c r="H7" s="194">
        <v>1.5994230076907819E-2</v>
      </c>
      <c r="I7" s="195">
        <v>0.33252313784818011</v>
      </c>
      <c r="J7" s="195">
        <v>4.0563540090771559E-2</v>
      </c>
    </row>
    <row r="8" spans="2:10" ht="18.75" customHeight="1" x14ac:dyDescent="0.15">
      <c r="B8" s="196" t="s">
        <v>125</v>
      </c>
      <c r="C8" s="197" t="s">
        <v>1</v>
      </c>
      <c r="D8" s="198">
        <v>0.31947528792026031</v>
      </c>
      <c r="E8" s="199">
        <v>0.68052471207973975</v>
      </c>
      <c r="F8" s="199">
        <v>0.56163078114297627</v>
      </c>
      <c r="G8" s="199">
        <v>0.24369397540129248</v>
      </c>
      <c r="H8" s="199">
        <v>1.8171829093375936E-3</v>
      </c>
      <c r="I8" s="200">
        <v>0.15901803706681755</v>
      </c>
      <c r="J8" s="200">
        <v>6.3501990331258626E-2</v>
      </c>
    </row>
    <row r="9" spans="2:10" ht="18.75" customHeight="1" x14ac:dyDescent="0.15">
      <c r="B9" s="201" t="s">
        <v>126</v>
      </c>
      <c r="C9" s="202" t="s">
        <v>244</v>
      </c>
      <c r="D9" s="203">
        <v>0.97190151709951145</v>
      </c>
      <c r="E9" s="204">
        <v>2.8098482900488553E-2</v>
      </c>
      <c r="F9" s="204">
        <v>0.4393546528377989</v>
      </c>
      <c r="G9" s="204">
        <v>0.20159896283491788</v>
      </c>
      <c r="H9" s="228">
        <v>-2.6123024752382297E-5</v>
      </c>
      <c r="I9" s="205">
        <v>3.7453183520599252E-2</v>
      </c>
      <c r="J9" s="205">
        <v>3.7165082108902334E-2</v>
      </c>
    </row>
    <row r="10" spans="2:10" ht="18.75" customHeight="1" x14ac:dyDescent="0.15">
      <c r="B10" s="196" t="s">
        <v>127</v>
      </c>
      <c r="C10" s="197" t="s">
        <v>167</v>
      </c>
      <c r="D10" s="198">
        <v>0.74808946514206487</v>
      </c>
      <c r="E10" s="199">
        <v>0.25191053485793513</v>
      </c>
      <c r="F10" s="199">
        <v>0.30055768319120491</v>
      </c>
      <c r="G10" s="199">
        <v>0.13992415082480653</v>
      </c>
      <c r="H10" s="229">
        <v>0.10880321443819578</v>
      </c>
      <c r="I10" s="200">
        <v>5.3174319940769467E-2</v>
      </c>
      <c r="J10" s="200">
        <v>4.8716050303343437E-2</v>
      </c>
    </row>
    <row r="11" spans="2:10" ht="18.75" customHeight="1" x14ac:dyDescent="0.15">
      <c r="B11" s="201" t="s">
        <v>128</v>
      </c>
      <c r="C11" s="202" t="s">
        <v>245</v>
      </c>
      <c r="D11" s="203">
        <v>0.9025696223227424</v>
      </c>
      <c r="E11" s="204">
        <v>9.7430377677257596E-2</v>
      </c>
      <c r="F11" s="204">
        <v>0.39774234240062101</v>
      </c>
      <c r="G11" s="204">
        <v>0.30581880518808424</v>
      </c>
      <c r="H11" s="228">
        <v>1.4844000643279485E-2</v>
      </c>
      <c r="I11" s="205">
        <v>0.14907655982145745</v>
      </c>
      <c r="J11" s="205">
        <v>0.12556198854998868</v>
      </c>
    </row>
    <row r="12" spans="2:10" ht="18.75" customHeight="1" x14ac:dyDescent="0.15">
      <c r="B12" s="196" t="s">
        <v>129</v>
      </c>
      <c r="C12" s="197" t="s">
        <v>246</v>
      </c>
      <c r="D12" s="198">
        <v>0.90883964387046279</v>
      </c>
      <c r="E12" s="199">
        <v>9.1160356129537212E-2</v>
      </c>
      <c r="F12" s="199">
        <v>0.37611345522737927</v>
      </c>
      <c r="G12" s="199">
        <v>0.20610642287857478</v>
      </c>
      <c r="H12" s="229">
        <v>1.4053370972258164E-3</v>
      </c>
      <c r="I12" s="200">
        <v>0.10337552742616034</v>
      </c>
      <c r="J12" s="200">
        <v>8.5032817627754331E-2</v>
      </c>
    </row>
    <row r="13" spans="2:10" ht="18.75" customHeight="1" x14ac:dyDescent="0.15">
      <c r="B13" s="201" t="s">
        <v>130</v>
      </c>
      <c r="C13" s="202" t="s">
        <v>247</v>
      </c>
      <c r="D13" s="203">
        <v>0.98201390951644452</v>
      </c>
      <c r="E13" s="204">
        <v>1.7986090483555484E-2</v>
      </c>
      <c r="F13" s="204">
        <v>0.41056670602125145</v>
      </c>
      <c r="G13" s="204">
        <v>8.3431719795356157E-2</v>
      </c>
      <c r="H13" s="228">
        <v>1.0328799083734908E-2</v>
      </c>
      <c r="I13" s="205">
        <v>2.9712711530893349E-2</v>
      </c>
      <c r="J13" s="205">
        <v>2.8827233372687919E-2</v>
      </c>
    </row>
    <row r="14" spans="2:10" ht="18.75" customHeight="1" x14ac:dyDescent="0.15">
      <c r="B14" s="196" t="s">
        <v>131</v>
      </c>
      <c r="C14" s="197" t="s">
        <v>248</v>
      </c>
      <c r="D14" s="198">
        <v>0.98561688995833252</v>
      </c>
      <c r="E14" s="199">
        <v>1.438311004166748E-2</v>
      </c>
      <c r="F14" s="199">
        <v>0.36070780399274049</v>
      </c>
      <c r="G14" s="199">
        <v>0.17604355716878403</v>
      </c>
      <c r="H14" s="229">
        <v>1.5569322752419849E-2</v>
      </c>
      <c r="I14" s="200">
        <v>3.7658802177858441E-2</v>
      </c>
      <c r="J14" s="200">
        <v>3.7658802177858441E-2</v>
      </c>
    </row>
    <row r="15" spans="2:10" ht="18.75" customHeight="1" x14ac:dyDescent="0.15">
      <c r="B15" s="201" t="s">
        <v>132</v>
      </c>
      <c r="C15" s="202" t="s">
        <v>249</v>
      </c>
      <c r="D15" s="203">
        <v>0.88721288534251919</v>
      </c>
      <c r="E15" s="204">
        <v>0.11278711465748081</v>
      </c>
      <c r="F15" s="204">
        <v>0.36183956806787504</v>
      </c>
      <c r="G15" s="204">
        <v>0.19798495950636327</v>
      </c>
      <c r="H15" s="228">
        <v>3.1098644623187613E-3</v>
      </c>
      <c r="I15" s="205">
        <v>5.076166602391053E-2</v>
      </c>
      <c r="J15" s="205">
        <v>4.78210566910914E-2</v>
      </c>
    </row>
    <row r="16" spans="2:10" ht="18.75" customHeight="1" x14ac:dyDescent="0.15">
      <c r="B16" s="196" t="s">
        <v>133</v>
      </c>
      <c r="C16" s="197" t="s">
        <v>250</v>
      </c>
      <c r="D16" s="198">
        <v>0.63186861186337029</v>
      </c>
      <c r="E16" s="199">
        <v>0.36813138813662971</v>
      </c>
      <c r="F16" s="199">
        <v>0.46932377966860728</v>
      </c>
      <c r="G16" s="199">
        <v>0.23341436888234918</v>
      </c>
      <c r="H16" s="229">
        <v>3.9837612747383003E-4</v>
      </c>
      <c r="I16" s="200">
        <v>7.0916767961102939E-2</v>
      </c>
      <c r="J16" s="200">
        <v>6.7909922589725544E-2</v>
      </c>
    </row>
    <row r="17" spans="2:10" ht="18.75" customHeight="1" x14ac:dyDescent="0.15">
      <c r="B17" s="201" t="s">
        <v>134</v>
      </c>
      <c r="C17" s="202" t="s">
        <v>135</v>
      </c>
      <c r="D17" s="203">
        <v>0.66656191074795723</v>
      </c>
      <c r="E17" s="204">
        <v>0.33343808925204277</v>
      </c>
      <c r="F17" s="204">
        <v>0.47416462917685409</v>
      </c>
      <c r="G17" s="204">
        <v>0.39951100244498777</v>
      </c>
      <c r="H17" s="228">
        <v>7.2246490330807287E-5</v>
      </c>
      <c r="I17" s="205">
        <v>0.26585167074164628</v>
      </c>
      <c r="J17" s="205">
        <v>0.17457212713936429</v>
      </c>
    </row>
    <row r="18" spans="2:10" ht="18.75" customHeight="1" x14ac:dyDescent="0.15">
      <c r="B18" s="196" t="s">
        <v>136</v>
      </c>
      <c r="C18" s="197" t="s">
        <v>251</v>
      </c>
      <c r="D18" s="198">
        <v>0.89849942902172386</v>
      </c>
      <c r="E18" s="199">
        <v>0.10150057097827614</v>
      </c>
      <c r="F18" s="199">
        <v>0.32817007152171335</v>
      </c>
      <c r="G18" s="199">
        <v>0.1671474295649425</v>
      </c>
      <c r="H18" s="229">
        <v>-1.4816653101741835E-4</v>
      </c>
      <c r="I18" s="200">
        <v>3.7420476547990675E-2</v>
      </c>
      <c r="J18" s="200">
        <v>3.6985814201604301E-2</v>
      </c>
    </row>
    <row r="19" spans="2:10" ht="18.75" customHeight="1" x14ac:dyDescent="0.15">
      <c r="B19" s="201" t="s">
        <v>137</v>
      </c>
      <c r="C19" s="202" t="s">
        <v>252</v>
      </c>
      <c r="D19" s="203">
        <v>0.99133824962759987</v>
      </c>
      <c r="E19" s="204">
        <v>8.6617503724001343E-3</v>
      </c>
      <c r="F19" s="204">
        <v>0.20728051391862956</v>
      </c>
      <c r="G19" s="204">
        <v>0.11134903640256959</v>
      </c>
      <c r="H19" s="204">
        <v>7.2001586973753705E-4</v>
      </c>
      <c r="I19" s="205">
        <v>2.3126338329764455E-2</v>
      </c>
      <c r="J19" s="205">
        <v>1.9271948608137045E-2</v>
      </c>
    </row>
    <row r="20" spans="2:10" ht="18.75" customHeight="1" x14ac:dyDescent="0.15">
      <c r="B20" s="196" t="s">
        <v>138</v>
      </c>
      <c r="C20" s="197" t="s">
        <v>253</v>
      </c>
      <c r="D20" s="198">
        <v>0.67182052594474007</v>
      </c>
      <c r="E20" s="199">
        <v>0.32817947405525993</v>
      </c>
      <c r="F20" s="199">
        <v>0.46469412497132934</v>
      </c>
      <c r="G20" s="199">
        <v>0.1808217831514794</v>
      </c>
      <c r="H20" s="199">
        <v>8.7675401825183081E-4</v>
      </c>
      <c r="I20" s="200">
        <v>5.2868704741308691E-2</v>
      </c>
      <c r="J20" s="200">
        <v>4.5021134375307185E-2</v>
      </c>
    </row>
    <row r="21" spans="2:10" ht="18.75" customHeight="1" x14ac:dyDescent="0.15">
      <c r="B21" s="201" t="s">
        <v>139</v>
      </c>
      <c r="C21" s="202" t="s">
        <v>254</v>
      </c>
      <c r="D21" s="203">
        <v>0.66836704702063321</v>
      </c>
      <c r="E21" s="204">
        <v>0.33163295297936679</v>
      </c>
      <c r="F21" s="204">
        <v>0.49172030917227022</v>
      </c>
      <c r="G21" s="204">
        <v>0.14289047356959966</v>
      </c>
      <c r="H21" s="204">
        <v>5.6735944384080301E-5</v>
      </c>
      <c r="I21" s="205">
        <v>2.4501064873531313E-2</v>
      </c>
      <c r="J21" s="205">
        <v>2.42916796286104E-2</v>
      </c>
    </row>
    <row r="22" spans="2:10" ht="18.75" customHeight="1" x14ac:dyDescent="0.15">
      <c r="B22" s="196" t="s">
        <v>140</v>
      </c>
      <c r="C22" s="197" t="s">
        <v>255</v>
      </c>
      <c r="D22" s="198">
        <v>0.96867329533635649</v>
      </c>
      <c r="E22" s="199">
        <v>3.1326704663643512E-2</v>
      </c>
      <c r="F22" s="199">
        <v>0.47085514834205933</v>
      </c>
      <c r="G22" s="199">
        <v>0.27892670157068061</v>
      </c>
      <c r="H22" s="199">
        <v>2.163312987306659E-5</v>
      </c>
      <c r="I22" s="200">
        <v>7.5698080279232111E-2</v>
      </c>
      <c r="J22" s="200">
        <v>7.3167539267015705E-2</v>
      </c>
    </row>
    <row r="23" spans="2:10" ht="18.75" customHeight="1" x14ac:dyDescent="0.15">
      <c r="B23" s="201" t="s">
        <v>141</v>
      </c>
      <c r="C23" s="202" t="s">
        <v>256</v>
      </c>
      <c r="D23" s="203">
        <v>0.69283672740264379</v>
      </c>
      <c r="E23" s="204">
        <v>0.30716327259735621</v>
      </c>
      <c r="F23" s="204">
        <v>0.40794664990747531</v>
      </c>
      <c r="G23" s="204">
        <v>0.12234209699382005</v>
      </c>
      <c r="H23" s="204">
        <v>2.7061820954421036E-4</v>
      </c>
      <c r="I23" s="205">
        <v>1.8731887853077757E-2</v>
      </c>
      <c r="J23" s="205">
        <v>1.8260535595824169E-2</v>
      </c>
    </row>
    <row r="24" spans="2:10" ht="18.75" customHeight="1" x14ac:dyDescent="0.15">
      <c r="B24" s="196" t="s">
        <v>142</v>
      </c>
      <c r="C24" s="197" t="s">
        <v>257</v>
      </c>
      <c r="D24" s="198">
        <v>0.57407750788058598</v>
      </c>
      <c r="E24" s="199">
        <v>0.42592249211941402</v>
      </c>
      <c r="F24" s="199">
        <v>0.41264859152478556</v>
      </c>
      <c r="G24" s="199">
        <v>0.11990469892517347</v>
      </c>
      <c r="H24" s="199">
        <v>5.2041963373886612E-4</v>
      </c>
      <c r="I24" s="200">
        <v>1.8398929286729041E-2</v>
      </c>
      <c r="J24" s="200">
        <v>1.8392601194111076E-2</v>
      </c>
    </row>
    <row r="25" spans="2:10" ht="18.75" customHeight="1" x14ac:dyDescent="0.15">
      <c r="B25" s="201" t="s">
        <v>143</v>
      </c>
      <c r="C25" s="202" t="s">
        <v>258</v>
      </c>
      <c r="D25" s="203">
        <v>0.95226901386180363</v>
      </c>
      <c r="E25" s="204">
        <v>4.7730986138196374E-2</v>
      </c>
      <c r="F25" s="204">
        <v>0.36528777726913314</v>
      </c>
      <c r="G25" s="204">
        <v>0.15083857006117607</v>
      </c>
      <c r="H25" s="204">
        <v>1.099044632004134E-2</v>
      </c>
      <c r="I25" s="205">
        <v>3.8495151691705858E-2</v>
      </c>
      <c r="J25" s="205">
        <v>3.7746056847975364E-2</v>
      </c>
    </row>
    <row r="26" spans="2:10" ht="18.75" customHeight="1" x14ac:dyDescent="0.15">
      <c r="B26" s="196" t="s">
        <v>144</v>
      </c>
      <c r="C26" s="197" t="s">
        <v>259</v>
      </c>
      <c r="D26" s="198">
        <v>0.93770208454397808</v>
      </c>
      <c r="E26" s="199">
        <v>6.2297915456021924E-2</v>
      </c>
      <c r="F26" s="199">
        <v>0.39086344953136776</v>
      </c>
      <c r="G26" s="199">
        <v>0.15287792806246533</v>
      </c>
      <c r="H26" s="199">
        <v>1.2599461375883386E-2</v>
      </c>
      <c r="I26" s="200">
        <v>2.8857504515651888E-2</v>
      </c>
      <c r="J26" s="200">
        <v>2.8857504515651888E-2</v>
      </c>
    </row>
    <row r="27" spans="2:10" ht="18.75" customHeight="1" x14ac:dyDescent="0.15">
      <c r="B27" s="201" t="s">
        <v>145</v>
      </c>
      <c r="C27" s="202" t="s">
        <v>260</v>
      </c>
      <c r="D27" s="203">
        <v>0.98410487622767218</v>
      </c>
      <c r="E27" s="204">
        <v>1.5895123772327824E-2</v>
      </c>
      <c r="F27" s="204">
        <v>0.32830430944546984</v>
      </c>
      <c r="G27" s="204">
        <v>0.28512960436562074</v>
      </c>
      <c r="H27" s="204">
        <v>2.8935331635880955E-3</v>
      </c>
      <c r="I27" s="205">
        <v>8.0250381189310646E-2</v>
      </c>
      <c r="J27" s="205">
        <v>7.9768878902174781E-2</v>
      </c>
    </row>
    <row r="28" spans="2:10" ht="18.75" customHeight="1" x14ac:dyDescent="0.15">
      <c r="B28" s="196" t="s">
        <v>146</v>
      </c>
      <c r="C28" s="197" t="s">
        <v>261</v>
      </c>
      <c r="D28" s="198">
        <v>0.49515662566639951</v>
      </c>
      <c r="E28" s="199">
        <v>0.50484337433360049</v>
      </c>
      <c r="F28" s="199">
        <v>0.33806725847796537</v>
      </c>
      <c r="G28" s="199">
        <v>0.24289981883904371</v>
      </c>
      <c r="H28" s="199">
        <v>7.2654662592563267E-5</v>
      </c>
      <c r="I28" s="200">
        <v>3.3804464868622978E-2</v>
      </c>
      <c r="J28" s="200">
        <v>3.29226829909363E-2</v>
      </c>
    </row>
    <row r="29" spans="2:10" ht="18.75" customHeight="1" x14ac:dyDescent="0.15">
      <c r="B29" s="201" t="s">
        <v>147</v>
      </c>
      <c r="C29" s="202" t="s">
        <v>148</v>
      </c>
      <c r="D29" s="203">
        <v>0.8310138448226132</v>
      </c>
      <c r="E29" s="204">
        <v>0.1689861551773868</v>
      </c>
      <c r="F29" s="204">
        <v>0.45096248953815721</v>
      </c>
      <c r="G29" s="204">
        <v>0.29426310583580612</v>
      </c>
      <c r="H29" s="204">
        <v>9.9267494059052733E-3</v>
      </c>
      <c r="I29" s="205">
        <v>0.10047173400289128</v>
      </c>
      <c r="J29" s="205">
        <v>8.0118694362017809E-2</v>
      </c>
    </row>
    <row r="30" spans="2:10" ht="18.75" customHeight="1" x14ac:dyDescent="0.15">
      <c r="B30" s="196" t="s">
        <v>149</v>
      </c>
      <c r="C30" s="197" t="s">
        <v>262</v>
      </c>
      <c r="D30" s="198">
        <v>0</v>
      </c>
      <c r="E30" s="199">
        <v>1</v>
      </c>
      <c r="F30" s="199">
        <v>0.46839430929823767</v>
      </c>
      <c r="G30" s="199">
        <v>0.30840884707724242</v>
      </c>
      <c r="H30" s="199">
        <v>0</v>
      </c>
      <c r="I30" s="200">
        <v>9.1238541888723088E-2</v>
      </c>
      <c r="J30" s="200">
        <v>6.9917630901167566E-2</v>
      </c>
    </row>
    <row r="31" spans="2:10" ht="18.75" customHeight="1" x14ac:dyDescent="0.15">
      <c r="B31" s="201" t="s">
        <v>150</v>
      </c>
      <c r="C31" s="202" t="s">
        <v>263</v>
      </c>
      <c r="D31" s="203">
        <v>5.1688166942232501E-2</v>
      </c>
      <c r="E31" s="204">
        <v>0.94831183305776745</v>
      </c>
      <c r="F31" s="204">
        <v>0.37041732653070175</v>
      </c>
      <c r="G31" s="204">
        <v>3.4432838636373607E-2</v>
      </c>
      <c r="H31" s="204">
        <v>2.3932772395799745E-2</v>
      </c>
      <c r="I31" s="205">
        <v>4.3540059047777815E-3</v>
      </c>
      <c r="J31" s="205">
        <v>4.3540059047777815E-3</v>
      </c>
    </row>
    <row r="32" spans="2:10" ht="18.75" customHeight="1" x14ac:dyDescent="0.15">
      <c r="B32" s="196" t="s">
        <v>151</v>
      </c>
      <c r="C32" s="197" t="s">
        <v>168</v>
      </c>
      <c r="D32" s="198">
        <v>1.4512208395312556E-4</v>
      </c>
      <c r="E32" s="199">
        <v>0.99985487791604688</v>
      </c>
      <c r="F32" s="199">
        <v>0.45172059115433894</v>
      </c>
      <c r="G32" s="199">
        <v>0.1937311655268239</v>
      </c>
      <c r="H32" s="199">
        <v>1.2521500473887996E-2</v>
      </c>
      <c r="I32" s="200">
        <v>3.0676507208979194E-2</v>
      </c>
      <c r="J32" s="200">
        <v>3.0676507208979194E-2</v>
      </c>
    </row>
    <row r="33" spans="2:10" ht="18.75" customHeight="1" x14ac:dyDescent="0.15">
      <c r="B33" s="201" t="s">
        <v>152</v>
      </c>
      <c r="C33" s="202" t="s">
        <v>153</v>
      </c>
      <c r="D33" s="203">
        <v>8.3126440066443999E-2</v>
      </c>
      <c r="E33" s="204">
        <v>0.91687355993355601</v>
      </c>
      <c r="F33" s="204">
        <v>0.64174636497939508</v>
      </c>
      <c r="G33" s="204">
        <v>0.41843558043698004</v>
      </c>
      <c r="H33" s="204">
        <v>2.4082163443602431E-4</v>
      </c>
      <c r="I33" s="205">
        <v>8.5529896586579585E-2</v>
      </c>
      <c r="J33" s="205">
        <v>7.9270663245470802E-2</v>
      </c>
    </row>
    <row r="34" spans="2:10" ht="18.75" customHeight="1" x14ac:dyDescent="0.15">
      <c r="B34" s="196" t="s">
        <v>154</v>
      </c>
      <c r="C34" s="197" t="s">
        <v>264</v>
      </c>
      <c r="D34" s="198">
        <v>3.9486209109461018E-2</v>
      </c>
      <c r="E34" s="199">
        <v>0.96051379089053901</v>
      </c>
      <c r="F34" s="199">
        <v>0.68874600731020508</v>
      </c>
      <c r="G34" s="199">
        <v>0.50103122940865341</v>
      </c>
      <c r="H34" s="199">
        <v>9.2724084530842715E-2</v>
      </c>
      <c r="I34" s="200">
        <v>0.15058017734781978</v>
      </c>
      <c r="J34" s="200">
        <v>0.12768186129521231</v>
      </c>
    </row>
    <row r="35" spans="2:10" ht="18.75" customHeight="1" x14ac:dyDescent="0.15">
      <c r="B35" s="201" t="s">
        <v>155</v>
      </c>
      <c r="C35" s="202" t="s">
        <v>265</v>
      </c>
      <c r="D35" s="203">
        <v>0.18294377111945551</v>
      </c>
      <c r="E35" s="204">
        <v>0.81705622888054452</v>
      </c>
      <c r="F35" s="204">
        <v>0.67578443401487787</v>
      </c>
      <c r="G35" s="204">
        <v>0.36981012278097625</v>
      </c>
      <c r="H35" s="204">
        <v>4.9345577412726646E-2</v>
      </c>
      <c r="I35" s="205">
        <v>5.9095316133128559E-2</v>
      </c>
      <c r="J35" s="205">
        <v>5.5787694446112791E-2</v>
      </c>
    </row>
    <row r="36" spans="2:10" ht="18.75" customHeight="1" x14ac:dyDescent="0.15">
      <c r="B36" s="196" t="s">
        <v>156</v>
      </c>
      <c r="C36" s="197" t="s">
        <v>169</v>
      </c>
      <c r="D36" s="198">
        <v>7.3469329752236412E-2</v>
      </c>
      <c r="E36" s="199">
        <v>0.92653067024776359</v>
      </c>
      <c r="F36" s="199">
        <v>0.86882734507981785</v>
      </c>
      <c r="G36" s="199">
        <v>2.8487525110794189E-2</v>
      </c>
      <c r="H36" s="199">
        <v>0.2526006695657782</v>
      </c>
      <c r="I36" s="200">
        <v>8.8113968502246554E-3</v>
      </c>
      <c r="J36" s="200">
        <v>5.9269141709220839E-3</v>
      </c>
    </row>
    <row r="37" spans="2:10" ht="18.75" customHeight="1" x14ac:dyDescent="0.15">
      <c r="B37" s="201" t="s">
        <v>157</v>
      </c>
      <c r="C37" s="202" t="s">
        <v>266</v>
      </c>
      <c r="D37" s="203">
        <v>0.24285014149526504</v>
      </c>
      <c r="E37" s="204">
        <v>0.75714985850473493</v>
      </c>
      <c r="F37" s="204">
        <v>0.47120800155369974</v>
      </c>
      <c r="G37" s="204">
        <v>0.27131040449160471</v>
      </c>
      <c r="H37" s="204">
        <v>4.6119383855807432E-2</v>
      </c>
      <c r="I37" s="205">
        <v>6.4562403997245721E-2</v>
      </c>
      <c r="J37" s="205">
        <v>5.9192870636840339E-2</v>
      </c>
    </row>
    <row r="38" spans="2:10" ht="18.75" customHeight="1" x14ac:dyDescent="0.15">
      <c r="B38" s="196" t="s">
        <v>158</v>
      </c>
      <c r="C38" s="197" t="s">
        <v>267</v>
      </c>
      <c r="D38" s="198">
        <v>0.41059886558501518</v>
      </c>
      <c r="E38" s="199">
        <v>0.58940113441498476</v>
      </c>
      <c r="F38" s="199">
        <v>0.5170533147629699</v>
      </c>
      <c r="G38" s="199">
        <v>0.15631931646056377</v>
      </c>
      <c r="H38" s="199">
        <v>4.9201900776588543E-2</v>
      </c>
      <c r="I38" s="200">
        <v>3.2615373072035193E-2</v>
      </c>
      <c r="J38" s="200">
        <v>3.0673925990536619E-2</v>
      </c>
    </row>
    <row r="39" spans="2:10" ht="18.75" customHeight="1" x14ac:dyDescent="0.15">
      <c r="B39" s="201" t="s">
        <v>159</v>
      </c>
      <c r="C39" s="202" t="s">
        <v>268</v>
      </c>
      <c r="D39" s="203">
        <v>0</v>
      </c>
      <c r="E39" s="204">
        <v>1</v>
      </c>
      <c r="F39" s="204">
        <v>0.70904576313804379</v>
      </c>
      <c r="G39" s="204">
        <v>0.39918594417902942</v>
      </c>
      <c r="H39" s="204">
        <v>5.0817446588618687E-3</v>
      </c>
      <c r="I39" s="205">
        <v>6.1159704012356764E-2</v>
      </c>
      <c r="J39" s="205">
        <v>6.1159704012356764E-2</v>
      </c>
    </row>
    <row r="40" spans="2:10" ht="18.75" customHeight="1" x14ac:dyDescent="0.15">
      <c r="B40" s="196" t="s">
        <v>160</v>
      </c>
      <c r="C40" s="197" t="s">
        <v>269</v>
      </c>
      <c r="D40" s="198">
        <v>8.7217331524417324E-2</v>
      </c>
      <c r="E40" s="199">
        <v>0.91278266847558265</v>
      </c>
      <c r="F40" s="199">
        <v>0.78465578979454231</v>
      </c>
      <c r="G40" s="199">
        <v>0.70187538294328278</v>
      </c>
      <c r="H40" s="199">
        <v>2.2369064461012611E-2</v>
      </c>
      <c r="I40" s="200">
        <v>0.11003211335429065</v>
      </c>
      <c r="J40" s="200">
        <v>0.10980735066366573</v>
      </c>
    </row>
    <row r="41" spans="2:10" ht="18.75" customHeight="1" x14ac:dyDescent="0.15">
      <c r="B41" s="201" t="s">
        <v>161</v>
      </c>
      <c r="C41" s="202" t="s">
        <v>270</v>
      </c>
      <c r="D41" s="203">
        <v>6.9014210447471743E-3</v>
      </c>
      <c r="E41" s="204">
        <v>0.99309857895525278</v>
      </c>
      <c r="F41" s="204">
        <v>0.62203488372093019</v>
      </c>
      <c r="G41" s="204">
        <v>0.50020116279069771</v>
      </c>
      <c r="H41" s="204">
        <v>6.2397701826897412E-2</v>
      </c>
      <c r="I41" s="205">
        <v>0.12875348837209302</v>
      </c>
      <c r="J41" s="205">
        <v>0.12498488372093024</v>
      </c>
    </row>
    <row r="42" spans="2:10" ht="18.75" customHeight="1" x14ac:dyDescent="0.15">
      <c r="B42" s="196" t="s">
        <v>162</v>
      </c>
      <c r="C42" s="197" t="s">
        <v>271</v>
      </c>
      <c r="D42" s="198">
        <v>1.2163664198980768E-3</v>
      </c>
      <c r="E42" s="199">
        <v>0.99878363358010191</v>
      </c>
      <c r="F42" s="199">
        <v>0.57803915917646842</v>
      </c>
      <c r="G42" s="199">
        <v>0.54538249545184359</v>
      </c>
      <c r="H42" s="199">
        <v>1.5390135129508977E-2</v>
      </c>
      <c r="I42" s="200">
        <v>0.13968694273826035</v>
      </c>
      <c r="J42" s="200">
        <v>0.13552605508222706</v>
      </c>
    </row>
    <row r="43" spans="2:10" ht="18.75" customHeight="1" x14ac:dyDescent="0.15">
      <c r="B43" s="201" t="s">
        <v>163</v>
      </c>
      <c r="C43" s="202" t="s">
        <v>272</v>
      </c>
      <c r="D43" s="203">
        <v>0.33481827066897779</v>
      </c>
      <c r="E43" s="204">
        <v>0.66518172933102226</v>
      </c>
      <c r="F43" s="204">
        <v>0.61413920759349294</v>
      </c>
      <c r="G43" s="204">
        <v>0.24318315822032341</v>
      </c>
      <c r="H43" s="204">
        <v>9.9026672424616709E-3</v>
      </c>
      <c r="I43" s="205">
        <v>0.10686565432981819</v>
      </c>
      <c r="J43" s="205">
        <v>8.6982997767188305E-2</v>
      </c>
    </row>
    <row r="44" spans="2:10" ht="18.75" customHeight="1" x14ac:dyDescent="0.15">
      <c r="B44" s="196" t="s">
        <v>164</v>
      </c>
      <c r="C44" s="197" t="s">
        <v>273</v>
      </c>
      <c r="D44" s="198">
        <v>0.12431706570090316</v>
      </c>
      <c r="E44" s="199">
        <v>0.87568293429909683</v>
      </c>
      <c r="F44" s="199">
        <v>0.51702804630952548</v>
      </c>
      <c r="G44" s="199">
        <v>0.30134797587439593</v>
      </c>
      <c r="H44" s="199">
        <v>0.1470118116889107</v>
      </c>
      <c r="I44" s="200">
        <v>0.16177282705463636</v>
      </c>
      <c r="J44" s="200">
        <v>0.13013401148108333</v>
      </c>
    </row>
    <row r="45" spans="2:10" ht="18.75" customHeight="1" x14ac:dyDescent="0.15">
      <c r="B45" s="201" t="s">
        <v>165</v>
      </c>
      <c r="C45" s="202" t="s">
        <v>274</v>
      </c>
      <c r="D45" s="203">
        <v>0</v>
      </c>
      <c r="E45" s="204">
        <v>1</v>
      </c>
      <c r="F45" s="204">
        <v>0</v>
      </c>
      <c r="G45" s="204">
        <v>0</v>
      </c>
      <c r="H45" s="204">
        <v>0</v>
      </c>
      <c r="I45" s="205">
        <v>0</v>
      </c>
      <c r="J45" s="205">
        <v>0</v>
      </c>
    </row>
    <row r="46" spans="2:10" ht="18.75" customHeight="1" x14ac:dyDescent="0.15">
      <c r="B46" s="206" t="s">
        <v>166</v>
      </c>
      <c r="C46" s="207" t="s">
        <v>275</v>
      </c>
      <c r="D46" s="208">
        <v>0.17996407290571328</v>
      </c>
      <c r="E46" s="209">
        <v>0.82003592709428674</v>
      </c>
      <c r="F46" s="209">
        <v>0.40825957129145785</v>
      </c>
      <c r="G46" s="209">
        <v>1.5463367814866161E-2</v>
      </c>
      <c r="H46" s="209">
        <v>4.2858087484377207E-5</v>
      </c>
      <c r="I46" s="210">
        <v>4.2924176175749172E-3</v>
      </c>
      <c r="J46" s="210">
        <v>4.2924176175749172E-3</v>
      </c>
    </row>
    <row r="47" spans="2:10" ht="18" customHeight="1" x14ac:dyDescent="0.15">
      <c r="B47" s="469" t="s">
        <v>57</v>
      </c>
      <c r="C47" s="470"/>
      <c r="D47" s="100">
        <v>0.31690496013925773</v>
      </c>
      <c r="E47" s="101">
        <v>0.68309503986074227</v>
      </c>
      <c r="F47" s="101">
        <v>0.55700678476991883</v>
      </c>
      <c r="G47" s="101">
        <v>0.28204055628528563</v>
      </c>
      <c r="H47" s="101">
        <v>1</v>
      </c>
      <c r="I47" s="102">
        <v>8.2873259397179058E-2</v>
      </c>
      <c r="J47" s="102">
        <v>6.7087625104484086E-2</v>
      </c>
    </row>
  </sheetData>
  <sheetProtection sheet="1" objects="1" scenarios="1"/>
  <mergeCells count="9">
    <mergeCell ref="J4:J6"/>
    <mergeCell ref="H4:H6"/>
    <mergeCell ref="B47:C47"/>
    <mergeCell ref="B4:C6"/>
    <mergeCell ref="D4:D6"/>
    <mergeCell ref="E4:E6"/>
    <mergeCell ref="F4:F6"/>
    <mergeCell ref="G4:G6"/>
    <mergeCell ref="I4:I6"/>
  </mergeCells>
  <phoneticPr fontId="2"/>
  <pageMargins left="0.59055118110236227" right="0.39370078740157483" top="0.78740157480314965" bottom="0.19685039370078741" header="0.51181102362204722" footer="0.51181102362204722"/>
  <pageSetup paperSize="9" scale="96" orientation="portrait" cellComments="asDisplayed" r:id="rId1"/>
  <headerFooter alignWithMargins="0"/>
  <ignoredErrors>
    <ignoredError sqref="B7:B46" numberStoredAsText="1"/>
  </ignoredError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11</vt:i4>
      </vt:variant>
      <vt:variant>
        <vt:lpstr>名前付き一覧</vt:lpstr>
      </vt:variant>
      <vt:variant>
        <vt:i4>15</vt:i4>
      </vt:variant>
    </vt:vector>
  </HeadingPairs>
  <TitlesOfParts>
    <vt:vector size="26" baseType="lpstr">
      <vt:lpstr>①はじめに</vt:lpstr>
      <vt:lpstr>②利用方法</vt:lpstr>
      <vt:lpstr>③入力</vt:lpstr>
      <vt:lpstr>④出力Ⅰ</vt:lpstr>
      <vt:lpstr>⑤出力Ⅱ</vt:lpstr>
      <vt:lpstr>⑥出力Ⅲ（グラフ）</vt:lpstr>
      <vt:lpstr>⑦フロー</vt:lpstr>
      <vt:lpstr>⑧計算域Ⅱ</vt:lpstr>
      <vt:lpstr>⑨各種係数</vt:lpstr>
      <vt:lpstr>⑩逆行列係数表</vt:lpstr>
      <vt:lpstr>⑪外生化逆行列係数表</vt:lpstr>
      <vt:lpstr>③入力!Criteria</vt:lpstr>
      <vt:lpstr>③入力!Extract</vt:lpstr>
      <vt:lpstr>①はじめに!Print_Area</vt:lpstr>
      <vt:lpstr>②利用方法!Print_Area</vt:lpstr>
      <vt:lpstr>③入力!Print_Area</vt:lpstr>
      <vt:lpstr>④出力Ⅰ!Print_Area</vt:lpstr>
      <vt:lpstr>⑤出力Ⅱ!Print_Area</vt:lpstr>
      <vt:lpstr>'⑥出力Ⅲ（グラフ）'!Print_Area</vt:lpstr>
      <vt:lpstr>⑧計算域Ⅱ!Print_Area</vt:lpstr>
      <vt:lpstr>⑨各種係数!Print_Area</vt:lpstr>
      <vt:lpstr>⑩逆行列係数表!Print_Area</vt:lpstr>
      <vt:lpstr>⑪外生化逆行列係数表!Print_Area</vt:lpstr>
      <vt:lpstr>⑧計算域Ⅱ!Print_Titles</vt:lpstr>
      <vt:lpstr>⑩逆行列係数表!Print_Titles</vt:lpstr>
      <vt:lpstr>⑪外生化逆行列係数表!Print_Titles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009810</dc:creator>
  <cp:lastModifiedBy>山口雄介</cp:lastModifiedBy>
  <cp:lastPrinted>2025-02-28T07:01:00Z</cp:lastPrinted>
  <dcterms:created xsi:type="dcterms:W3CDTF">2011-02-15T09:32:26Z</dcterms:created>
  <dcterms:modified xsi:type="dcterms:W3CDTF">2025-03-28T00:00:13Z</dcterms:modified>
</cp:coreProperties>
</file>