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10.0.101.31\障害福祉課\020_地域福祉班\（し）人工透析患者通院支援事業\【知事マニュフェスト関係】R03～\R7年度\00-実施要綱\02-修正案（R7.4時点）\"/>
    </mc:Choice>
  </mc:AlternateContent>
  <xr:revisionPtr revIDLastSave="0" documentId="13_ncr:1_{6A865E0E-B186-49FA-B88F-C6F046343F57}" xr6:coauthVersionLast="47" xr6:coauthVersionMax="47" xr10:uidLastSave="{00000000-0000-0000-0000-000000000000}"/>
  <bookViews>
    <workbookView xWindow="-120" yWindow="-120" windowWidth="29040" windowHeight="15840" xr2:uid="{00000000-000D-0000-FFFF-FFFF00000000}"/>
  </bookViews>
  <sheets>
    <sheet name="１．タクシー" sheetId="1" r:id="rId1"/>
    <sheet name="２．自家用車" sheetId="4" r:id="rId2"/>
    <sheet name="３．公共交通機関" sheetId="5" r:id="rId3"/>
    <sheet name="領収書貼付け" sheetId="2" r:id="rId4"/>
  </sheets>
  <definedNames>
    <definedName name="_xlnm.Print_Area" localSheetId="0">'１．タクシー'!$A$1:$H$15</definedName>
    <definedName name="_xlnm.Print_Area" localSheetId="1">'２．自家用車'!$A$1:$G$15</definedName>
    <definedName name="_xlnm.Print_Area" localSheetId="2">'３．公共交通機関'!$A$1:$L$29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5" i="1" l="1"/>
  <c r="L29" i="5"/>
  <c r="J27" i="5"/>
  <c r="J26" i="5"/>
  <c r="J25" i="5"/>
  <c r="J23" i="5"/>
  <c r="J22" i="5"/>
  <c r="J21" i="5"/>
  <c r="J24" i="5" s="1"/>
  <c r="K24" i="5" s="1" a="1"/>
  <c r="K24" i="5" s="1"/>
  <c r="L24" i="5" s="1"/>
  <c r="J19" i="5"/>
  <c r="J18" i="5"/>
  <c r="J17" i="5"/>
  <c r="E14" i="4"/>
  <c r="F14" i="4" s="1" a="1"/>
  <c r="F14" i="4" s="1"/>
  <c r="G14" i="4" s="1"/>
  <c r="E13" i="4"/>
  <c r="F13" i="4" s="1" a="1"/>
  <c r="F13" i="4" s="1"/>
  <c r="G13" i="4" s="1"/>
  <c r="E12" i="4"/>
  <c r="F12" i="4" s="1" a="1"/>
  <c r="F12" i="4" s="1"/>
  <c r="G12" i="4" s="1"/>
  <c r="E11" i="4"/>
  <c r="F11" i="4" s="1" a="1"/>
  <c r="F11" i="4" s="1"/>
  <c r="G11" i="4" s="1"/>
  <c r="G15" i="4" s="1"/>
  <c r="E10" i="4"/>
  <c r="F10" i="4" s="1" a="1"/>
  <c r="F10" i="4" s="1"/>
  <c r="G10" i="4" s="1"/>
  <c r="F14" i="1" a="1"/>
  <c r="F14" i="1" s="1"/>
  <c r="G14" i="1" s="1"/>
  <c r="F13" i="1" a="1"/>
  <c r="F13" i="1" s="1"/>
  <c r="G13" i="1" s="1"/>
  <c r="F12" i="1" a="1"/>
  <c r="F12" i="1" s="1"/>
  <c r="G12" i="1" s="1"/>
  <c r="F11" i="1" a="1"/>
  <c r="F11" i="1" s="1"/>
  <c r="G11" i="1" s="1"/>
  <c r="F10" i="1" a="1"/>
  <c r="F10" i="1" s="1"/>
  <c r="G10" i="1" s="1"/>
  <c r="J28" i="5" l="1"/>
  <c r="K28" i="5" s="1" a="1"/>
  <c r="K28" i="5" s="1"/>
  <c r="L28" i="5" s="1"/>
  <c r="J20" i="5"/>
  <c r="K20" i="5" s="1" a="1"/>
  <c r="K20" i="5" s="1"/>
  <c r="L20" i="5" s="1"/>
  <c r="J15" i="5"/>
  <c r="J14" i="5"/>
  <c r="J13" i="5"/>
  <c r="J11" i="5"/>
  <c r="J10" i="5"/>
  <c r="J9" i="5"/>
  <c r="J12" i="5" l="1"/>
  <c r="K12" i="5" s="1" a="1"/>
  <c r="K12" i="5" s="1"/>
  <c r="L12" i="5" s="1"/>
  <c r="J16" i="5"/>
  <c r="K16" i="5" s="1" a="1"/>
  <c r="K16" i="5" s="1"/>
  <c r="L16" i="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<sst xmlns="http://schemas.openxmlformats.org/spreadsheetml/2006/main" count="101" uniqueCount="56">
  <si>
    <t>通院交通費内訳（自宅から医療機関まで）</t>
    <rPh sb="0" eb="5">
      <t>ツウインコウツウヒ</t>
    </rPh>
    <rPh sb="5" eb="7">
      <t>ウチワケ</t>
    </rPh>
    <rPh sb="8" eb="10">
      <t>ジタク</t>
    </rPh>
    <rPh sb="12" eb="16">
      <t>イリョウキカン</t>
    </rPh>
    <phoneticPr fontId="1"/>
  </si>
  <si>
    <t>１．タクシー・介護タクシーを利用</t>
    <rPh sb="7" eb="9">
      <t>カイゴ</t>
    </rPh>
    <rPh sb="14" eb="16">
      <t>リヨウ</t>
    </rPh>
    <phoneticPr fontId="1"/>
  </si>
  <si>
    <t>対象月</t>
    <rPh sb="0" eb="2">
      <t>タイショウ</t>
    </rPh>
    <rPh sb="2" eb="3">
      <t>ツキ</t>
    </rPh>
    <phoneticPr fontId="1"/>
  </si>
  <si>
    <t>２．自家用車を利用</t>
    <rPh sb="2" eb="6">
      <t>ジカヨウシャ</t>
    </rPh>
    <rPh sb="7" eb="9">
      <t>リヨウ</t>
    </rPh>
    <phoneticPr fontId="1"/>
  </si>
  <si>
    <t>②自家用車を利用して通院した回数（往復）</t>
    <rPh sb="1" eb="5">
      <t>ジカヨウシャ</t>
    </rPh>
    <rPh sb="6" eb="8">
      <t>リヨウ</t>
    </rPh>
    <rPh sb="10" eb="12">
      <t>ツウイン</t>
    </rPh>
    <rPh sb="14" eb="16">
      <t>カイスウ</t>
    </rPh>
    <rPh sb="17" eb="19">
      <t>オウフク</t>
    </rPh>
    <phoneticPr fontId="1"/>
  </si>
  <si>
    <t>③1kmあたり
単価</t>
    <rPh sb="8" eb="10">
      <t>タンカ</t>
    </rPh>
    <phoneticPr fontId="1"/>
  </si>
  <si>
    <t>記載例</t>
    <rPh sb="0" eb="3">
      <t>キサイレイ</t>
    </rPh>
    <phoneticPr fontId="1"/>
  </si>
  <si>
    <t>３．公共交通機関を利用</t>
    <rPh sb="2" eb="8">
      <t>コウキョウコウツウキカン</t>
    </rPh>
    <rPh sb="9" eb="11">
      <t>リヨウ</t>
    </rPh>
    <phoneticPr fontId="1"/>
  </si>
  <si>
    <t>交通機関</t>
    <rPh sb="0" eb="4">
      <t>コウツウキカン</t>
    </rPh>
    <phoneticPr fontId="1"/>
  </si>
  <si>
    <t>区間（経路）</t>
    <rPh sb="0" eb="2">
      <t>クカン</t>
    </rPh>
    <rPh sb="3" eb="5">
      <t>ケイロ</t>
    </rPh>
    <phoneticPr fontId="1"/>
  </si>
  <si>
    <t>順路</t>
    <rPh sb="0" eb="2">
      <t>ジュンロ</t>
    </rPh>
    <phoneticPr fontId="1"/>
  </si>
  <si>
    <t>から</t>
    <phoneticPr fontId="1"/>
  </si>
  <si>
    <t>まで</t>
    <phoneticPr fontId="1"/>
  </si>
  <si>
    <t>　・区間（経路）には駅名・バス停・電停を記入してください</t>
    <rPh sb="2" eb="4">
      <t>クカン</t>
    </rPh>
    <rPh sb="5" eb="7">
      <t>ケイロ</t>
    </rPh>
    <rPh sb="10" eb="12">
      <t>エキメイ</t>
    </rPh>
    <rPh sb="15" eb="16">
      <t>テイ</t>
    </rPh>
    <rPh sb="17" eb="19">
      <t>デンテイ</t>
    </rPh>
    <rPh sb="20" eb="22">
      <t>キニュウ</t>
    </rPh>
    <phoneticPr fontId="1"/>
  </si>
  <si>
    <t>記載例</t>
    <rPh sb="0" eb="2">
      <t>キサイ</t>
    </rPh>
    <rPh sb="2" eb="3">
      <t>レイ</t>
    </rPh>
    <phoneticPr fontId="1"/>
  </si>
  <si>
    <t>①運賃</t>
    <rPh sb="1" eb="3">
      <t>ウンチン</t>
    </rPh>
    <phoneticPr fontId="1"/>
  </si>
  <si>
    <t>②公共交通機関を利用して通院した回数（往復）</t>
    <rPh sb="1" eb="7">
      <t>コウキョウコウツウキカン</t>
    </rPh>
    <rPh sb="8" eb="10">
      <t>リヨウ</t>
    </rPh>
    <rPh sb="12" eb="14">
      <t>ツウイン</t>
    </rPh>
    <rPh sb="16" eb="18">
      <t>カイスウ</t>
    </rPh>
    <rPh sb="19" eb="21">
      <t>オウフク</t>
    </rPh>
    <phoneticPr fontId="1"/>
  </si>
  <si>
    <t>計</t>
    <rPh sb="0" eb="1">
      <t>ケイ</t>
    </rPh>
    <phoneticPr fontId="1"/>
  </si>
  <si>
    <t>バス</t>
    <phoneticPr fontId="1"/>
  </si>
  <si>
    <t>路面電車</t>
    <rPh sb="0" eb="4">
      <t>ロメンデンシャ</t>
    </rPh>
    <phoneticPr fontId="1"/>
  </si>
  <si>
    <t>鉄道</t>
    <rPh sb="0" eb="2">
      <t>テツドウ</t>
    </rPh>
    <phoneticPr fontId="1"/>
  </si>
  <si>
    <t>　※口座引き落としの場合は、通帳の写し（氏名・金額・日付部分）、引き落とし</t>
    <rPh sb="2" eb="4">
      <t>コウザ</t>
    </rPh>
    <rPh sb="4" eb="5">
      <t>ヒ</t>
    </rPh>
    <rPh sb="6" eb="7">
      <t>オ</t>
    </rPh>
    <rPh sb="10" eb="12">
      <t>バアイ</t>
    </rPh>
    <rPh sb="14" eb="16">
      <t>ツウチョウ</t>
    </rPh>
    <rPh sb="17" eb="18">
      <t>ウツ</t>
    </rPh>
    <rPh sb="20" eb="22">
      <t>シメイ</t>
    </rPh>
    <rPh sb="23" eb="25">
      <t>キンガク</t>
    </rPh>
    <rPh sb="26" eb="28">
      <t>ヒヅケ</t>
    </rPh>
    <rPh sb="28" eb="30">
      <t>ブブン</t>
    </rPh>
    <rPh sb="32" eb="33">
      <t>ヒ</t>
    </rPh>
    <rPh sb="34" eb="35">
      <t>オ</t>
    </rPh>
    <phoneticPr fontId="1"/>
  </si>
  <si>
    <t>　　の内容と照合できる書類（請求書等）を添付してください</t>
    <rPh sb="3" eb="5">
      <t>ナイヨウ</t>
    </rPh>
    <rPh sb="6" eb="8">
      <t>ショウゴウ</t>
    </rPh>
    <rPh sb="11" eb="13">
      <t>ショルイ</t>
    </rPh>
    <rPh sb="14" eb="17">
      <t>セイキュウショ</t>
    </rPh>
    <rPh sb="17" eb="18">
      <t>トウ</t>
    </rPh>
    <rPh sb="20" eb="22">
      <t>テンプ</t>
    </rPh>
    <phoneticPr fontId="1"/>
  </si>
  <si>
    <r>
      <t xml:space="preserve">②助成対象額
</t>
    </r>
    <r>
      <rPr>
        <sz val="9"/>
        <color theme="1"/>
        <rFont val="UD デジタル 教科書体 NP-R"/>
        <family val="1"/>
        <charset val="128"/>
      </rPr>
      <t>（=①-20,000円）</t>
    </r>
    <rPh sb="1" eb="3">
      <t>ジョセイ</t>
    </rPh>
    <rPh sb="3" eb="5">
      <t>タイショウ</t>
    </rPh>
    <rPh sb="5" eb="6">
      <t>ガク</t>
    </rPh>
    <rPh sb="13" eb="18">
      <t>000エン</t>
    </rPh>
    <phoneticPr fontId="1"/>
  </si>
  <si>
    <r>
      <t xml:space="preserve">⑤助成対象額
</t>
    </r>
    <r>
      <rPr>
        <sz val="9"/>
        <color theme="1"/>
        <rFont val="UD デジタル 教科書体 NP-R"/>
        <family val="1"/>
        <charset val="128"/>
      </rPr>
      <t>（=④-20,000円）</t>
    </r>
    <rPh sb="1" eb="3">
      <t>ジョセイ</t>
    </rPh>
    <rPh sb="3" eb="5">
      <t>タイショウ</t>
    </rPh>
    <rPh sb="5" eb="6">
      <t>ガク</t>
    </rPh>
    <rPh sb="13" eb="18">
      <t>000エン</t>
    </rPh>
    <phoneticPr fontId="1"/>
  </si>
  <si>
    <t>※100メートル未満切り捨て</t>
    <rPh sb="8" eb="10">
      <t>ミマン</t>
    </rPh>
    <rPh sb="10" eb="11">
      <t>キ</t>
    </rPh>
    <rPh sb="12" eb="13">
      <t>ス</t>
    </rPh>
    <phoneticPr fontId="1"/>
  </si>
  <si>
    <t>・最短経路の通院距離を以下表に記入してください</t>
    <rPh sb="1" eb="5">
      <t>サイタンケイロ</t>
    </rPh>
    <rPh sb="6" eb="8">
      <t>ツウイン</t>
    </rPh>
    <rPh sb="8" eb="10">
      <t>キョリ</t>
    </rPh>
    <rPh sb="11" eb="13">
      <t>イカ</t>
    </rPh>
    <rPh sb="13" eb="14">
      <t>ヒョウ</t>
    </rPh>
    <rPh sb="15" eb="17">
      <t>キニュウ</t>
    </rPh>
    <phoneticPr fontId="1"/>
  </si>
  <si>
    <r>
      <t xml:space="preserve">④通院交通費
</t>
    </r>
    <r>
      <rPr>
        <sz val="9"/>
        <color theme="1"/>
        <rFont val="UD デジタル 教科書体 NP-R"/>
        <family val="1"/>
        <charset val="128"/>
      </rPr>
      <t>（=①×②×③）</t>
    </r>
    <rPh sb="1" eb="3">
      <t>ツウイン</t>
    </rPh>
    <rPh sb="3" eb="6">
      <t>コウツウヒ</t>
    </rPh>
    <phoneticPr fontId="1"/>
  </si>
  <si>
    <t>タクシー・介護タクシーを利用して通院した回数（往復）</t>
    <rPh sb="5" eb="7">
      <t>カイゴ</t>
    </rPh>
    <rPh sb="12" eb="14">
      <t>リヨウ</t>
    </rPh>
    <rPh sb="16" eb="18">
      <t>ツウイン</t>
    </rPh>
    <rPh sb="20" eb="22">
      <t>カイスウ</t>
    </rPh>
    <rPh sb="23" eb="25">
      <t>オウフク</t>
    </rPh>
    <phoneticPr fontId="1"/>
  </si>
  <si>
    <t>から</t>
  </si>
  <si>
    <t>まで</t>
  </si>
  <si>
    <t>③通院交通費
（=①×②）</t>
    <rPh sb="1" eb="3">
      <t>ツウイン</t>
    </rPh>
    <rPh sb="3" eb="6">
      <t>コウツウヒ</t>
    </rPh>
    <phoneticPr fontId="1"/>
  </si>
  <si>
    <t>　</t>
    <phoneticPr fontId="1"/>
  </si>
  <si>
    <t>・支払額の確認のため、領収書（電子申請の場合は写真データ）を添付してください</t>
    <rPh sb="30" eb="32">
      <t>テンプ</t>
    </rPh>
    <phoneticPr fontId="1"/>
  </si>
  <si>
    <t>①通院交通費
（月の合計）</t>
    <rPh sb="1" eb="6">
      <t>ツウインコウツウヒ</t>
    </rPh>
    <rPh sb="8" eb="9">
      <t>ツキ</t>
    </rPh>
    <rPh sb="10" eb="12">
      <t>ゴウケイ</t>
    </rPh>
    <phoneticPr fontId="1"/>
  </si>
  <si>
    <t>・②助成対象額は、①通院交通費が50,000円以上の場合は30,000円を記入してください</t>
    <rPh sb="2" eb="7">
      <t>ジョセイタイショウガク</t>
    </rPh>
    <rPh sb="10" eb="15">
      <t>ツウインコウツウヒ</t>
    </rPh>
    <rPh sb="18" eb="23">
      <t>000エン</t>
    </rPh>
    <rPh sb="23" eb="25">
      <t>イジョウ</t>
    </rPh>
    <rPh sb="26" eb="28">
      <t>バアイ</t>
    </rPh>
    <rPh sb="31" eb="36">
      <t>000エン</t>
    </rPh>
    <rPh sb="37" eb="39">
      <t>キニュウ</t>
    </rPh>
    <phoneticPr fontId="1"/>
  </si>
  <si>
    <t>・⑤助成対象額は、④通院交通費が50,000円以上の場合は30,000円を記入してください</t>
    <rPh sb="2" eb="7">
      <t>ジョセイタイショウガク</t>
    </rPh>
    <rPh sb="10" eb="15">
      <t>ツウインコウツウヒ</t>
    </rPh>
    <rPh sb="18" eb="23">
      <t>000エン</t>
    </rPh>
    <rPh sb="23" eb="25">
      <t>イジョウ</t>
    </rPh>
    <rPh sb="26" eb="28">
      <t>バアイ</t>
    </rPh>
    <rPh sb="31" eb="36">
      <t>000エン</t>
    </rPh>
    <rPh sb="37" eb="39">
      <t>キニュウ</t>
    </rPh>
    <phoneticPr fontId="1"/>
  </si>
  <si>
    <t>バス</t>
  </si>
  <si>
    <t>A</t>
    <phoneticPr fontId="1"/>
  </si>
  <si>
    <t>B</t>
    <phoneticPr fontId="1"/>
  </si>
  <si>
    <t>C駅</t>
    <rPh sb="1" eb="2">
      <t>エキ</t>
    </rPh>
    <phoneticPr fontId="1"/>
  </si>
  <si>
    <t>D駅</t>
    <rPh sb="1" eb="2">
      <t>エキ</t>
    </rPh>
    <phoneticPr fontId="1"/>
  </si>
  <si>
    <t>　・障害者割引制度を利用している場合は割引適用後の運賃を記入してください</t>
    <rPh sb="2" eb="5">
      <t>ショウガイシャ</t>
    </rPh>
    <rPh sb="5" eb="7">
      <t>ワリビキ</t>
    </rPh>
    <rPh sb="7" eb="9">
      <t>セイド</t>
    </rPh>
    <rPh sb="10" eb="12">
      <t>リヨウ</t>
    </rPh>
    <rPh sb="16" eb="18">
      <t>バアイ</t>
    </rPh>
    <rPh sb="19" eb="21">
      <t>ワリビキ</t>
    </rPh>
    <rPh sb="21" eb="24">
      <t>テキヨウゴ</t>
    </rPh>
    <rPh sb="25" eb="27">
      <t>ウンチン</t>
    </rPh>
    <rPh sb="28" eb="30">
      <t>キニュウ</t>
    </rPh>
    <phoneticPr fontId="1"/>
  </si>
  <si>
    <t>　・④助成対象額は、③通院交通費が50,000円以上の場合は30,000円を記入してください</t>
    <rPh sb="3" eb="8">
      <t>ジョセイタイショウガク</t>
    </rPh>
    <rPh sb="11" eb="16">
      <t>ツウインコウツウヒ</t>
    </rPh>
    <rPh sb="19" eb="24">
      <t>000エン</t>
    </rPh>
    <rPh sb="24" eb="26">
      <t>イジョウ</t>
    </rPh>
    <rPh sb="27" eb="29">
      <t>バアイ</t>
    </rPh>
    <rPh sb="32" eb="37">
      <t>000エン</t>
    </rPh>
    <rPh sb="38" eb="40">
      <t>キニュウ</t>
    </rPh>
    <phoneticPr fontId="1"/>
  </si>
  <si>
    <t>領収書貼付け用シート　（不足する場合は必要分コピーしてください）</t>
    <rPh sb="0" eb="3">
      <t>リョウシュウショ</t>
    </rPh>
    <rPh sb="3" eb="5">
      <t>ハリツ</t>
    </rPh>
    <rPh sb="6" eb="7">
      <t>ヨウ</t>
    </rPh>
    <rPh sb="12" eb="14">
      <t>フソク</t>
    </rPh>
    <rPh sb="16" eb="18">
      <t>バアイ</t>
    </rPh>
    <rPh sb="19" eb="22">
      <t>ヒツヨウブン</t>
    </rPh>
    <phoneticPr fontId="1"/>
  </si>
  <si>
    <r>
      <t xml:space="preserve">合計
</t>
    </r>
    <r>
      <rPr>
        <sz val="9"/>
        <color theme="1"/>
        <rFont val="UD デジタル 教科書体 NP-R"/>
        <family val="1"/>
        <charset val="128"/>
      </rPr>
      <t>※申請書（様式第１号）の申請額に同じ金額を記入してください</t>
    </r>
    <rPh sb="0" eb="2">
      <t>ゴウケイ</t>
    </rPh>
    <rPh sb="4" eb="7">
      <t>シンセイショ</t>
    </rPh>
    <rPh sb="8" eb="10">
      <t>ヨウシキ</t>
    </rPh>
    <rPh sb="10" eb="11">
      <t>ダイ</t>
    </rPh>
    <rPh sb="12" eb="13">
      <t>ゴウ</t>
    </rPh>
    <rPh sb="15" eb="18">
      <t>シンセイガク</t>
    </rPh>
    <rPh sb="19" eb="20">
      <t>オナ</t>
    </rPh>
    <rPh sb="21" eb="23">
      <t>キンガク</t>
    </rPh>
    <rPh sb="24" eb="26">
      <t>キニュウ</t>
    </rPh>
    <phoneticPr fontId="1"/>
  </si>
  <si>
    <r>
      <t xml:space="preserve">合計
</t>
    </r>
    <r>
      <rPr>
        <sz val="9"/>
        <color theme="1"/>
        <rFont val="UD デジタル 教科書体 NP-R"/>
        <family val="1"/>
        <charset val="128"/>
      </rPr>
      <t>※申請書（様式第１号）の申請額に同じ金額を記入してください</t>
    </r>
    <rPh sb="0" eb="2">
      <t>ゴウケイ</t>
    </rPh>
    <phoneticPr fontId="1"/>
  </si>
  <si>
    <r>
      <t xml:space="preserve">⑥申請額
</t>
    </r>
    <r>
      <rPr>
        <sz val="9"/>
        <color theme="1"/>
        <rFont val="UD デジタル 教科書体 NP-R"/>
        <family val="1"/>
        <charset val="128"/>
      </rPr>
      <t>（＝②×0.5）
※1円未満切り捨て</t>
    </r>
    <rPh sb="1" eb="4">
      <t>シンセイガク</t>
    </rPh>
    <rPh sb="16" eb="17">
      <t>エン</t>
    </rPh>
    <rPh sb="17" eb="19">
      <t>ミマン</t>
    </rPh>
    <rPh sb="19" eb="20">
      <t>キ</t>
    </rPh>
    <rPh sb="21" eb="22">
      <t>ス</t>
    </rPh>
    <phoneticPr fontId="1"/>
  </si>
  <si>
    <r>
      <t xml:space="preserve">③申請額
</t>
    </r>
    <r>
      <rPr>
        <sz val="9"/>
        <color theme="1"/>
        <rFont val="UD デジタル 教科書体 NP-R"/>
        <family val="1"/>
        <charset val="128"/>
      </rPr>
      <t>（＝②×0.5）
※1円未満切り捨て</t>
    </r>
    <rPh sb="1" eb="4">
      <t>シンセイガク</t>
    </rPh>
    <rPh sb="16" eb="17">
      <t>エン</t>
    </rPh>
    <rPh sb="17" eb="19">
      <t>ミマン</t>
    </rPh>
    <rPh sb="19" eb="20">
      <t>キ</t>
    </rPh>
    <rPh sb="21" eb="22">
      <t>ス</t>
    </rPh>
    <phoneticPr fontId="1"/>
  </si>
  <si>
    <t>④助成対象額
（=③-20,000円）</t>
    <rPh sb="1" eb="3">
      <t>ジョセイ</t>
    </rPh>
    <rPh sb="3" eb="5">
      <t>タイショウ</t>
    </rPh>
    <rPh sb="5" eb="6">
      <t>ガク</t>
    </rPh>
    <rPh sb="13" eb="18">
      <t>000エン</t>
    </rPh>
    <phoneticPr fontId="1"/>
  </si>
  <si>
    <r>
      <t xml:space="preserve">合計（C）　
</t>
    </r>
    <r>
      <rPr>
        <sz val="12"/>
        <color theme="1"/>
        <rFont val="UD デジタル 教科書体 NP-R"/>
        <family val="1"/>
        <charset val="128"/>
      </rPr>
      <t>※申請書（様式第１号）の申請額に同じ金額を記入してください</t>
    </r>
    <rPh sb="0" eb="2">
      <t>ゴウケイ</t>
    </rPh>
    <phoneticPr fontId="1"/>
  </si>
  <si>
    <r>
      <t xml:space="preserve">⑤申請額
（＝④×0.5）
</t>
    </r>
    <r>
      <rPr>
        <sz val="12"/>
        <color theme="1"/>
        <rFont val="UD デジタル 教科書体 NP-R"/>
        <family val="1"/>
        <charset val="128"/>
      </rPr>
      <t>※1円未満切り捨て</t>
    </r>
    <rPh sb="1" eb="4">
      <t>シンセイガク</t>
    </rPh>
    <rPh sb="16" eb="17">
      <t>エン</t>
    </rPh>
    <rPh sb="17" eb="19">
      <t>ミマン</t>
    </rPh>
    <rPh sb="19" eb="20">
      <t>キ</t>
    </rPh>
    <rPh sb="21" eb="22">
      <t>ス</t>
    </rPh>
    <phoneticPr fontId="1"/>
  </si>
  <si>
    <t>令和　年　月</t>
  </si>
  <si>
    <t>令和　年　月</t>
    <rPh sb="0" eb="2">
      <t>レイワ</t>
    </rPh>
    <rPh sb="3" eb="4">
      <t>ネン</t>
    </rPh>
    <rPh sb="5" eb="6">
      <t>ガツ</t>
    </rPh>
    <phoneticPr fontId="1"/>
  </si>
  <si>
    <t>令和　年　月</t>
    <phoneticPr fontId="1"/>
  </si>
  <si>
    <t>　①片道の通院距離（km）</t>
    <rPh sb="2" eb="4">
      <t>カタミチ</t>
    </rPh>
    <rPh sb="5" eb="9">
      <t>ツウインキョリ</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</si>
</sst>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quot;円&quot;"/>
    <numFmt numFmtId="177" formatCode="General&quot;km&quot;"/>
    <numFmt numFmtId="178" formatCode="General&quot;円&quot;"/>
    <numFmt numFmtId="179" formatCode="#,###&quot;円&quot;"/>
    <numFmt numFmtId="180" formatCode="#,###&quot;回&quot;"/>
  </numFmts>
  <fonts count="6">
    <font>
      <sz val="11"/>
      <color theme="1"/>
      <name val="Yu Gothic"/>
      <family val="2"/>
      <scheme val="minor"/>
    </font>
    <font>
      <sz val="6"/>
      <name val="Yu Gothic"/>
      <family val="3"/>
      <charset val="128"/>
      <scheme val="minor"/>
    </font>
    <font>
      <sz val="11"/>
      <color theme="1"/>
      <name val="UD デジタル 教科書体 NP-R"/>
      <family val="1"/>
      <charset val="128"/>
    </font>
    <font>
      <sz val="14"/>
      <color theme="1"/>
      <name val="UD デジタル 教科書体 NP-R"/>
      <family val="1"/>
      <charset val="128"/>
    </font>
    <font>
      <sz val="9"/>
      <color theme="1"/>
      <name val="UD デジタル 教科書体 NP-R"/>
      <family val="1"/>
      <charset val="128"/>
    </font>
    <font>
      <sz val="12"/>
      <color theme="1"/>
      <name val="UD デジタル 教科書体 NP-R"/>
      <family val="1"/>
      <charset val="128"/>
    </font>
  </fonts>
  <fills count="6">
    <fill>
      <patternFill patternType="none"/>
    </fill>
    <fill>
      <patternFill patternType="gray125"/>
    </fill>
    <fill>
      <patternFill patternType="solid">
        <fgColor theme="0" tint="-0.499984740745262"/>
        <bgColor indexed="64"/>
      </patternFill>
    </fill>
    <fill>
      <patternFill patternType="solid">
        <fgColor rgb="FFFFC000"/>
        <bgColor indexed="64"/>
      </patternFill>
    </fill>
    <fill>
      <patternFill patternType="solid">
        <fgColor rgb="FF92D050"/>
        <bgColor indexed="64"/>
      </patternFill>
    </fill>
    <fill>
      <patternFill patternType="solid">
        <fgColor rgb="FFFFFF00"/>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diagonalUp="1">
      <left style="thin">
        <color indexed="64"/>
      </left>
      <right/>
      <top style="thin">
        <color indexed="64"/>
      </top>
      <bottom style="thin">
        <color indexed="64"/>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s>
  <cellStyleXfs count="1">
    <xf numFmtId="0" fontId="0" fillId="0" borderId="0"/>
  </cellStyleXfs>
  <cellXfs count="71">
    <xf numFmtId="0" fontId="0" fillId="0" borderId="0" xfId="0"/>
    <xf numFmtId="0" fontId="2" fillId="0" borderId="0" xfId="0" applyFont="1"/>
    <xf numFmtId="0" fontId="2" fillId="0" borderId="0" xfId="0" applyFont="1" applyAlignment="1">
      <alignment vertical="center"/>
    </xf>
    <xf numFmtId="0" fontId="2" fillId="0" borderId="2" xfId="0" applyFont="1" applyBorder="1" applyAlignment="1">
      <alignment vertical="center"/>
    </xf>
    <xf numFmtId="0" fontId="2" fillId="0" borderId="1" xfId="0" applyFont="1" applyBorder="1" applyAlignment="1">
      <alignment horizontal="center" vertical="center" wrapText="1"/>
    </xf>
    <xf numFmtId="178" fontId="2" fillId="0" borderId="1" xfId="0" applyNumberFormat="1" applyFont="1" applyBorder="1" applyAlignment="1">
      <alignment vertical="center"/>
    </xf>
    <xf numFmtId="0" fontId="2" fillId="0" borderId="2" xfId="0" applyFont="1" applyBorder="1" applyAlignment="1">
      <alignment horizontal="center" vertical="center"/>
    </xf>
    <xf numFmtId="179" fontId="2" fillId="0" borderId="1" xfId="0" applyNumberFormat="1" applyFont="1" applyBorder="1" applyAlignment="1">
      <alignment vertical="center"/>
    </xf>
    <xf numFmtId="180" fontId="2" fillId="0" borderId="1" xfId="0" applyNumberFormat="1" applyFont="1" applyBorder="1" applyAlignment="1">
      <alignment vertical="center"/>
    </xf>
    <xf numFmtId="0" fontId="2" fillId="2" borderId="2" xfId="0" applyFont="1" applyFill="1" applyBorder="1" applyAlignment="1">
      <alignment horizontal="center" vertical="center"/>
    </xf>
    <xf numFmtId="176" fontId="2" fillId="2" borderId="6" xfId="0" applyNumberFormat="1" applyFont="1" applyFill="1" applyBorder="1" applyAlignment="1">
      <alignment vertical="center"/>
    </xf>
    <xf numFmtId="180" fontId="2" fillId="2" borderId="1" xfId="0" applyNumberFormat="1" applyFont="1" applyFill="1" applyBorder="1" applyAlignment="1">
      <alignment vertical="center"/>
    </xf>
    <xf numFmtId="178" fontId="2" fillId="2" borderId="1" xfId="0" applyNumberFormat="1" applyFont="1" applyFill="1" applyBorder="1" applyAlignment="1">
      <alignment vertical="center"/>
    </xf>
    <xf numFmtId="179" fontId="2" fillId="2" borderId="1" xfId="0" applyNumberFormat="1" applyFont="1" applyFill="1" applyBorder="1" applyAlignment="1">
      <alignment vertical="center"/>
    </xf>
    <xf numFmtId="179" fontId="2" fillId="0" borderId="1" xfId="0" applyNumberFormat="1" applyFont="1" applyBorder="1" applyAlignment="1" applyProtection="1">
      <alignment vertical="center"/>
    </xf>
    <xf numFmtId="0" fontId="2" fillId="0" borderId="1" xfId="0" applyFont="1" applyBorder="1" applyAlignment="1">
      <alignment horizontal="center" vertical="center" wrapText="1"/>
    </xf>
    <xf numFmtId="0" fontId="2" fillId="2" borderId="1" xfId="0" applyFont="1" applyFill="1" applyBorder="1" applyAlignment="1">
      <alignment horizontal="center" vertical="center"/>
    </xf>
    <xf numFmtId="0" fontId="2" fillId="2" borderId="1" xfId="0" applyFont="1" applyFill="1" applyBorder="1" applyAlignment="1">
      <alignment vertical="center"/>
    </xf>
    <xf numFmtId="0" fontId="2" fillId="2" borderId="3" xfId="0" applyFont="1" applyFill="1" applyBorder="1" applyAlignment="1">
      <alignment vertical="center"/>
    </xf>
    <xf numFmtId="0" fontId="2" fillId="2" borderId="4" xfId="0" applyFont="1" applyFill="1" applyBorder="1" applyAlignment="1">
      <alignment vertical="center"/>
    </xf>
    <xf numFmtId="0" fontId="2" fillId="2" borderId="5" xfId="0" applyFont="1" applyFill="1" applyBorder="1" applyAlignment="1">
      <alignment horizontal="center" vertical="center"/>
    </xf>
    <xf numFmtId="0" fontId="2" fillId="2" borderId="5" xfId="0" applyFont="1" applyFill="1" applyBorder="1" applyAlignment="1">
      <alignment vertical="center"/>
    </xf>
    <xf numFmtId="0" fontId="2" fillId="2" borderId="2" xfId="0" applyFont="1" applyFill="1" applyBorder="1" applyAlignment="1">
      <alignment vertical="center"/>
    </xf>
    <xf numFmtId="176" fontId="2" fillId="2" borderId="1" xfId="0" applyNumberFormat="1" applyFont="1" applyFill="1" applyBorder="1" applyAlignment="1">
      <alignment vertical="center"/>
    </xf>
    <xf numFmtId="177" fontId="2" fillId="0" borderId="1" xfId="0" applyNumberFormat="1" applyFont="1" applyBorder="1" applyAlignment="1">
      <alignment vertical="center"/>
    </xf>
    <xf numFmtId="176" fontId="2" fillId="3" borderId="7" xfId="0" applyNumberFormat="1" applyFont="1" applyFill="1" applyBorder="1" applyAlignment="1">
      <alignment vertical="center"/>
    </xf>
    <xf numFmtId="0" fontId="2" fillId="0" borderId="3" xfId="0" applyFont="1" applyBorder="1" applyAlignment="1">
      <alignment horizontal="center" vertical="center" wrapText="1"/>
    </xf>
    <xf numFmtId="179" fontId="2" fillId="4" borderId="12" xfId="0" applyNumberFormat="1" applyFont="1" applyFill="1" applyBorder="1" applyAlignment="1">
      <alignment vertical="center"/>
    </xf>
    <xf numFmtId="180" fontId="2" fillId="2" borderId="2" xfId="0" applyNumberFormat="1" applyFont="1" applyFill="1" applyBorder="1" applyAlignment="1">
      <alignment vertical="center"/>
    </xf>
    <xf numFmtId="0" fontId="2" fillId="2" borderId="8" xfId="0" applyFont="1" applyFill="1" applyBorder="1" applyAlignment="1">
      <alignment vertical="center"/>
    </xf>
    <xf numFmtId="0" fontId="3" fillId="0" borderId="0" xfId="0" applyFont="1" applyAlignment="1">
      <alignment vertical="center"/>
    </xf>
    <xf numFmtId="0" fontId="3" fillId="0" borderId="1" xfId="0" applyFont="1" applyBorder="1" applyAlignment="1">
      <alignment horizontal="center" vertical="center"/>
    </xf>
    <xf numFmtId="0" fontId="3" fillId="0" borderId="1" xfId="0" applyFont="1" applyBorder="1" applyAlignment="1">
      <alignment vertical="center"/>
    </xf>
    <xf numFmtId="0" fontId="3" fillId="0" borderId="3" xfId="0" applyFont="1" applyBorder="1" applyAlignment="1">
      <alignment vertical="center"/>
    </xf>
    <xf numFmtId="0" fontId="3" fillId="0" borderId="4" xfId="0" applyFont="1" applyBorder="1" applyAlignment="1">
      <alignment vertical="center"/>
    </xf>
    <xf numFmtId="178" fontId="3" fillId="0" borderId="1" xfId="0" applyNumberFormat="1" applyFont="1" applyBorder="1" applyAlignment="1">
      <alignment vertical="center"/>
    </xf>
    <xf numFmtId="180" fontId="3" fillId="0" borderId="2" xfId="0" applyNumberFormat="1" applyFont="1" applyBorder="1" applyAlignment="1">
      <alignment vertical="center"/>
    </xf>
    <xf numFmtId="179" fontId="3" fillId="0" borderId="1" xfId="0" applyNumberFormat="1" applyFont="1" applyBorder="1" applyAlignment="1">
      <alignment vertical="center"/>
    </xf>
    <xf numFmtId="0" fontId="3" fillId="0" borderId="5" xfId="0" applyFont="1" applyBorder="1" applyAlignment="1">
      <alignment horizontal="center" vertical="center"/>
    </xf>
    <xf numFmtId="0" fontId="3" fillId="0" borderId="5" xfId="0" applyFont="1" applyBorder="1" applyAlignment="1">
      <alignment vertical="center"/>
    </xf>
    <xf numFmtId="0" fontId="3" fillId="0" borderId="2" xfId="0" applyFont="1" applyBorder="1" applyAlignment="1">
      <alignment vertical="center"/>
    </xf>
    <xf numFmtId="179" fontId="3" fillId="0" borderId="2" xfId="0" applyNumberFormat="1" applyFont="1" applyBorder="1" applyAlignment="1">
      <alignment vertical="center"/>
    </xf>
    <xf numFmtId="179" fontId="3" fillId="0" borderId="7" xfId="0" applyNumberFormat="1" applyFont="1" applyBorder="1" applyAlignment="1">
      <alignment vertical="center"/>
    </xf>
    <xf numFmtId="0" fontId="3" fillId="0" borderId="2" xfId="0" applyFont="1" applyBorder="1" applyAlignment="1">
      <alignment horizontal="center" vertical="center"/>
    </xf>
    <xf numFmtId="0" fontId="3" fillId="0" borderId="1" xfId="0" applyFont="1" applyBorder="1" applyAlignment="1">
      <alignment horizontal="center" vertical="center" wrapText="1"/>
    </xf>
    <xf numFmtId="179" fontId="3" fillId="5" borderId="6" xfId="0" applyNumberFormat="1" applyFont="1" applyFill="1" applyBorder="1" applyAlignment="1">
      <alignment vertical="center"/>
    </xf>
    <xf numFmtId="0" fontId="2" fillId="0" borderId="2" xfId="0" applyFont="1" applyBorder="1" applyAlignment="1">
      <alignment horizontal="center" vertical="center"/>
    </xf>
    <xf numFmtId="0" fontId="2" fillId="0" borderId="4" xfId="0" applyFont="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0" borderId="9" xfId="0" applyFont="1" applyBorder="1" applyAlignment="1">
      <alignment horizontal="center" vertical="center" wrapText="1"/>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13" xfId="0" applyFont="1" applyBorder="1" applyAlignment="1">
      <alignment horizontal="center" vertical="center"/>
    </xf>
    <xf numFmtId="179" fontId="3" fillId="0" borderId="14" xfId="0" applyNumberFormat="1" applyFont="1" applyBorder="1" applyAlignment="1">
      <alignment horizontal="center" vertical="center"/>
    </xf>
    <xf numFmtId="179" fontId="3" fillId="0" borderId="15" xfId="0" applyNumberFormat="1" applyFont="1" applyBorder="1" applyAlignment="1">
      <alignment horizontal="center" vertical="center"/>
    </xf>
    <xf numFmtId="179" fontId="3" fillId="0" borderId="16" xfId="0" applyNumberFormat="1" applyFont="1" applyBorder="1" applyAlignment="1">
      <alignment horizontal="center" vertical="center"/>
    </xf>
    <xf numFmtId="179" fontId="3" fillId="0" borderId="17" xfId="0" applyNumberFormat="1" applyFont="1" applyBorder="1" applyAlignment="1">
      <alignment horizontal="center" vertical="center"/>
    </xf>
    <xf numFmtId="0" fontId="3" fillId="0" borderId="1" xfId="0" applyFont="1" applyBorder="1" applyAlignment="1">
      <alignment vertical="center"/>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2" fillId="2" borderId="1" xfId="0" applyFont="1" applyFill="1" applyBorder="1" applyAlignment="1">
      <alignment horizontal="center" vertical="center"/>
    </xf>
    <xf numFmtId="0" fontId="2" fillId="2" borderId="4" xfId="0" applyFont="1" applyFill="1" applyBorder="1" applyAlignment="1">
      <alignment horizontal="center" vertical="center"/>
    </xf>
    <xf numFmtId="0" fontId="0" fillId="0" borderId="1" xfId="0" applyBorder="1" applyAlignment="1">
      <alignment horizontal="center"/>
    </xf>
    <xf numFmtId="0" fontId="4" fillId="0" borderId="1" xfId="0" applyFont="1" applyBorder="1" applyAlignmen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15"/>
  <sheetViews>
    <sheetView tabSelected="1" view="pageBreakPreview" zoomScaleNormal="100" zoomScaleSheetLayoutView="100" workbookViewId="0">
      <selection activeCell="J5" sqref="J5"/>
    </sheetView>
  </sheetViews>
  <sheetFormatPr defaultRowHeight="15"/>
  <cols>
    <col min="1" max="1" width="1.75" style="2" customWidth="1"/>
    <col min="2" max="2" width="3.75" style="2" customWidth="1"/>
    <col min="3" max="3" width="12.25" style="2" customWidth="1"/>
    <col min="4" max="4" width="13.75" style="2" customWidth="1"/>
    <col min="5" max="5" width="13.5" style="2" customWidth="1"/>
    <col min="6" max="6" width="14.375" style="2" customWidth="1"/>
    <col min="7" max="7" width="15.5" style="2" customWidth="1"/>
    <col min="8" max="16384" width="9" style="2"/>
  </cols>
  <sheetData>
    <row r="1" spans="1:7">
      <c r="A1" s="2" t="s">
        <v>0</v>
      </c>
    </row>
    <row r="3" spans="1:7" ht="18" customHeight="1">
      <c r="A3" s="2" t="s">
        <v>1</v>
      </c>
    </row>
    <row r="4" spans="1:7" ht="18" customHeight="1">
      <c r="A4" s="2" t="s">
        <v>32</v>
      </c>
      <c r="B4" s="2" t="s">
        <v>33</v>
      </c>
    </row>
    <row r="5" spans="1:7" ht="18" customHeight="1">
      <c r="B5" s="2" t="s">
        <v>21</v>
      </c>
    </row>
    <row r="6" spans="1:7" ht="18" customHeight="1">
      <c r="B6" s="2" t="s">
        <v>22</v>
      </c>
    </row>
    <row r="7" spans="1:7" ht="18" customHeight="1">
      <c r="B7" s="2" t="s">
        <v>35</v>
      </c>
    </row>
    <row r="9" spans="1:7" ht="73.5" customHeight="1">
      <c r="B9" s="46" t="s">
        <v>2</v>
      </c>
      <c r="C9" s="47"/>
      <c r="D9" s="26" t="s">
        <v>28</v>
      </c>
      <c r="E9" s="4" t="s">
        <v>34</v>
      </c>
      <c r="F9" s="15" t="s">
        <v>23</v>
      </c>
      <c r="G9" s="15" t="s">
        <v>48</v>
      </c>
    </row>
    <row r="10" spans="1:7" ht="30" hidden="1" customHeight="1">
      <c r="B10" s="48" t="s">
        <v>6</v>
      </c>
      <c r="C10" s="49"/>
      <c r="D10" s="11">
        <v>26</v>
      </c>
      <c r="E10" s="10">
        <v>45500</v>
      </c>
      <c r="F10" s="10" cm="1">
        <f t="array" ref="F10">_xlfn.IFS(E10&gt;=50000,30000,E10&gt;=20000,E10-20000,20000&gt;E10,0)</f>
        <v>25500</v>
      </c>
      <c r="G10" s="23">
        <f>ROUNDDOWN(F10*0.5,-3)</f>
        <v>12000</v>
      </c>
    </row>
    <row r="11" spans="1:7" ht="30" customHeight="1">
      <c r="B11" s="3" t="s">
        <v>53</v>
      </c>
      <c r="C11" s="3"/>
      <c r="D11" s="8"/>
      <c r="E11" s="14"/>
      <c r="F11" s="14" cm="1">
        <f t="array" ref="F11">_xlfn.IFS(E11&gt;=50000,30000,E11&gt;=20000,E11-20000,20000&gt;E11,0)</f>
        <v>0</v>
      </c>
      <c r="G11" s="7">
        <f>ROUNDDOWN(F11*0.5,0)</f>
        <v>0</v>
      </c>
    </row>
    <row r="12" spans="1:7" ht="30" customHeight="1">
      <c r="B12" s="3" t="s">
        <v>53</v>
      </c>
      <c r="C12" s="3"/>
      <c r="D12" s="8"/>
      <c r="E12" s="14"/>
      <c r="F12" s="14" cm="1">
        <f t="array" ref="F12">_xlfn.IFS(E12&gt;=50000,30000,E12&gt;=20000,E12-20000,20000&gt;E12,0)</f>
        <v>0</v>
      </c>
      <c r="G12" s="7">
        <f t="shared" ref="G12:G14" si="0">ROUNDDOWN(F12*0.5,0)</f>
        <v>0</v>
      </c>
    </row>
    <row r="13" spans="1:7" ht="30" customHeight="1">
      <c r="B13" s="3" t="s">
        <v>53</v>
      </c>
      <c r="C13" s="3"/>
      <c r="D13" s="8"/>
      <c r="E13" s="14"/>
      <c r="F13" s="14" cm="1">
        <f t="array" ref="F13">_xlfn.IFS(E13&gt;=50000,30000,E13&gt;=20000,E13-20000,20000&gt;E13,0)</f>
        <v>0</v>
      </c>
      <c r="G13" s="7">
        <f t="shared" si="0"/>
        <v>0</v>
      </c>
    </row>
    <row r="14" spans="1:7" ht="30" customHeight="1" thickBot="1">
      <c r="B14" s="3" t="s">
        <v>53</v>
      </c>
      <c r="C14" s="3"/>
      <c r="D14" s="8"/>
      <c r="E14" s="14"/>
      <c r="F14" s="14" cm="1">
        <f t="array" ref="F14">_xlfn.IFS(E14&gt;=50000,30000,E14&gt;=20000,E14-20000,20000&gt;E14,0)</f>
        <v>0</v>
      </c>
      <c r="G14" s="7">
        <f t="shared" si="0"/>
        <v>0</v>
      </c>
    </row>
    <row r="15" spans="1:7" ht="35.25" customHeight="1" thickBot="1">
      <c r="B15" s="50" t="s">
        <v>45</v>
      </c>
      <c r="C15" s="51"/>
      <c r="D15" s="51"/>
      <c r="E15" s="51"/>
      <c r="F15" s="52"/>
      <c r="G15" s="25">
        <f>SUM(G11:G14)</f>
        <v>0</v>
      </c>
    </row>
  </sheetData>
  <mergeCells count="3">
    <mergeCell ref="B9:C9"/>
    <mergeCell ref="B10:C10"/>
    <mergeCell ref="B15:F15"/>
  </mergeCells>
  <phoneticPr fontId="1"/>
  <pageMargins left="0.7" right="0.7" top="0.75" bottom="0.75" header="0.3" footer="0.3"/>
  <pageSetup paperSize="9" scale="96"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CF6A9-C216-4CDB-8CC7-7F7C013B6991}">
  <sheetPr>
    <pageSetUpPr fitToPage="1"/>
  </sheetPr>
  <dimension ref="A1:G15"/>
  <sheetViews>
    <sheetView view="pageBreakPreview" zoomScaleNormal="100" zoomScaleSheetLayoutView="100" workbookViewId="0">
      <selection activeCell="I4" sqref="I4"/>
    </sheetView>
  </sheetViews>
  <sheetFormatPr defaultRowHeight="15"/>
  <cols>
    <col min="1" max="1" width="1.75" style="2" customWidth="1"/>
    <col min="2" max="2" width="19.75" style="2" customWidth="1"/>
    <col min="3" max="3" width="11" style="2" customWidth="1"/>
    <col min="4" max="4" width="7.5" style="2" customWidth="1"/>
    <col min="5" max="5" width="15" style="2" customWidth="1"/>
    <col min="6" max="6" width="15.375" style="2" customWidth="1"/>
    <col min="7" max="7" width="15.25" style="2" customWidth="1"/>
    <col min="8" max="16384" width="9" style="2"/>
  </cols>
  <sheetData>
    <row r="1" spans="1:7">
      <c r="A1" s="2" t="s">
        <v>0</v>
      </c>
    </row>
    <row r="3" spans="1:7">
      <c r="A3" s="2" t="s">
        <v>3</v>
      </c>
    </row>
    <row r="4" spans="1:7" ht="18" customHeight="1">
      <c r="B4" s="2" t="s">
        <v>26</v>
      </c>
    </row>
    <row r="5" spans="1:7" ht="18" customHeight="1">
      <c r="B5" s="2" t="s">
        <v>36</v>
      </c>
    </row>
    <row r="7" spans="1:7" ht="25.5" customHeight="1">
      <c r="B7" s="70" t="s">
        <v>55</v>
      </c>
      <c r="C7" s="24"/>
      <c r="D7" s="2" t="s">
        <v>25</v>
      </c>
    </row>
    <row r="9" spans="1:7" ht="68.25" customHeight="1">
      <c r="B9" s="6" t="s">
        <v>2</v>
      </c>
      <c r="C9" s="4" t="s">
        <v>4</v>
      </c>
      <c r="D9" s="4" t="s">
        <v>5</v>
      </c>
      <c r="E9" s="4" t="s">
        <v>27</v>
      </c>
      <c r="F9" s="15" t="s">
        <v>24</v>
      </c>
      <c r="G9" s="15" t="s">
        <v>47</v>
      </c>
    </row>
    <row r="10" spans="1:7" ht="31.5" hidden="1" customHeight="1">
      <c r="B10" s="9" t="s">
        <v>6</v>
      </c>
      <c r="C10" s="11">
        <v>26</v>
      </c>
      <c r="D10" s="12">
        <v>25</v>
      </c>
      <c r="E10" s="13">
        <f>$C$7*C10*D10</f>
        <v>0</v>
      </c>
      <c r="F10" s="13" cm="1">
        <f t="array" ref="F10">_xlfn.IFS(E10&gt;=50000,30000,E10&gt;=20000,E10-20000,20000&gt;E10,0)</f>
        <v>0</v>
      </c>
      <c r="G10" s="23">
        <f>ROUNDDOWN(F10*0.5,-3)</f>
        <v>0</v>
      </c>
    </row>
    <row r="11" spans="1:7" ht="31.5" customHeight="1">
      <c r="B11" s="3" t="s">
        <v>52</v>
      </c>
      <c r="C11" s="8"/>
      <c r="D11" s="5">
        <v>20</v>
      </c>
      <c r="E11" s="7">
        <f t="shared" ref="E11:E14" si="0">$C$7*C11*D11</f>
        <v>0</v>
      </c>
      <c r="F11" s="7" cm="1">
        <f t="array" ref="F11">_xlfn.IFS(E11&gt;=50000,30000,E11&gt;=20000,E11-20000,20000&gt;E11,0)</f>
        <v>0</v>
      </c>
      <c r="G11" s="7">
        <f>ROUNDDOWN(F11*0.5,0)</f>
        <v>0</v>
      </c>
    </row>
    <row r="12" spans="1:7" ht="31.5" customHeight="1">
      <c r="B12" s="3" t="s">
        <v>52</v>
      </c>
      <c r="C12" s="8"/>
      <c r="D12" s="5">
        <v>20</v>
      </c>
      <c r="E12" s="7">
        <f t="shared" si="0"/>
        <v>0</v>
      </c>
      <c r="F12" s="7" cm="1">
        <f t="array" ref="F12">_xlfn.IFS(E12&gt;=50000,30000,E12&gt;=20000,E12-20000,20000&gt;E12,0)</f>
        <v>0</v>
      </c>
      <c r="G12" s="7">
        <f>ROUNDDOWN(F12*0.5,0)</f>
        <v>0</v>
      </c>
    </row>
    <row r="13" spans="1:7" ht="31.5" customHeight="1">
      <c r="B13" s="3" t="s">
        <v>52</v>
      </c>
      <c r="C13" s="8"/>
      <c r="D13" s="5">
        <v>20</v>
      </c>
      <c r="E13" s="7">
        <f t="shared" si="0"/>
        <v>0</v>
      </c>
      <c r="F13" s="7" cm="1">
        <f t="array" ref="F13">_xlfn.IFS(E13&gt;=50000,30000,E13&gt;=20000,E13-20000,20000&gt;E13,0)</f>
        <v>0</v>
      </c>
      <c r="G13" s="7">
        <f t="shared" ref="G13:G14" si="1">ROUNDDOWN(F13*0.5,0)</f>
        <v>0</v>
      </c>
    </row>
    <row r="14" spans="1:7" ht="31.5" customHeight="1" thickBot="1">
      <c r="B14" s="3" t="s">
        <v>52</v>
      </c>
      <c r="C14" s="8"/>
      <c r="D14" s="5">
        <v>20</v>
      </c>
      <c r="E14" s="7">
        <f t="shared" si="0"/>
        <v>0</v>
      </c>
      <c r="F14" s="7" cm="1">
        <f t="array" ref="F14">_xlfn.IFS(E14&gt;=50000,30000,E14&gt;=20000,E14-20000,20000&gt;E14,0)</f>
        <v>0</v>
      </c>
      <c r="G14" s="7">
        <f t="shared" si="1"/>
        <v>0</v>
      </c>
    </row>
    <row r="15" spans="1:7" ht="30.75" customHeight="1" thickBot="1">
      <c r="B15" s="50" t="s">
        <v>46</v>
      </c>
      <c r="C15" s="51"/>
      <c r="D15" s="51"/>
      <c r="E15" s="51"/>
      <c r="F15" s="53"/>
      <c r="G15" s="27">
        <f>SUM(G11:G14)</f>
        <v>0</v>
      </c>
    </row>
  </sheetData>
  <mergeCells count="1">
    <mergeCell ref="B15:F15"/>
  </mergeCells>
  <phoneticPr fontId="1"/>
  <pageMargins left="0.70866141732283472" right="0.70866141732283472" top="0.74803149606299213" bottom="0.74803149606299213" header="0.31496062992125984" footer="0.31496062992125984"/>
  <pageSetup paperSize="9" scale="93"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DB9E0A-2C06-48F6-BBB5-F77D94A45279}">
  <sheetPr>
    <pageSetUpPr fitToPage="1"/>
  </sheetPr>
  <dimension ref="A1:L35"/>
  <sheetViews>
    <sheetView view="pageBreakPreview" zoomScale="70" zoomScaleNormal="100" zoomScaleSheetLayoutView="70" workbookViewId="0">
      <selection activeCell="P22" sqref="P22"/>
    </sheetView>
  </sheetViews>
  <sheetFormatPr defaultRowHeight="18.75"/>
  <cols>
    <col min="1" max="1" width="18.875" customWidth="1"/>
    <col min="2" max="2" width="6.375" customWidth="1"/>
    <col min="3" max="3" width="15.125" customWidth="1"/>
    <col min="4" max="4" width="15.625" customWidth="1"/>
    <col min="5" max="5" width="6.375" customWidth="1"/>
    <col min="6" max="6" width="15.625" customWidth="1"/>
    <col min="7" max="7" width="6.625" customWidth="1"/>
    <col min="8" max="8" width="11.5" customWidth="1"/>
    <col min="9" max="9" width="23.75" customWidth="1"/>
    <col min="10" max="10" width="17.75" customWidth="1"/>
    <col min="11" max="11" width="22.5" customWidth="1"/>
    <col min="12" max="12" width="21.25" customWidth="1"/>
  </cols>
  <sheetData>
    <row r="1" spans="1:12">
      <c r="A1" s="30" t="s">
        <v>0</v>
      </c>
    </row>
    <row r="3" spans="1:12" s="2" customFormat="1">
      <c r="A3" s="30" t="s">
        <v>7</v>
      </c>
    </row>
    <row r="4" spans="1:12" s="2" customFormat="1" ht="18" customHeight="1">
      <c r="A4" s="30" t="s">
        <v>13</v>
      </c>
    </row>
    <row r="5" spans="1:12" s="2" customFormat="1" ht="18" customHeight="1">
      <c r="A5" s="30" t="s">
        <v>42</v>
      </c>
    </row>
    <row r="6" spans="1:12" s="2" customFormat="1" ht="18" customHeight="1">
      <c r="A6" s="30" t="s">
        <v>43</v>
      </c>
    </row>
    <row r="7" spans="1:12" s="2" customFormat="1" ht="15"/>
    <row r="8" spans="1:12" s="2" customFormat="1" ht="75" customHeight="1">
      <c r="A8" s="43" t="s">
        <v>2</v>
      </c>
      <c r="B8" s="31" t="s">
        <v>10</v>
      </c>
      <c r="C8" s="31" t="s">
        <v>8</v>
      </c>
      <c r="D8" s="65" t="s">
        <v>9</v>
      </c>
      <c r="E8" s="66"/>
      <c r="F8" s="66"/>
      <c r="G8" s="66"/>
      <c r="H8" s="31" t="s">
        <v>15</v>
      </c>
      <c r="I8" s="44" t="s">
        <v>16</v>
      </c>
      <c r="J8" s="44" t="s">
        <v>31</v>
      </c>
      <c r="K8" s="44" t="s">
        <v>49</v>
      </c>
      <c r="L8" s="44" t="s">
        <v>51</v>
      </c>
    </row>
    <row r="9" spans="1:12" s="2" customFormat="1" ht="26.25" hidden="1" customHeight="1">
      <c r="A9" s="67" t="s">
        <v>14</v>
      </c>
      <c r="B9" s="16">
        <v>1</v>
      </c>
      <c r="C9" s="17" t="s">
        <v>37</v>
      </c>
      <c r="D9" s="18" t="s">
        <v>38</v>
      </c>
      <c r="E9" s="18" t="s">
        <v>29</v>
      </c>
      <c r="F9" s="18" t="s">
        <v>39</v>
      </c>
      <c r="G9" s="19" t="s">
        <v>30</v>
      </c>
      <c r="H9" s="12">
        <v>200</v>
      </c>
      <c r="I9" s="28">
        <v>26</v>
      </c>
      <c r="J9" s="13">
        <f>H9*I9</f>
        <v>5200</v>
      </c>
      <c r="K9" s="29"/>
      <c r="L9" s="29"/>
    </row>
    <row r="10" spans="1:12" s="2" customFormat="1" ht="26.25" hidden="1" customHeight="1">
      <c r="A10" s="67"/>
      <c r="B10" s="16">
        <v>2</v>
      </c>
      <c r="C10" s="17" t="s">
        <v>20</v>
      </c>
      <c r="D10" s="18" t="s">
        <v>40</v>
      </c>
      <c r="E10" s="18" t="s">
        <v>11</v>
      </c>
      <c r="F10" s="18" t="s">
        <v>41</v>
      </c>
      <c r="G10" s="19" t="s">
        <v>12</v>
      </c>
      <c r="H10" s="12">
        <v>800</v>
      </c>
      <c r="I10" s="28">
        <v>26</v>
      </c>
      <c r="J10" s="13">
        <f t="shared" ref="J10:J11" si="0">H10*I10</f>
        <v>20800</v>
      </c>
      <c r="K10" s="29"/>
      <c r="L10" s="29"/>
    </row>
    <row r="11" spans="1:12" s="2" customFormat="1" ht="26.25" hidden="1" customHeight="1">
      <c r="A11" s="67"/>
      <c r="B11" s="20">
        <v>3</v>
      </c>
      <c r="C11" s="21"/>
      <c r="D11" s="22"/>
      <c r="E11" s="18" t="s">
        <v>11</v>
      </c>
      <c r="F11" s="18"/>
      <c r="G11" s="19" t="s">
        <v>12</v>
      </c>
      <c r="H11" s="12"/>
      <c r="I11" s="28"/>
      <c r="J11" s="13">
        <f t="shared" si="0"/>
        <v>0</v>
      </c>
      <c r="K11" s="29"/>
      <c r="L11" s="29"/>
    </row>
    <row r="12" spans="1:12" s="2" customFormat="1" ht="27" hidden="1" customHeight="1">
      <c r="A12" s="67"/>
      <c r="B12" s="48" t="s">
        <v>17</v>
      </c>
      <c r="C12" s="49"/>
      <c r="D12" s="49"/>
      <c r="E12" s="49"/>
      <c r="F12" s="49"/>
      <c r="G12" s="49"/>
      <c r="H12" s="49"/>
      <c r="I12" s="68"/>
      <c r="J12" s="13">
        <f>SUM(J9:J11)</f>
        <v>26000</v>
      </c>
      <c r="K12" s="13" cm="1">
        <f t="array" ref="K12">_xlfn.IFS(J12&gt;=50000,30000,J12&gt;=20000,J12-20000,20000&gt;J12,0)</f>
        <v>6000</v>
      </c>
      <c r="L12" s="23">
        <f>ROUNDDOWN(K12*0.5,-3)</f>
        <v>3000</v>
      </c>
    </row>
    <row r="13" spans="1:12" s="2" customFormat="1" ht="26.25" customHeight="1">
      <c r="A13" s="58" t="s">
        <v>54</v>
      </c>
      <c r="B13" s="31">
        <v>1</v>
      </c>
      <c r="C13" s="32"/>
      <c r="D13" s="33"/>
      <c r="E13" s="33" t="s">
        <v>29</v>
      </c>
      <c r="F13" s="33"/>
      <c r="G13" s="34" t="s">
        <v>30</v>
      </c>
      <c r="H13" s="35"/>
      <c r="I13" s="36"/>
      <c r="J13" s="37">
        <f>H13*I13</f>
        <v>0</v>
      </c>
      <c r="K13" s="54"/>
      <c r="L13" s="55"/>
    </row>
    <row r="14" spans="1:12" s="2" customFormat="1" ht="26.25" customHeight="1">
      <c r="A14" s="58"/>
      <c r="B14" s="31">
        <v>2</v>
      </c>
      <c r="C14" s="32"/>
      <c r="D14" s="33"/>
      <c r="E14" s="33" t="s">
        <v>29</v>
      </c>
      <c r="F14" s="33"/>
      <c r="G14" s="34" t="s">
        <v>30</v>
      </c>
      <c r="H14" s="35"/>
      <c r="I14" s="36"/>
      <c r="J14" s="37">
        <f t="shared" ref="J14:J15" si="1">H14*I14</f>
        <v>0</v>
      </c>
      <c r="K14" s="56"/>
      <c r="L14" s="57"/>
    </row>
    <row r="15" spans="1:12" s="2" customFormat="1" ht="26.25" customHeight="1" thickBot="1">
      <c r="A15" s="58"/>
      <c r="B15" s="38">
        <v>3</v>
      </c>
      <c r="C15" s="39"/>
      <c r="D15" s="40"/>
      <c r="E15" s="33" t="s">
        <v>11</v>
      </c>
      <c r="F15" s="33"/>
      <c r="G15" s="34" t="s">
        <v>12</v>
      </c>
      <c r="H15" s="35"/>
      <c r="I15" s="36"/>
      <c r="J15" s="37">
        <f t="shared" si="1"/>
        <v>0</v>
      </c>
      <c r="K15" s="56"/>
      <c r="L15" s="57"/>
    </row>
    <row r="16" spans="1:12" s="2" customFormat="1" ht="27" customHeight="1" thickBot="1">
      <c r="A16" s="58"/>
      <c r="B16" s="62" t="s">
        <v>17</v>
      </c>
      <c r="C16" s="63"/>
      <c r="D16" s="63"/>
      <c r="E16" s="63"/>
      <c r="F16" s="63"/>
      <c r="G16" s="63"/>
      <c r="H16" s="63"/>
      <c r="I16" s="64"/>
      <c r="J16" s="37">
        <f>SUM(J13:J15)</f>
        <v>0</v>
      </c>
      <c r="K16" s="41" cm="1">
        <f t="array" ref="K16">_xlfn.IFS(J16&gt;=50000,30000,J16&gt;=20000,J16-20000,20000&gt;J16,0)</f>
        <v>0</v>
      </c>
      <c r="L16" s="42">
        <f>ROUNDDOWN(K16*0.5,0)</f>
        <v>0</v>
      </c>
    </row>
    <row r="17" spans="1:12" s="2" customFormat="1" ht="26.25" customHeight="1">
      <c r="A17" s="58" t="s">
        <v>54</v>
      </c>
      <c r="B17" s="31">
        <v>1</v>
      </c>
      <c r="C17" s="32"/>
      <c r="D17" s="33"/>
      <c r="E17" s="33" t="s">
        <v>29</v>
      </c>
      <c r="F17" s="33"/>
      <c r="G17" s="34" t="s">
        <v>30</v>
      </c>
      <c r="H17" s="35"/>
      <c r="I17" s="36"/>
      <c r="J17" s="37">
        <f>H17*I17</f>
        <v>0</v>
      </c>
      <c r="K17" s="54"/>
      <c r="L17" s="55"/>
    </row>
    <row r="18" spans="1:12" s="2" customFormat="1" ht="26.25" customHeight="1">
      <c r="A18" s="58"/>
      <c r="B18" s="31">
        <v>2</v>
      </c>
      <c r="C18" s="32"/>
      <c r="D18" s="33"/>
      <c r="E18" s="33" t="s">
        <v>29</v>
      </c>
      <c r="F18" s="33"/>
      <c r="G18" s="34" t="s">
        <v>30</v>
      </c>
      <c r="H18" s="35"/>
      <c r="I18" s="36"/>
      <c r="J18" s="37">
        <f t="shared" ref="J18:J19" si="2">H18*I18</f>
        <v>0</v>
      </c>
      <c r="K18" s="56"/>
      <c r="L18" s="57"/>
    </row>
    <row r="19" spans="1:12" s="2" customFormat="1" ht="26.25" customHeight="1" thickBot="1">
      <c r="A19" s="58"/>
      <c r="B19" s="38">
        <v>3</v>
      </c>
      <c r="C19" s="39"/>
      <c r="D19" s="40"/>
      <c r="E19" s="33" t="s">
        <v>29</v>
      </c>
      <c r="F19" s="33"/>
      <c r="G19" s="34" t="s">
        <v>30</v>
      </c>
      <c r="H19" s="35"/>
      <c r="I19" s="36"/>
      <c r="J19" s="37">
        <f t="shared" si="2"/>
        <v>0</v>
      </c>
      <c r="K19" s="56"/>
      <c r="L19" s="57"/>
    </row>
    <row r="20" spans="1:12" s="2" customFormat="1" ht="27" customHeight="1" thickBot="1">
      <c r="A20" s="58"/>
      <c r="B20" s="62" t="s">
        <v>17</v>
      </c>
      <c r="C20" s="63"/>
      <c r="D20" s="63"/>
      <c r="E20" s="63"/>
      <c r="F20" s="63"/>
      <c r="G20" s="63"/>
      <c r="H20" s="63"/>
      <c r="I20" s="64"/>
      <c r="J20" s="37">
        <f>SUM(J17:J19)</f>
        <v>0</v>
      </c>
      <c r="K20" s="41" cm="1">
        <f t="array" ref="K20">_xlfn.IFS(J20&gt;=50000,30000,J20&gt;=20000,J20-20000,20000&gt;J20,0)</f>
        <v>0</v>
      </c>
      <c r="L20" s="42">
        <f>ROUNDDOWN(K20*0.5,0)</f>
        <v>0</v>
      </c>
    </row>
    <row r="21" spans="1:12" s="2" customFormat="1" ht="26.25" customHeight="1">
      <c r="A21" s="58" t="s">
        <v>54</v>
      </c>
      <c r="B21" s="31">
        <v>1</v>
      </c>
      <c r="C21" s="32"/>
      <c r="D21" s="33"/>
      <c r="E21" s="33" t="s">
        <v>29</v>
      </c>
      <c r="F21" s="33"/>
      <c r="G21" s="34" t="s">
        <v>30</v>
      </c>
      <c r="H21" s="35"/>
      <c r="I21" s="36"/>
      <c r="J21" s="37">
        <f t="shared" ref="J21:J23" si="3">H21*I21</f>
        <v>0</v>
      </c>
      <c r="K21" s="54"/>
      <c r="L21" s="55"/>
    </row>
    <row r="22" spans="1:12" s="2" customFormat="1" ht="26.25" customHeight="1">
      <c r="A22" s="58"/>
      <c r="B22" s="31">
        <v>2</v>
      </c>
      <c r="C22" s="32"/>
      <c r="D22" s="33"/>
      <c r="E22" s="33" t="s">
        <v>29</v>
      </c>
      <c r="F22" s="33"/>
      <c r="G22" s="34" t="s">
        <v>30</v>
      </c>
      <c r="H22" s="35"/>
      <c r="I22" s="36"/>
      <c r="J22" s="37">
        <f t="shared" si="3"/>
        <v>0</v>
      </c>
      <c r="K22" s="56"/>
      <c r="L22" s="57"/>
    </row>
    <row r="23" spans="1:12" s="2" customFormat="1" ht="26.25" customHeight="1" thickBot="1">
      <c r="A23" s="58"/>
      <c r="B23" s="38">
        <v>3</v>
      </c>
      <c r="C23" s="39"/>
      <c r="D23" s="40"/>
      <c r="E23" s="33" t="s">
        <v>29</v>
      </c>
      <c r="F23" s="33"/>
      <c r="G23" s="34" t="s">
        <v>30</v>
      </c>
      <c r="H23" s="35"/>
      <c r="I23" s="36"/>
      <c r="J23" s="37">
        <f t="shared" si="3"/>
        <v>0</v>
      </c>
      <c r="K23" s="56"/>
      <c r="L23" s="57"/>
    </row>
    <row r="24" spans="1:12" s="2" customFormat="1" ht="27" customHeight="1" thickBot="1">
      <c r="A24" s="58"/>
      <c r="B24" s="62" t="s">
        <v>17</v>
      </c>
      <c r="C24" s="63"/>
      <c r="D24" s="63"/>
      <c r="E24" s="63"/>
      <c r="F24" s="63"/>
      <c r="G24" s="63"/>
      <c r="H24" s="63"/>
      <c r="I24" s="64"/>
      <c r="J24" s="37">
        <f t="shared" ref="J24" si="4">SUM(J21:J23)</f>
        <v>0</v>
      </c>
      <c r="K24" s="41" cm="1">
        <f t="array" ref="K24">_xlfn.IFS(J24&gt;=50000,30000,J24&gt;=20000,J24-20000,20000&gt;J24,0)</f>
        <v>0</v>
      </c>
      <c r="L24" s="42">
        <f>ROUNDDOWN(K24*0.5,0)</f>
        <v>0</v>
      </c>
    </row>
    <row r="25" spans="1:12" s="2" customFormat="1" ht="26.25" customHeight="1">
      <c r="A25" s="58" t="s">
        <v>54</v>
      </c>
      <c r="B25" s="31">
        <v>1</v>
      </c>
      <c r="C25" s="32"/>
      <c r="D25" s="33"/>
      <c r="E25" s="33" t="s">
        <v>29</v>
      </c>
      <c r="F25" s="33"/>
      <c r="G25" s="34" t="s">
        <v>30</v>
      </c>
      <c r="H25" s="35"/>
      <c r="I25" s="36"/>
      <c r="J25" s="37">
        <f t="shared" ref="J25:J27" si="5">H25*I25</f>
        <v>0</v>
      </c>
      <c r="K25" s="54"/>
      <c r="L25" s="55"/>
    </row>
    <row r="26" spans="1:12" s="2" customFormat="1" ht="26.25" customHeight="1">
      <c r="A26" s="58"/>
      <c r="B26" s="31">
        <v>2</v>
      </c>
      <c r="C26" s="32"/>
      <c r="D26" s="33"/>
      <c r="E26" s="33" t="s">
        <v>29</v>
      </c>
      <c r="F26" s="33"/>
      <c r="G26" s="34" t="s">
        <v>30</v>
      </c>
      <c r="H26" s="35"/>
      <c r="I26" s="36"/>
      <c r="J26" s="37">
        <f t="shared" si="5"/>
        <v>0</v>
      </c>
      <c r="K26" s="56"/>
      <c r="L26" s="57"/>
    </row>
    <row r="27" spans="1:12" s="2" customFormat="1" ht="26.25" customHeight="1" thickBot="1">
      <c r="A27" s="58"/>
      <c r="B27" s="38">
        <v>3</v>
      </c>
      <c r="C27" s="39"/>
      <c r="D27" s="40"/>
      <c r="E27" s="33" t="s">
        <v>29</v>
      </c>
      <c r="F27" s="33"/>
      <c r="G27" s="34" t="s">
        <v>30</v>
      </c>
      <c r="H27" s="35"/>
      <c r="I27" s="36"/>
      <c r="J27" s="37">
        <f t="shared" si="5"/>
        <v>0</v>
      </c>
      <c r="K27" s="56"/>
      <c r="L27" s="57"/>
    </row>
    <row r="28" spans="1:12" s="2" customFormat="1" ht="27" customHeight="1" thickBot="1">
      <c r="A28" s="58"/>
      <c r="B28" s="62" t="s">
        <v>17</v>
      </c>
      <c r="C28" s="63"/>
      <c r="D28" s="63"/>
      <c r="E28" s="63"/>
      <c r="F28" s="63"/>
      <c r="G28" s="63"/>
      <c r="H28" s="63"/>
      <c r="I28" s="64"/>
      <c r="J28" s="37">
        <f t="shared" ref="J28" si="6">SUM(J25:J27)</f>
        <v>0</v>
      </c>
      <c r="K28" s="41" cm="1">
        <f t="array" ref="K28">_xlfn.IFS(J28&gt;=50000,30000,J28&gt;=20000,J28-20000,20000&gt;J28,0)</f>
        <v>0</v>
      </c>
      <c r="L28" s="42">
        <f>ROUNDDOWN(K28*0.5,0)</f>
        <v>0</v>
      </c>
    </row>
    <row r="29" spans="1:12" ht="38.25" customHeight="1">
      <c r="A29" s="59" t="s">
        <v>50</v>
      </c>
      <c r="B29" s="60"/>
      <c r="C29" s="60"/>
      <c r="D29" s="60"/>
      <c r="E29" s="60"/>
      <c r="F29" s="60"/>
      <c r="G29" s="60"/>
      <c r="H29" s="60"/>
      <c r="I29" s="60"/>
      <c r="J29" s="60"/>
      <c r="K29" s="61"/>
      <c r="L29" s="45">
        <f>L16+L20+L24+L28</f>
        <v>0</v>
      </c>
    </row>
    <row r="30" spans="1:12">
      <c r="A30" s="2"/>
    </row>
    <row r="31" spans="1:12">
      <c r="A31" s="2"/>
    </row>
    <row r="32" spans="1:12">
      <c r="A32" s="2"/>
    </row>
    <row r="33" spans="1:1">
      <c r="A33" s="2" t="s">
        <v>18</v>
      </c>
    </row>
    <row r="34" spans="1:1">
      <c r="A34" s="2" t="s">
        <v>20</v>
      </c>
    </row>
    <row r="35" spans="1:1">
      <c r="A35" s="2" t="s">
        <v>19</v>
      </c>
    </row>
  </sheetData>
  <mergeCells count="16">
    <mergeCell ref="D8:G8"/>
    <mergeCell ref="A9:A12"/>
    <mergeCell ref="A13:A16"/>
    <mergeCell ref="A21:A24"/>
    <mergeCell ref="A25:A28"/>
    <mergeCell ref="B28:I28"/>
    <mergeCell ref="B24:I24"/>
    <mergeCell ref="B12:I12"/>
    <mergeCell ref="K13:L15"/>
    <mergeCell ref="K17:L19"/>
    <mergeCell ref="A17:A20"/>
    <mergeCell ref="A29:K29"/>
    <mergeCell ref="K21:L23"/>
    <mergeCell ref="K25:L27"/>
    <mergeCell ref="B20:I20"/>
    <mergeCell ref="B16:I16"/>
  </mergeCells>
  <phoneticPr fontId="1"/>
  <pageMargins left="0.70866141732283472" right="0.70866141732283472" top="0.74803149606299213" bottom="0.74803149606299213" header="0.31496062992125984" footer="0.31496062992125984"/>
  <pageSetup paperSize="9" scale="66" orientation="landscape"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060570-61F4-48DC-98A5-D1D4606A0BF2}">
  <dimension ref="A1:A38"/>
  <sheetViews>
    <sheetView workbookViewId="0">
      <selection activeCell="C26" sqref="C26"/>
    </sheetView>
  </sheetViews>
  <sheetFormatPr defaultRowHeight="18.75"/>
  <cols>
    <col min="1" max="1" width="100.25" customWidth="1"/>
  </cols>
  <sheetData>
    <row r="1" spans="1:1">
      <c r="A1" s="1" t="s">
        <v>44</v>
      </c>
    </row>
    <row r="2" spans="1:1">
      <c r="A2" s="69"/>
    </row>
    <row r="3" spans="1:1">
      <c r="A3" s="69"/>
    </row>
    <row r="4" spans="1:1">
      <c r="A4" s="69"/>
    </row>
    <row r="5" spans="1:1">
      <c r="A5" s="69"/>
    </row>
    <row r="6" spans="1:1">
      <c r="A6" s="69"/>
    </row>
    <row r="7" spans="1:1">
      <c r="A7" s="69"/>
    </row>
    <row r="8" spans="1:1">
      <c r="A8" s="69"/>
    </row>
    <row r="9" spans="1:1">
      <c r="A9" s="69"/>
    </row>
    <row r="10" spans="1:1">
      <c r="A10" s="69"/>
    </row>
    <row r="11" spans="1:1">
      <c r="A11" s="69"/>
    </row>
    <row r="12" spans="1:1">
      <c r="A12" s="69"/>
    </row>
    <row r="13" spans="1:1">
      <c r="A13" s="69"/>
    </row>
    <row r="14" spans="1:1">
      <c r="A14" s="69"/>
    </row>
    <row r="15" spans="1:1">
      <c r="A15" s="69"/>
    </row>
    <row r="16" spans="1:1">
      <c r="A16" s="69"/>
    </row>
    <row r="17" spans="1:1">
      <c r="A17" s="69"/>
    </row>
    <row r="18" spans="1:1">
      <c r="A18" s="69"/>
    </row>
    <row r="19" spans="1:1">
      <c r="A19" s="69"/>
    </row>
    <row r="20" spans="1:1">
      <c r="A20" s="69"/>
    </row>
    <row r="21" spans="1:1">
      <c r="A21" s="69"/>
    </row>
    <row r="22" spans="1:1">
      <c r="A22" s="69"/>
    </row>
    <row r="23" spans="1:1">
      <c r="A23" s="69"/>
    </row>
    <row r="24" spans="1:1">
      <c r="A24" s="69"/>
    </row>
    <row r="25" spans="1:1">
      <c r="A25" s="69"/>
    </row>
    <row r="26" spans="1:1">
      <c r="A26" s="69"/>
    </row>
    <row r="27" spans="1:1">
      <c r="A27" s="69"/>
    </row>
    <row r="28" spans="1:1">
      <c r="A28" s="69"/>
    </row>
    <row r="29" spans="1:1">
      <c r="A29" s="69"/>
    </row>
    <row r="30" spans="1:1">
      <c r="A30" s="69"/>
    </row>
    <row r="31" spans="1:1">
      <c r="A31" s="69"/>
    </row>
    <row r="32" spans="1:1">
      <c r="A32" s="69"/>
    </row>
    <row r="33" spans="1:1">
      <c r="A33" s="69"/>
    </row>
    <row r="34" spans="1:1">
      <c r="A34" s="69"/>
    </row>
    <row r="35" spans="1:1">
      <c r="A35" s="69"/>
    </row>
    <row r="36" spans="1:1">
      <c r="A36" s="69"/>
    </row>
    <row r="37" spans="1:1">
      <c r="A37" s="69"/>
    </row>
    <row r="38" spans="1:1">
      <c r="A38" s="69"/>
    </row>
  </sheetData>
  <mergeCells count="1">
    <mergeCell ref="A2:A38"/>
  </mergeCells>
  <phoneticPr fontId="1"/>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１．タクシー</vt:lpstr>
      <vt:lpstr>２．自家用車</vt:lpstr>
      <vt:lpstr>３．公共交通機関</vt:lpstr>
      <vt:lpstr>領収書貼付け</vt:lpstr>
      <vt:lpstr>'１．タクシー'!Print_Area</vt:lpstr>
      <vt:lpstr>'２．自家用車'!Print_Area</vt:lpstr>
      <vt:lpstr>'３．公共交通機関'!Print_Area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中尾 一哉</dc:creator>
  <cp:lastModifiedBy>相川 裕作</cp:lastModifiedBy>
  <cp:lastPrinted>2025-04-09T01:08:58Z</cp:lastPrinted>
  <dcterms:created xsi:type="dcterms:W3CDTF">2015-06-05T18:19:34Z</dcterms:created>
  <dcterms:modified xsi:type="dcterms:W3CDTF">2025-05-01T06:24:28Z</dcterms:modified>
</cp:coreProperties>
</file>