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★★★★★事業者向けLPガス★★★★★\令和7年度経済補正\07_様式\"/>
    </mc:Choice>
  </mc:AlternateContent>
  <xr:revisionPtr revIDLastSave="0" documentId="13_ncr:1_{11BB64E1-2B8E-4B98-BCBA-3F560D56C9FC}" xr6:coauthVersionLast="47" xr6:coauthVersionMax="47" xr10:uidLastSave="{00000000-0000-0000-0000-000000000000}"/>
  <bookViews>
    <workbookView xWindow="19090" yWindow="-110" windowWidth="19420" windowHeight="10300" xr2:uid="{F424857C-6F3B-4095-B92B-12F4CBD93936}"/>
  </bookViews>
  <sheets>
    <sheet name="様式第２号【体積（㎥）販売契約用（通常用）】" sheetId="1" r:id="rId1"/>
  </sheets>
  <definedNames>
    <definedName name="_xlnm.Print_Area" localSheetId="0">'様式第２号【体積（㎥）販売契約用（通常用）】'!$A$1:$AB$22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S15" i="1"/>
  <c r="S11" i="1"/>
  <c r="M21" i="1"/>
  <c r="M19" i="1"/>
  <c r="M17" i="1"/>
  <c r="N20" i="1" l="1"/>
  <c r="P18" i="1"/>
  <c r="N16" i="1"/>
  <c r="M15" i="1"/>
  <c r="P14" i="1"/>
  <c r="M13" i="1"/>
  <c r="N12" i="1"/>
  <c r="M11" i="1"/>
  <c r="P10" i="1"/>
  <c r="V17" i="1" l="1"/>
  <c r="Z17" i="1" s="1"/>
</calcChain>
</file>

<file path=xl/sharedStrings.xml><?xml version="1.0" encoding="utf-8"?>
<sst xmlns="http://schemas.openxmlformats.org/spreadsheetml/2006/main" count="81" uniqueCount="35">
  <si>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</si>
  <si>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rPh sb="24" eb="26">
      <t>キイロ</t>
    </rPh>
    <rPh sb="26" eb="28">
      <t>チャクショク</t>
    </rPh>
    <rPh sb="32" eb="34">
      <t>ブブン</t>
    </rPh>
    <phoneticPr fontId="3"/>
  </si>
  <si>
    <t>所　要　額　計　算　書　【　体　積（㎥）販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カラダ</t>
    </rPh>
    <rPh sb="16" eb="17">
      <t>セキ</t>
    </rPh>
    <rPh sb="20" eb="21">
      <t>ハン</t>
    </rPh>
    <rPh sb="22" eb="23">
      <t>ウリ</t>
    </rPh>
    <rPh sb="24" eb="25">
      <t>チギリ</t>
    </rPh>
    <rPh sb="26" eb="27">
      <t>ヤク</t>
    </rPh>
    <rPh sb="28" eb="29">
      <t>ヨウ</t>
    </rPh>
    <phoneticPr fontId="3"/>
  </si>
  <si>
    <t>事業者名</t>
    <rPh sb="0" eb="4">
      <t>ジギョウシャメイ</t>
    </rPh>
    <phoneticPr fontId="13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</si>
  <si>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3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</si>
  <si>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</si>
  <si>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r>
      <t>★購入内訳</t>
    </r>
    <r>
      <rPr>
        <b/>
        <sz val="20"/>
        <color theme="1"/>
        <rFont val="游ゴシック"/>
        <family val="3"/>
        <charset val="128"/>
      </rPr>
      <t>【申請者入力欄】</t>
    </r>
    <rPh sb="1" eb="5">
      <t>コウニュウウチワケ</t>
    </rPh>
    <rPh sb="6" eb="9">
      <t>シンセイシャ</t>
    </rPh>
    <rPh sb="9" eb="11">
      <t>ニュウリョク</t>
    </rPh>
    <rPh sb="11" eb="12">
      <t>ラン</t>
    </rPh>
    <phoneticPr fontId="3"/>
  </si>
  <si>
    <r>
      <t>★補助金額算定</t>
    </r>
    <r>
      <rPr>
        <b/>
        <sz val="20"/>
        <color theme="1"/>
        <rFont val="游ゴシック"/>
        <family val="3"/>
        <charset val="128"/>
      </rPr>
      <t>【自動算出】</t>
    </r>
    <rPh sb="1" eb="4">
      <t>ホジョキン</t>
    </rPh>
    <rPh sb="4" eb="5">
      <t>ガク</t>
    </rPh>
    <rPh sb="5" eb="7">
      <t>サンテイ</t>
    </rPh>
    <rPh sb="8" eb="10">
      <t>ジドウ</t>
    </rPh>
    <rPh sb="10" eb="12">
      <t>サンシュツ</t>
    </rPh>
    <phoneticPr fontId="3"/>
  </si>
  <si>
    <t>※検針票などを参照して、ご記入ください。</t>
    <phoneticPr fontId="3"/>
  </si>
  <si>
    <t>◆期間中の使用料金</t>
    <rPh sb="1" eb="3">
      <t>キカン</t>
    </rPh>
    <rPh sb="3" eb="4">
      <t>ナカ</t>
    </rPh>
    <rPh sb="5" eb="8">
      <t>シヨウリョウ</t>
    </rPh>
    <phoneticPr fontId="3"/>
  </si>
  <si>
    <t>7月</t>
    <rPh sb="1" eb="2">
      <t>ガツ</t>
    </rPh>
    <phoneticPr fontId="3"/>
  </si>
  <si>
    <t>日</t>
    <rPh sb="0" eb="1">
      <t>ニチ</t>
    </rPh>
    <phoneticPr fontId="3"/>
  </si>
  <si>
    <t>～</t>
    <phoneticPr fontId="3"/>
  </si>
  <si>
    <t>8月</t>
    <rPh sb="1" eb="2">
      <t>ガツ</t>
    </rPh>
    <phoneticPr fontId="3"/>
  </si>
  <si>
    <t>使用量（㎥）</t>
    <rPh sb="0" eb="3">
      <t>シヨウリョウ</t>
    </rPh>
    <phoneticPr fontId="3"/>
  </si>
  <si>
    <t>日～8月</t>
    <phoneticPr fontId="3"/>
  </si>
  <si>
    <t>日分</t>
    <rPh sb="0" eb="1">
      <t>ニチ</t>
    </rPh>
    <rPh sb="1" eb="2">
      <t>ブン</t>
    </rPh>
    <phoneticPr fontId="3"/>
  </si>
  <si>
    <t>8月分</t>
    <rPh sb="1" eb="3">
      <t>ガツブン</t>
    </rPh>
    <phoneticPr fontId="3"/>
  </si>
  <si>
    <t>使用料金（円）※税抜</t>
    <rPh sb="0" eb="4">
      <t>シヨウリョウキン</t>
    </rPh>
    <rPh sb="5" eb="6">
      <t>エン</t>
    </rPh>
    <rPh sb="8" eb="10">
      <t>ゼイヌ</t>
    </rPh>
    <phoneticPr fontId="3"/>
  </si>
  <si>
    <t>円</t>
    <rPh sb="0" eb="1">
      <t>エン</t>
    </rPh>
    <phoneticPr fontId="3"/>
  </si>
  <si>
    <t>支払完了日</t>
    <rPh sb="0" eb="2">
      <t>シハライ</t>
    </rPh>
    <rPh sb="2" eb="5">
      <t>カンリョウビ</t>
    </rPh>
    <phoneticPr fontId="3"/>
  </si>
  <si>
    <t>9月</t>
    <rPh sb="1" eb="2">
      <t>ガツ</t>
    </rPh>
    <phoneticPr fontId="3"/>
  </si>
  <si>
    <t>日～9月</t>
    <phoneticPr fontId="3"/>
  </si>
  <si>
    <t>9月分</t>
    <rPh sb="1" eb="3">
      <t>ガツブン</t>
    </rPh>
    <phoneticPr fontId="3"/>
  </si>
  <si>
    <t>10月</t>
    <rPh sb="2" eb="3">
      <t>ガツ</t>
    </rPh>
    <phoneticPr fontId="3"/>
  </si>
  <si>
    <t>合計</t>
    <rPh sb="0" eb="2">
      <t>ゴウケイ</t>
    </rPh>
    <phoneticPr fontId="3"/>
  </si>
  <si>
    <t>交付申請金額</t>
    <rPh sb="0" eb="2">
      <t>コウフ</t>
    </rPh>
    <rPh sb="2" eb="4">
      <t>シンセイ</t>
    </rPh>
    <rPh sb="4" eb="6">
      <t>キンガク</t>
    </rPh>
    <phoneticPr fontId="3"/>
  </si>
  <si>
    <t>＝</t>
    <phoneticPr fontId="3"/>
  </si>
  <si>
    <t>※千円未満切り捨て</t>
    <rPh sb="1" eb="5">
      <t>センエンミマン</t>
    </rPh>
    <phoneticPr fontId="3"/>
  </si>
  <si>
    <t>※予算の関係上、交付決定金額が、交付申請金額を下回る場合がございます。</t>
    <rPh sb="1" eb="3">
      <t>ヨサン</t>
    </rPh>
    <rPh sb="4" eb="6">
      <t>カンケイ</t>
    </rPh>
    <rPh sb="6" eb="7">
      <t>ジョウ</t>
    </rPh>
    <rPh sb="8" eb="10">
      <t>コウフ</t>
    </rPh>
    <rPh sb="10" eb="12">
      <t>ケッテイ</t>
    </rPh>
    <rPh sb="12" eb="14">
      <t>キンガク</t>
    </rPh>
    <rPh sb="16" eb="18">
      <t>コウフ</t>
    </rPh>
    <rPh sb="18" eb="20">
      <t>シンセイ</t>
    </rPh>
    <rPh sb="20" eb="22">
      <t>キンガク</t>
    </rPh>
    <rPh sb="23" eb="25">
      <t>シタマワ</t>
    </rPh>
    <rPh sb="26" eb="28">
      <t>バアイ</t>
    </rPh>
    <phoneticPr fontId="3"/>
  </si>
  <si>
    <t>6月</t>
    <rPh sb="1" eb="2">
      <t>ガツ</t>
    </rPh>
    <phoneticPr fontId="3"/>
  </si>
  <si>
    <t>◆2025年7月～9月分</t>
    <rPh sb="5" eb="6">
      <t>ネン</t>
    </rPh>
    <rPh sb="7" eb="8">
      <t>ガツ</t>
    </rPh>
    <rPh sb="10" eb="11">
      <t>ガツ</t>
    </rPh>
    <rPh sb="11" eb="12">
      <t>ブン</t>
    </rPh>
    <phoneticPr fontId="3"/>
  </si>
  <si>
    <t>日～7月</t>
    <phoneticPr fontId="3"/>
  </si>
  <si>
    <t>7月分</t>
    <rPh sb="1" eb="3">
      <t>ガツブン</t>
    </rPh>
    <phoneticPr fontId="3"/>
  </si>
  <si>
    <t>×8.3%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</si>
</sst>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 wrapText="1"/>
    </xf>
    <xf numFmtId="176" fontId="2" fillId="2" borderId="0" xfId="0" applyNumberFormat="1" applyFont="1" applyFill="1" applyAlignment="1">
      <alignment horizontal="right" vertical="center" wrapText="1"/>
    </xf>
    <xf numFmtId="176" fontId="4" fillId="2" borderId="0" xfId="0" applyNumberFormat="1" applyFont="1" applyFill="1" applyAlignment="1">
      <alignment horizontal="left" vertical="center"/>
    </xf>
    <xf numFmtId="38" fontId="5" fillId="2" borderId="0" xfId="1" applyFont="1" applyFill="1">
      <alignment vertical="center"/>
    </xf>
    <xf numFmtId="176" fontId="5" fillId="2" borderId="0" xfId="0" applyNumberFormat="1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>
      <alignment vertical="center"/>
    </xf>
    <xf numFmtId="176" fontId="9" fillId="2" borderId="0" xfId="2" applyNumberFormat="1" applyFont="1" applyFill="1" applyAlignment="1">
      <alignment horizontal="right" vertical="center"/>
    </xf>
    <xf numFmtId="176" fontId="9" fillId="2" borderId="0" xfId="2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right" vertical="center"/>
    </xf>
    <xf numFmtId="176" fontId="11" fillId="2" borderId="0" xfId="0" applyNumberFormat="1" applyFont="1" applyFill="1" applyAlignment="1">
      <alignment horizontal="center" vertical="center"/>
    </xf>
    <xf numFmtId="38" fontId="12" fillId="2" borderId="0" xfId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0" xfId="1" applyNumberFormat="1" applyFont="1" applyFill="1" applyBorder="1">
      <alignment vertical="center"/>
    </xf>
    <xf numFmtId="176" fontId="7" fillId="2" borderId="0" xfId="1" applyNumberFormat="1" applyFont="1" applyFill="1" applyBorder="1" applyAlignment="1">
      <alignment horizontal="right" vertical="center"/>
    </xf>
    <xf numFmtId="176" fontId="7" fillId="2" borderId="0" xfId="1" applyNumberFormat="1" applyFont="1" applyFill="1">
      <alignment vertical="center"/>
    </xf>
    <xf numFmtId="38" fontId="7" fillId="2" borderId="0" xfId="1" applyFont="1" applyFill="1">
      <alignment vertical="center"/>
    </xf>
    <xf numFmtId="176" fontId="17" fillId="2" borderId="0" xfId="0" applyNumberFormat="1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vertical="top"/>
    </xf>
    <xf numFmtId="176" fontId="7" fillId="2" borderId="0" xfId="0" applyNumberFormat="1" applyFont="1" applyFill="1" applyAlignment="1">
      <alignment horizontal="right" vertical="top"/>
    </xf>
    <xf numFmtId="38" fontId="7" fillId="2" borderId="0" xfId="1" applyFont="1" applyFill="1" applyAlignment="1">
      <alignment vertical="top"/>
    </xf>
    <xf numFmtId="176" fontId="7" fillId="2" borderId="0" xfId="0" applyNumberFormat="1" applyFont="1" applyFill="1" applyAlignment="1">
      <alignment horizontal="center" vertical="top"/>
    </xf>
    <xf numFmtId="176" fontId="7" fillId="2" borderId="0" xfId="0" applyNumberFormat="1" applyFont="1" applyFill="1" applyAlignment="1">
      <alignment horizontal="left" vertical="center"/>
    </xf>
    <xf numFmtId="0" fontId="7" fillId="2" borderId="15" xfId="0" applyFont="1" applyFill="1" applyBorder="1">
      <alignment vertical="center"/>
    </xf>
    <xf numFmtId="40" fontId="7" fillId="2" borderId="16" xfId="1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>
      <alignment vertical="center"/>
    </xf>
    <xf numFmtId="38" fontId="7" fillId="2" borderId="22" xfId="1" applyFont="1" applyFill="1" applyBorder="1" applyAlignment="1" applyProtection="1">
      <alignment horizontal="right" vertical="center"/>
      <protection locked="0"/>
    </xf>
    <xf numFmtId="40" fontId="7" fillId="2" borderId="0" xfId="1" applyNumberFormat="1" applyFont="1" applyFill="1" applyBorder="1" applyAlignment="1">
      <alignment horizontal="right" vertical="center"/>
    </xf>
    <xf numFmtId="0" fontId="7" fillId="2" borderId="27" xfId="0" applyFont="1" applyFill="1" applyBorder="1">
      <alignment vertical="center"/>
    </xf>
    <xf numFmtId="57" fontId="7" fillId="2" borderId="28" xfId="1" applyNumberFormat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>
      <alignment horizontal="right" vertical="center"/>
    </xf>
    <xf numFmtId="0" fontId="7" fillId="2" borderId="29" xfId="0" applyFont="1" applyFill="1" applyBorder="1">
      <alignment vertical="center"/>
    </xf>
    <xf numFmtId="57" fontId="7" fillId="2" borderId="30" xfId="1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7" fillId="2" borderId="31" xfId="0" applyFont="1" applyFill="1" applyBorder="1">
      <alignment vertical="center"/>
    </xf>
    <xf numFmtId="40" fontId="7" fillId="2" borderId="32" xfId="1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3" fillId="2" borderId="0" xfId="0" applyFont="1" applyFill="1" applyAlignment="1"/>
    <xf numFmtId="0" fontId="23" fillId="2" borderId="0" xfId="0" applyFont="1" applyFill="1">
      <alignment vertical="center"/>
    </xf>
    <xf numFmtId="176" fontId="6" fillId="2" borderId="0" xfId="0" applyNumberFormat="1" applyFont="1" applyFill="1" applyAlignment="1">
      <alignment horizontal="center" vertical="center"/>
    </xf>
    <xf numFmtId="176" fontId="9" fillId="3" borderId="1" xfId="2" applyNumberFormat="1" applyFont="1" applyFill="1" applyBorder="1" applyAlignment="1">
      <alignment horizontal="center" vertical="center"/>
    </xf>
    <xf numFmtId="176" fontId="9" fillId="3" borderId="2" xfId="2" applyNumberFormat="1" applyFont="1" applyFill="1" applyBorder="1" applyAlignment="1">
      <alignment horizontal="center" vertical="center"/>
    </xf>
    <xf numFmtId="176" fontId="9" fillId="3" borderId="3" xfId="2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1" xfId="2" applyNumberFormat="1" applyFont="1" applyFill="1" applyBorder="1" applyAlignment="1">
      <alignment horizontal="center" vertical="center" wrapText="1"/>
    </xf>
    <xf numFmtId="176" fontId="9" fillId="3" borderId="2" xfId="2" applyNumberFormat="1" applyFont="1" applyFill="1" applyBorder="1" applyAlignment="1">
      <alignment horizontal="center" vertical="center" wrapText="1"/>
    </xf>
    <xf numFmtId="176" fontId="9" fillId="3" borderId="5" xfId="2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6" xfId="0" applyNumberFormat="1" applyFont="1" applyFill="1" applyBorder="1" applyAlignment="1">
      <alignment horizontal="center" vertical="center" wrapText="1"/>
    </xf>
    <xf numFmtId="176" fontId="10" fillId="3" borderId="7" xfId="0" applyNumberFormat="1" applyFont="1" applyFill="1" applyBorder="1" applyAlignment="1">
      <alignment horizontal="center" vertical="center" wrapText="1"/>
    </xf>
    <xf numFmtId="176" fontId="10" fillId="3" borderId="9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38" fontId="7" fillId="2" borderId="23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38" fontId="7" fillId="2" borderId="21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177" fontId="7" fillId="2" borderId="11" xfId="0" applyNumberFormat="1" applyFont="1" applyFill="1" applyBorder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177" fontId="7" fillId="2" borderId="26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176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38" fontId="0" fillId="2" borderId="4" xfId="0" applyNumberFormat="1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38" fontId="21" fillId="2" borderId="4" xfId="0" applyNumberFormat="1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FBB305C0-D7BD-4A76-A0EE-7E9831074023}"/>
  </cellStyles>
  <dxfs count="2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1044555</xdr:colOff>
      <xdr:row>10</xdr:row>
      <xdr:rowOff>130628</xdr:rowOff>
    </xdr:from>
    <xdr:to>
      <xdr:col>12</xdr:col>
      <xdr:colOff>1</xdr:colOff>
      <xdr:row>10</xdr:row>
      <xdr:rowOff>139148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3598A68-C438-46CB-A547-C9558E94FE0A}"/>
            </a:ext>
          </a:extLst>
        </xdr:cNvPr>
        <xdr:cNvCxnSpPr/>
      </xdr:nvCxnSpPr>
      <xdr:spPr>
        <a:xfrm>
          <a:off x="5037435" y="3132908"/>
          <a:ext cx="814726" cy="85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3107</xdr:colOff>
      <xdr:row>12</xdr:row>
      <xdr:rowOff>141561</xdr:rowOff>
    </xdr:from>
    <xdr:to>
      <xdr:col>11</xdr:col>
      <xdr:colOff>641358</xdr:colOff>
      <xdr:row>14</xdr:row>
      <xdr:rowOff>70168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A133075-814B-44C0-BC5E-7B74422632BB}"/>
            </a:ext>
          </a:extLst>
        </xdr:cNvPr>
        <xdr:cNvGrpSpPr/>
      </xdr:nvGrpSpPr>
      <xdr:grpSpPr>
        <a:xfrm>
          <a:off x="5019607" y="4253186"/>
          <a:ext cx="797001" cy="849357"/>
          <a:chOff x="4398895" y="4080149"/>
          <a:chExt cx="800176" cy="490582"/>
        </a:xfrm>
      </xdr:grpSpPr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8E74013B-2E94-E13A-CE92-A0E9791C9455}"/>
              </a:ext>
            </a:extLst>
          </xdr:cNvPr>
          <xdr:cNvCxnSpPr/>
        </xdr:nvCxnSpPr>
        <xdr:spPr>
          <a:xfrm>
            <a:off x="4922148" y="4083114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1C612C7-60FA-B503-2C65-35071AA0E225}"/>
              </a:ext>
            </a:extLst>
          </xdr:cNvPr>
          <xdr:cNvCxnSpPr/>
        </xdr:nvCxnSpPr>
        <xdr:spPr>
          <a:xfrm flipV="1">
            <a:off x="4928774" y="4080149"/>
            <a:ext cx="0" cy="487089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91B256E4-211B-0127-EDCF-D0661445FC4F}"/>
              </a:ext>
            </a:extLst>
          </xdr:cNvPr>
          <xdr:cNvCxnSpPr/>
        </xdr:nvCxnSpPr>
        <xdr:spPr>
          <a:xfrm>
            <a:off x="4928774" y="4567022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C34B146-2A29-EA8F-30FE-056DDF87153E}"/>
              </a:ext>
            </a:extLst>
          </xdr:cNvPr>
          <xdr:cNvCxnSpPr/>
        </xdr:nvCxnSpPr>
        <xdr:spPr>
          <a:xfrm>
            <a:off x="4398895" y="4325592"/>
            <a:ext cx="535679" cy="6626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6626</xdr:colOff>
      <xdr:row>19</xdr:row>
      <xdr:rowOff>176495</xdr:rowOff>
    </xdr:from>
    <xdr:to>
      <xdr:col>11</xdr:col>
      <xdr:colOff>644877</xdr:colOff>
      <xdr:row>20</xdr:row>
      <xdr:rowOff>140646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42CD5AE-385D-4189-8E74-E3ACD57397FD}"/>
            </a:ext>
          </a:extLst>
        </xdr:cNvPr>
        <xdr:cNvGrpSpPr/>
      </xdr:nvGrpSpPr>
      <xdr:grpSpPr>
        <a:xfrm>
          <a:off x="5023126" y="7510745"/>
          <a:ext cx="797001" cy="424526"/>
          <a:chOff x="4398895" y="4325592"/>
          <a:chExt cx="800176" cy="245139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51EFD39-E1A1-8B40-503C-22047AD6343B}"/>
              </a:ext>
            </a:extLst>
          </xdr:cNvPr>
          <xdr:cNvCxnSpPr/>
        </xdr:nvCxnSpPr>
        <xdr:spPr>
          <a:xfrm flipV="1">
            <a:off x="4928774" y="4342507"/>
            <a:ext cx="0" cy="224732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AC58CD67-677B-1C91-BA3B-FCAE52DA1862}"/>
              </a:ext>
            </a:extLst>
          </xdr:cNvPr>
          <xdr:cNvCxnSpPr/>
        </xdr:nvCxnSpPr>
        <xdr:spPr>
          <a:xfrm>
            <a:off x="4928774" y="4567022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9763627E-D322-1E31-1373-485ACF0316C4}"/>
              </a:ext>
            </a:extLst>
          </xdr:cNvPr>
          <xdr:cNvCxnSpPr/>
        </xdr:nvCxnSpPr>
        <xdr:spPr>
          <a:xfrm>
            <a:off x="4398895" y="4325592"/>
            <a:ext cx="535679" cy="6626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882926</xdr:colOff>
      <xdr:row>16</xdr:row>
      <xdr:rowOff>145999</xdr:rowOff>
    </xdr:from>
    <xdr:to>
      <xdr:col>11</xdr:col>
      <xdr:colOff>629637</xdr:colOff>
      <xdr:row>18</xdr:row>
      <xdr:rowOff>80838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B7BE502C-E59E-4A5A-93BB-1A671DCEA72C}"/>
            </a:ext>
          </a:extLst>
        </xdr:cNvPr>
        <xdr:cNvGrpSpPr/>
      </xdr:nvGrpSpPr>
      <xdr:grpSpPr>
        <a:xfrm>
          <a:off x="5010426" y="6099124"/>
          <a:ext cx="794461" cy="855589"/>
          <a:chOff x="4398895" y="4325592"/>
          <a:chExt cx="800176" cy="496806"/>
        </a:xfrm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6FB70B6A-AC72-D2BC-6BF3-BDA027F42F3A}"/>
              </a:ext>
            </a:extLst>
          </xdr:cNvPr>
          <xdr:cNvCxnSpPr/>
        </xdr:nvCxnSpPr>
        <xdr:spPr>
          <a:xfrm>
            <a:off x="4922148" y="4334782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701918F5-8D94-0AC1-DD65-9C144572FD82}"/>
              </a:ext>
            </a:extLst>
          </xdr:cNvPr>
          <xdr:cNvCxnSpPr/>
        </xdr:nvCxnSpPr>
        <xdr:spPr>
          <a:xfrm flipV="1">
            <a:off x="4928774" y="4331829"/>
            <a:ext cx="0" cy="487089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5240D88D-6A4D-7FB1-605A-9B3455201C38}"/>
              </a:ext>
            </a:extLst>
          </xdr:cNvPr>
          <xdr:cNvCxnSpPr/>
        </xdr:nvCxnSpPr>
        <xdr:spPr>
          <a:xfrm>
            <a:off x="4928774" y="4818689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A050EC59-E436-CF4C-C1BB-A69797BD2736}"/>
              </a:ext>
            </a:extLst>
          </xdr:cNvPr>
          <xdr:cNvCxnSpPr/>
        </xdr:nvCxnSpPr>
        <xdr:spPr>
          <a:xfrm>
            <a:off x="4398895" y="4325592"/>
            <a:ext cx="535679" cy="6626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41563</xdr:colOff>
      <xdr:row>9</xdr:row>
      <xdr:rowOff>38100</xdr:rowOff>
    </xdr:from>
    <xdr:to>
      <xdr:col>20</xdr:col>
      <xdr:colOff>609600</xdr:colOff>
      <xdr:row>21</xdr:row>
      <xdr:rowOff>3264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7471D649-FA0A-43FA-92E2-6E0AEC8373AC}"/>
            </a:ext>
          </a:extLst>
        </xdr:cNvPr>
        <xdr:cNvSpPr/>
      </xdr:nvSpPr>
      <xdr:spPr>
        <a:xfrm>
          <a:off x="9277927" y="2785918"/>
          <a:ext cx="568037" cy="5506982"/>
        </a:xfrm>
        <a:prstGeom prst="rightBrace">
          <a:avLst>
            <a:gd name="adj1" fmla="val 40862"/>
            <a:gd name="adj2" fmla="val 69386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198783</xdr:colOff>
      <xdr:row>10</xdr:row>
      <xdr:rowOff>132523</xdr:rowOff>
    </xdr:from>
    <xdr:to>
      <xdr:col>17</xdr:col>
      <xdr:colOff>321030</xdr:colOff>
      <xdr:row>12</xdr:row>
      <xdr:rowOff>152400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8C35A063-1385-484C-9882-49E0BA141AD2}"/>
            </a:ext>
          </a:extLst>
        </xdr:cNvPr>
        <xdr:cNvGrpSpPr/>
      </xdr:nvGrpSpPr>
      <xdr:grpSpPr>
        <a:xfrm>
          <a:off x="7517158" y="3323398"/>
          <a:ext cx="503247" cy="940627"/>
          <a:chOff x="7530025" y="3509386"/>
          <a:chExt cx="495226" cy="581351"/>
        </a:xfrm>
      </xdr:grpSpPr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639A26AC-E9DE-CD18-04B7-B88FB5364520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A4FE3FCB-13F3-E0B8-A302-F6D813EDC8A2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33A740C6-D630-B41A-BDC7-CED6BCB0645C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E3A66D09-DDF0-685D-7C57-315AFEB35ACB}"/>
              </a:ext>
            </a:extLst>
          </xdr:cNvPr>
          <xdr:cNvCxnSpPr/>
        </xdr:nvCxnSpPr>
        <xdr:spPr>
          <a:xfrm>
            <a:off x="7754954" y="3784874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242888</xdr:colOff>
      <xdr:row>14</xdr:row>
      <xdr:rowOff>147638</xdr:rowOff>
    </xdr:from>
    <xdr:to>
      <xdr:col>18</xdr:col>
      <xdr:colOff>7947</xdr:colOff>
      <xdr:row>16</xdr:row>
      <xdr:rowOff>167515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E39EDFC1-0E60-49A5-A5E2-333525ACB5D5}"/>
            </a:ext>
          </a:extLst>
        </xdr:cNvPr>
        <xdr:cNvGrpSpPr/>
      </xdr:nvGrpSpPr>
      <xdr:grpSpPr>
        <a:xfrm>
          <a:off x="7561263" y="5180013"/>
          <a:ext cx="495309" cy="940627"/>
          <a:chOff x="7530025" y="3509386"/>
          <a:chExt cx="495226" cy="581351"/>
        </a:xfrm>
      </xdr:grpSpPr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C1CC9F9B-50F8-BB1B-EB8B-7BE6D9283753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99548CFF-0F74-0F84-FB3A-E643F47E8B48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F2BBB70-550F-EE28-CC82-3702D0406215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矢印コネクタ 42">
            <a:extLst>
              <a:ext uri="{FF2B5EF4-FFF2-40B4-BE49-F238E27FC236}">
                <a16:creationId xmlns:a16="http://schemas.microsoft.com/office/drawing/2014/main" id="{59506B63-BDFC-A761-DB9B-C47C8824C1E5}"/>
              </a:ext>
            </a:extLst>
          </xdr:cNvPr>
          <xdr:cNvCxnSpPr/>
        </xdr:nvCxnSpPr>
        <xdr:spPr>
          <a:xfrm>
            <a:off x="7754954" y="3784874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238126</xdr:colOff>
      <xdr:row>18</xdr:row>
      <xdr:rowOff>138113</xdr:rowOff>
    </xdr:from>
    <xdr:to>
      <xdr:col>18</xdr:col>
      <xdr:colOff>3185</xdr:colOff>
      <xdr:row>20</xdr:row>
      <xdr:rowOff>157990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870D119D-6234-44EF-B459-51C9A6715FA4}"/>
            </a:ext>
          </a:extLst>
        </xdr:cNvPr>
        <xdr:cNvGrpSpPr/>
      </xdr:nvGrpSpPr>
      <xdr:grpSpPr>
        <a:xfrm>
          <a:off x="7556501" y="7011988"/>
          <a:ext cx="495309" cy="940627"/>
          <a:chOff x="7530025" y="3509386"/>
          <a:chExt cx="495226" cy="581351"/>
        </a:xfrm>
      </xdr:grpSpPr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6C2C69FD-2185-F785-99C2-ACA5A0724A9F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63A8CE55-0079-97D1-5302-48A0E733BF73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FC382DF9-0D4F-CB71-3C30-DCEDA129CB7C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08019684-3C96-117A-66E6-5A189CF5CEB1}"/>
              </a:ext>
            </a:extLst>
          </xdr:cNvPr>
          <xdr:cNvCxnSpPr/>
        </xdr:nvCxnSpPr>
        <xdr:spPr>
          <a:xfrm>
            <a:off x="7754954" y="3784874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238126</xdr:colOff>
      <xdr:row>18</xdr:row>
      <xdr:rowOff>138113</xdr:rowOff>
    </xdr:from>
    <xdr:to>
      <xdr:col>18</xdr:col>
      <xdr:colOff>2820</xdr:colOff>
      <xdr:row>20</xdr:row>
      <xdr:rowOff>157990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5CDEEED9-F233-4EAD-AD6F-4CDB50E0A306}"/>
            </a:ext>
          </a:extLst>
        </xdr:cNvPr>
        <xdr:cNvGrpSpPr/>
      </xdr:nvGrpSpPr>
      <xdr:grpSpPr>
        <a:xfrm>
          <a:off x="7556501" y="7011988"/>
          <a:ext cx="494944" cy="940627"/>
          <a:chOff x="7530025" y="3509386"/>
          <a:chExt cx="495226" cy="581351"/>
        </a:xfrm>
      </xdr:grpSpPr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C205CCDF-11EA-6EB4-AAC9-8BDBAD7208A2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6F107993-817A-A547-CF6D-3140425F74AE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B7DA2486-B92E-1CE4-9307-3E3E07A85C2F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矢印コネクタ 52">
            <a:extLst>
              <a:ext uri="{FF2B5EF4-FFF2-40B4-BE49-F238E27FC236}">
                <a16:creationId xmlns:a16="http://schemas.microsoft.com/office/drawing/2014/main" id="{09D9A9EF-5B78-74AD-D647-C632E5B4103A}"/>
              </a:ext>
            </a:extLst>
          </xdr:cNvPr>
          <xdr:cNvCxnSpPr/>
        </xdr:nvCxnSpPr>
        <xdr:spPr>
          <a:xfrm>
            <a:off x="7754954" y="3784874"/>
            <a:ext cx="270297" cy="37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0782-807D-4B57-AA52-8517D1A11745}">
  <sheetPr>
    <pageSetUpPr fitToPage="1"/>
  </sheetPr>
  <dimension ref="B1:AA37"/>
  <sheetViews>
    <sheetView tabSelected="1" view="pageBreakPreview" zoomScale="40" zoomScaleNormal="85" zoomScaleSheetLayoutView="40" workbookViewId="0">
      <selection activeCell="AH16" sqref="AH16"/>
    </sheetView>
  </sheetViews>
  <sheetFormatPr defaultColWidth="9" defaultRowHeight="13" x14ac:dyDescent="0.55000000000000004"/>
  <cols>
    <col min="1" max="1" width="1.4140625" style="6" customWidth="1"/>
    <col min="2" max="2" width="5.58203125" style="7" customWidth="1"/>
    <col min="3" max="4" width="3.83203125" style="6" customWidth="1"/>
    <col min="5" max="5" width="5.58203125" style="6" customWidth="1"/>
    <col min="6" max="6" width="4.83203125" style="7" customWidth="1"/>
    <col min="7" max="8" width="3.58203125" style="6" customWidth="1"/>
    <col min="9" max="9" width="22.1640625" style="6" customWidth="1"/>
    <col min="10" max="10" width="11.6640625" style="5" customWidth="1"/>
    <col min="11" max="11" width="2.08203125" style="5" customWidth="1"/>
    <col min="12" max="12" width="8.58203125" style="6" customWidth="1"/>
    <col min="13" max="13" width="4.33203125" style="7" customWidth="1"/>
    <col min="14" max="14" width="3.08203125" style="6" customWidth="1"/>
    <col min="15" max="15" width="8.58203125" style="6" customWidth="1"/>
    <col min="16" max="16" width="3.5" style="6" customWidth="1"/>
    <col min="17" max="17" width="4.9140625" style="6" customWidth="1"/>
    <col min="18" max="18" width="4.6640625" style="6" customWidth="1"/>
    <col min="19" max="19" width="11.83203125" style="8" customWidth="1"/>
    <col min="20" max="20" width="3.5" style="6" customWidth="1"/>
    <col min="21" max="21" width="9" style="6"/>
    <col min="22" max="22" width="11.83203125" style="6" customWidth="1"/>
    <col min="23" max="23" width="3.1640625" style="6" customWidth="1"/>
    <col min="24" max="24" width="7" style="6" customWidth="1"/>
    <col min="25" max="25" width="4.5" style="6" customWidth="1"/>
    <col min="26" max="26" width="15.08203125" style="6" customWidth="1"/>
    <col min="27" max="27" width="3.1640625" style="6" customWidth="1"/>
    <col min="28" max="28" width="1.9140625" style="6" customWidth="1"/>
    <col min="29" max="30" width="9.6640625" style="6" customWidth="1"/>
    <col min="31" max="16384" width="9" style="6"/>
  </cols>
  <sheetData>
    <row r="1" spans="2:27" ht="24.9" customHeight="1" x14ac:dyDescent="0.55000000000000004">
      <c r="B1" s="1" t="s">
        <v>0</v>
      </c>
      <c r="C1" s="2"/>
      <c r="D1" s="2"/>
      <c r="E1" s="2"/>
      <c r="F1" s="3"/>
      <c r="G1" s="2"/>
      <c r="H1" s="2"/>
      <c r="I1" s="4" t="s">
        <v>1</v>
      </c>
    </row>
    <row r="2" spans="2:27" s="9" customFormat="1" ht="33" customHeight="1" x14ac:dyDescent="0.55000000000000004">
      <c r="B2" s="53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2:27" s="9" customFormat="1" ht="8.4" customHeight="1" thickBot="1" x14ac:dyDescent="0.6">
      <c r="B3" s="10"/>
      <c r="C3" s="11"/>
      <c r="D3" s="12"/>
      <c r="E3" s="12"/>
      <c r="F3" s="13"/>
      <c r="G3" s="14"/>
      <c r="H3" s="14"/>
      <c r="I3" s="14"/>
      <c r="J3" s="15"/>
      <c r="K3" s="15"/>
      <c r="M3" s="16"/>
      <c r="S3" s="17"/>
    </row>
    <row r="4" spans="2:27" s="9" customFormat="1" ht="30" customHeight="1" thickBot="1" x14ac:dyDescent="0.6">
      <c r="B4" s="54" t="s">
        <v>3</v>
      </c>
      <c r="C4" s="55"/>
      <c r="D4" s="55"/>
      <c r="E4" s="55"/>
      <c r="F4" s="55"/>
      <c r="G4" s="56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2:27" s="9" customFormat="1" ht="40.75" customHeight="1" thickBot="1" x14ac:dyDescent="0.6">
      <c r="B5" s="58" t="s">
        <v>4</v>
      </c>
      <c r="C5" s="59"/>
      <c r="D5" s="59"/>
      <c r="E5" s="59"/>
      <c r="F5" s="59"/>
      <c r="G5" s="60"/>
      <c r="H5" s="61"/>
      <c r="I5" s="62"/>
      <c r="J5" s="62"/>
      <c r="K5" s="62"/>
      <c r="L5" s="62"/>
      <c r="M5" s="62"/>
      <c r="N5" s="63"/>
      <c r="O5" s="64" t="s">
        <v>5</v>
      </c>
      <c r="P5" s="65"/>
      <c r="Q5" s="65"/>
      <c r="R5" s="66"/>
      <c r="S5" s="67"/>
      <c r="T5" s="67"/>
      <c r="U5" s="67"/>
      <c r="V5" s="67"/>
      <c r="W5" s="67"/>
      <c r="X5" s="67"/>
      <c r="Y5" s="67"/>
      <c r="Z5" s="67"/>
      <c r="AA5" s="67"/>
    </row>
    <row r="6" spans="2:27" s="9" customFormat="1" ht="12.75" customHeight="1" x14ac:dyDescent="0.55000000000000004">
      <c r="B6" s="16"/>
      <c r="D6" s="18"/>
      <c r="E6" s="18"/>
      <c r="F6" s="19"/>
      <c r="G6" s="18"/>
      <c r="H6" s="18"/>
      <c r="I6" s="20"/>
      <c r="J6" s="21"/>
      <c r="K6" s="21"/>
      <c r="L6" s="20"/>
      <c r="M6" s="16"/>
      <c r="S6" s="17"/>
    </row>
    <row r="7" spans="2:27" s="25" customFormat="1" ht="26.4" customHeight="1" x14ac:dyDescent="0.55000000000000004">
      <c r="B7" s="22" t="s">
        <v>6</v>
      </c>
      <c r="C7" s="23"/>
      <c r="D7" s="24"/>
      <c r="F7" s="26"/>
      <c r="J7" s="27"/>
      <c r="K7" s="27"/>
      <c r="L7" s="22" t="s">
        <v>7</v>
      </c>
      <c r="M7" s="26"/>
      <c r="Q7" s="9"/>
      <c r="S7" s="28"/>
    </row>
    <row r="8" spans="2:27" s="25" customFormat="1" ht="19.25" customHeight="1" x14ac:dyDescent="0.55000000000000004">
      <c r="B8" s="29" t="s">
        <v>8</v>
      </c>
      <c r="C8" s="23"/>
      <c r="D8" s="24"/>
      <c r="F8" s="26"/>
      <c r="J8" s="27"/>
      <c r="K8" s="27"/>
      <c r="M8" s="26"/>
      <c r="Q8" s="9"/>
      <c r="S8" s="28"/>
    </row>
    <row r="9" spans="2:27" s="25" customFormat="1" ht="22.25" customHeight="1" thickBot="1" x14ac:dyDescent="0.6">
      <c r="B9" s="29" t="s">
        <v>31</v>
      </c>
      <c r="C9" s="23"/>
      <c r="D9" s="24"/>
      <c r="F9" s="26"/>
      <c r="J9" s="27"/>
      <c r="K9" s="27"/>
      <c r="M9" s="24" t="s">
        <v>9</v>
      </c>
      <c r="Q9" s="9"/>
      <c r="S9" s="28"/>
    </row>
    <row r="10" spans="2:27" s="32" customFormat="1" ht="36.5" customHeight="1" thickBot="1" x14ac:dyDescent="0.6">
      <c r="B10" s="76" t="s">
        <v>30</v>
      </c>
      <c r="C10" s="79"/>
      <c r="D10" s="68" t="s">
        <v>11</v>
      </c>
      <c r="E10" s="85" t="s">
        <v>12</v>
      </c>
      <c r="F10" s="96" t="s">
        <v>10</v>
      </c>
      <c r="G10" s="91"/>
      <c r="H10" s="68" t="s">
        <v>11</v>
      </c>
      <c r="I10" s="30" t="s">
        <v>14</v>
      </c>
      <c r="J10" s="31"/>
      <c r="K10" s="21"/>
      <c r="M10" s="33" t="s">
        <v>10</v>
      </c>
      <c r="N10" s="32">
        <v>1</v>
      </c>
      <c r="O10" s="32" t="s">
        <v>32</v>
      </c>
      <c r="P10" s="34">
        <f>G10</f>
        <v>0</v>
      </c>
      <c r="Q10" s="32" t="s">
        <v>16</v>
      </c>
      <c r="S10" s="35" t="s">
        <v>33</v>
      </c>
    </row>
    <row r="11" spans="2:27" s="32" customFormat="1" ht="36.5" customHeight="1" thickBot="1" x14ac:dyDescent="0.6">
      <c r="B11" s="77"/>
      <c r="C11" s="94"/>
      <c r="D11" s="69"/>
      <c r="E11" s="86"/>
      <c r="F11" s="97"/>
      <c r="G11" s="92"/>
      <c r="H11" s="69"/>
      <c r="I11" s="36" t="s">
        <v>18</v>
      </c>
      <c r="J11" s="37"/>
      <c r="K11" s="38"/>
      <c r="M11" s="71">
        <f>J11*G10/(31-(C10-1)+G10)</f>
        <v>0</v>
      </c>
      <c r="N11" s="72"/>
      <c r="O11" s="72"/>
      <c r="P11" s="73"/>
      <c r="Q11" s="32" t="s">
        <v>19</v>
      </c>
      <c r="S11" s="74">
        <f>ROUNDDOWN(M11+M13,0)</f>
        <v>0</v>
      </c>
      <c r="T11" s="75" t="s">
        <v>19</v>
      </c>
    </row>
    <row r="12" spans="2:27" s="32" customFormat="1" ht="36.5" customHeight="1" thickBot="1" x14ac:dyDescent="0.6">
      <c r="B12" s="78"/>
      <c r="C12" s="95"/>
      <c r="D12" s="70"/>
      <c r="E12" s="87"/>
      <c r="F12" s="98"/>
      <c r="G12" s="93"/>
      <c r="H12" s="70"/>
      <c r="I12" s="39" t="s">
        <v>20</v>
      </c>
      <c r="J12" s="40"/>
      <c r="K12" s="41"/>
      <c r="M12" s="33" t="s">
        <v>10</v>
      </c>
      <c r="N12" s="34">
        <f>C13</f>
        <v>0</v>
      </c>
      <c r="O12" s="32" t="s">
        <v>32</v>
      </c>
      <c r="P12" s="34">
        <v>31</v>
      </c>
      <c r="Q12" s="32" t="s">
        <v>16</v>
      </c>
      <c r="S12" s="74"/>
      <c r="T12" s="75"/>
    </row>
    <row r="13" spans="2:27" s="32" customFormat="1" ht="36.5" customHeight="1" thickBot="1" x14ac:dyDescent="0.6">
      <c r="B13" s="76" t="s">
        <v>10</v>
      </c>
      <c r="C13" s="79"/>
      <c r="D13" s="82" t="s">
        <v>11</v>
      </c>
      <c r="E13" s="85" t="s">
        <v>12</v>
      </c>
      <c r="F13" s="88" t="s">
        <v>13</v>
      </c>
      <c r="G13" s="91"/>
      <c r="H13" s="68" t="s">
        <v>11</v>
      </c>
      <c r="I13" s="30" t="s">
        <v>14</v>
      </c>
      <c r="J13" s="31"/>
      <c r="K13" s="41"/>
      <c r="M13" s="71">
        <f>(31-(C13-1))*J14/(31-(C13-1)+G13)</f>
        <v>0</v>
      </c>
      <c r="N13" s="72"/>
      <c r="O13" s="72"/>
      <c r="P13" s="73"/>
      <c r="Q13" s="32" t="s">
        <v>19</v>
      </c>
      <c r="S13" s="74"/>
      <c r="T13" s="75"/>
    </row>
    <row r="14" spans="2:27" s="32" customFormat="1" ht="36.5" customHeight="1" thickBot="1" x14ac:dyDescent="0.6">
      <c r="B14" s="77"/>
      <c r="C14" s="80"/>
      <c r="D14" s="83"/>
      <c r="E14" s="86"/>
      <c r="F14" s="89"/>
      <c r="G14" s="92"/>
      <c r="H14" s="69"/>
      <c r="I14" s="36" t="s">
        <v>18</v>
      </c>
      <c r="J14" s="37"/>
      <c r="K14" s="38"/>
      <c r="M14" s="33" t="s">
        <v>13</v>
      </c>
      <c r="N14" s="34">
        <v>1</v>
      </c>
      <c r="O14" s="32" t="s">
        <v>15</v>
      </c>
      <c r="P14" s="34">
        <f>G13</f>
        <v>0</v>
      </c>
      <c r="Q14" s="32" t="s">
        <v>16</v>
      </c>
      <c r="S14" s="35" t="s">
        <v>17</v>
      </c>
    </row>
    <row r="15" spans="2:27" s="32" customFormat="1" ht="36.5" customHeight="1" thickBot="1" x14ac:dyDescent="0.6">
      <c r="B15" s="78"/>
      <c r="C15" s="81"/>
      <c r="D15" s="84"/>
      <c r="E15" s="87"/>
      <c r="F15" s="90"/>
      <c r="G15" s="93"/>
      <c r="H15" s="70"/>
      <c r="I15" s="42" t="s">
        <v>20</v>
      </c>
      <c r="J15" s="43"/>
      <c r="K15" s="41"/>
      <c r="M15" s="71">
        <f>G13*J14/(31-(C13-1)+G13)</f>
        <v>0</v>
      </c>
      <c r="N15" s="72"/>
      <c r="O15" s="72"/>
      <c r="P15" s="73"/>
      <c r="Q15" s="32" t="s">
        <v>19</v>
      </c>
      <c r="R15" s="44"/>
      <c r="S15" s="74">
        <f>ROUNDDOWN(M15+M17,0)</f>
        <v>0</v>
      </c>
      <c r="T15" s="75" t="s">
        <v>19</v>
      </c>
      <c r="U15" s="44"/>
      <c r="V15" s="44"/>
      <c r="W15" s="44"/>
      <c r="X15" s="44"/>
      <c r="Z15" s="44"/>
      <c r="AA15" s="44"/>
    </row>
    <row r="16" spans="2:27" s="32" customFormat="1" ht="36.5" customHeight="1" thickBot="1" x14ac:dyDescent="0.6">
      <c r="B16" s="77" t="s">
        <v>13</v>
      </c>
      <c r="C16" s="94"/>
      <c r="D16" s="83" t="s">
        <v>11</v>
      </c>
      <c r="E16" s="86" t="s">
        <v>12</v>
      </c>
      <c r="F16" s="89" t="s">
        <v>21</v>
      </c>
      <c r="G16" s="92"/>
      <c r="H16" s="69" t="s">
        <v>11</v>
      </c>
      <c r="I16" s="45" t="s">
        <v>14</v>
      </c>
      <c r="J16" s="46"/>
      <c r="K16" s="41"/>
      <c r="M16" s="33" t="s">
        <v>13</v>
      </c>
      <c r="N16" s="34">
        <f>C16</f>
        <v>0</v>
      </c>
      <c r="O16" s="32" t="s">
        <v>15</v>
      </c>
      <c r="P16" s="34">
        <v>31</v>
      </c>
      <c r="Q16" s="32" t="s">
        <v>16</v>
      </c>
      <c r="R16" s="44"/>
      <c r="S16" s="74"/>
      <c r="T16" s="75"/>
      <c r="U16" s="44"/>
      <c r="V16" s="47" t="s">
        <v>25</v>
      </c>
      <c r="W16" s="44"/>
      <c r="X16" s="44"/>
      <c r="Z16" s="48" t="s">
        <v>26</v>
      </c>
      <c r="AA16" s="44"/>
    </row>
    <row r="17" spans="2:27" s="32" customFormat="1" ht="36.5" customHeight="1" thickBot="1" x14ac:dyDescent="0.6">
      <c r="B17" s="77"/>
      <c r="C17" s="94"/>
      <c r="D17" s="83"/>
      <c r="E17" s="86"/>
      <c r="F17" s="89"/>
      <c r="G17" s="92"/>
      <c r="H17" s="69"/>
      <c r="I17" s="36" t="s">
        <v>18</v>
      </c>
      <c r="J17" s="37"/>
      <c r="K17" s="38"/>
      <c r="M17" s="71">
        <f>(31-(C16-1))*J17/(31-(C16-1)+G16)</f>
        <v>0</v>
      </c>
      <c r="N17" s="72"/>
      <c r="O17" s="72"/>
      <c r="P17" s="73"/>
      <c r="Q17" s="32" t="s">
        <v>19</v>
      </c>
      <c r="R17" s="44"/>
      <c r="S17" s="74"/>
      <c r="T17" s="75"/>
      <c r="U17" s="44"/>
      <c r="V17" s="101">
        <f>S11+S15+S19</f>
        <v>0</v>
      </c>
      <c r="W17" s="100" t="s">
        <v>19</v>
      </c>
      <c r="X17" s="44"/>
      <c r="Z17" s="103">
        <f>ROUNDDOWN((ROUNDDOWN(V17*0.083,0)),-3)</f>
        <v>0</v>
      </c>
      <c r="AA17" s="100" t="s">
        <v>19</v>
      </c>
    </row>
    <row r="18" spans="2:27" s="32" customFormat="1" ht="36.5" customHeight="1" thickBot="1" x14ac:dyDescent="0.6">
      <c r="B18" s="77"/>
      <c r="C18" s="94"/>
      <c r="D18" s="83"/>
      <c r="E18" s="86"/>
      <c r="F18" s="89"/>
      <c r="G18" s="92"/>
      <c r="H18" s="69"/>
      <c r="I18" s="39" t="s">
        <v>20</v>
      </c>
      <c r="J18" s="40"/>
      <c r="K18" s="41"/>
      <c r="M18" s="33" t="s">
        <v>21</v>
      </c>
      <c r="N18" s="34">
        <v>1</v>
      </c>
      <c r="O18" s="32" t="s">
        <v>22</v>
      </c>
      <c r="P18" s="34">
        <f>G16</f>
        <v>0</v>
      </c>
      <c r="Q18" s="32" t="s">
        <v>16</v>
      </c>
      <c r="R18" s="44"/>
      <c r="S18" s="35" t="s">
        <v>23</v>
      </c>
      <c r="T18" s="44"/>
      <c r="U18" s="44"/>
      <c r="V18" s="102"/>
      <c r="W18" s="100"/>
      <c r="X18" s="49" t="s">
        <v>34</v>
      </c>
      <c r="Y18" s="50" t="s">
        <v>27</v>
      </c>
      <c r="Z18" s="104"/>
      <c r="AA18" s="100"/>
    </row>
    <row r="19" spans="2:27" s="32" customFormat="1" ht="36.5" customHeight="1" thickBot="1" x14ac:dyDescent="0.6">
      <c r="B19" s="76" t="s">
        <v>21</v>
      </c>
      <c r="C19" s="79"/>
      <c r="D19" s="82" t="s">
        <v>11</v>
      </c>
      <c r="E19" s="85" t="s">
        <v>12</v>
      </c>
      <c r="F19" s="88" t="s">
        <v>24</v>
      </c>
      <c r="G19" s="91"/>
      <c r="H19" s="68" t="s">
        <v>11</v>
      </c>
      <c r="I19" s="30" t="s">
        <v>14</v>
      </c>
      <c r="J19" s="31"/>
      <c r="K19" s="41"/>
      <c r="M19" s="71">
        <f>G16*J17/(31-(C16-1)+G16)</f>
        <v>0</v>
      </c>
      <c r="N19" s="72"/>
      <c r="O19" s="72"/>
      <c r="P19" s="73"/>
      <c r="Q19" s="32" t="s">
        <v>19</v>
      </c>
      <c r="R19" s="44"/>
      <c r="S19" s="74">
        <f>ROUNDDOWN(M19+M21,0)</f>
        <v>0</v>
      </c>
      <c r="T19" s="75" t="s">
        <v>19</v>
      </c>
      <c r="U19" s="44"/>
      <c r="V19" s="102"/>
      <c r="W19" s="100"/>
      <c r="X19" s="44"/>
      <c r="Z19" s="104"/>
      <c r="AA19" s="100"/>
    </row>
    <row r="20" spans="2:27" s="32" customFormat="1" ht="36.5" customHeight="1" thickBot="1" x14ac:dyDescent="0.55000000000000004">
      <c r="B20" s="77"/>
      <c r="C20" s="94"/>
      <c r="D20" s="83"/>
      <c r="E20" s="86"/>
      <c r="F20" s="89"/>
      <c r="G20" s="92"/>
      <c r="H20" s="69"/>
      <c r="I20" s="36" t="s">
        <v>18</v>
      </c>
      <c r="J20" s="37"/>
      <c r="K20" s="38"/>
      <c r="M20" s="33" t="s">
        <v>21</v>
      </c>
      <c r="N20" s="34">
        <f>C19</f>
        <v>0</v>
      </c>
      <c r="O20" s="32" t="s">
        <v>22</v>
      </c>
      <c r="P20" s="34">
        <v>30</v>
      </c>
      <c r="Q20" s="32" t="s">
        <v>16</v>
      </c>
      <c r="R20" s="44"/>
      <c r="S20" s="74"/>
      <c r="T20" s="75"/>
      <c r="U20" s="44"/>
      <c r="V20" s="44"/>
      <c r="W20" s="44"/>
      <c r="X20" s="44"/>
      <c r="Z20" s="51" t="s">
        <v>28</v>
      </c>
      <c r="AA20" s="52"/>
    </row>
    <row r="21" spans="2:27" s="32" customFormat="1" ht="36.5" customHeight="1" thickBot="1" x14ac:dyDescent="0.6">
      <c r="B21" s="78"/>
      <c r="C21" s="95"/>
      <c r="D21" s="84"/>
      <c r="E21" s="87"/>
      <c r="F21" s="90"/>
      <c r="G21" s="93"/>
      <c r="H21" s="70"/>
      <c r="I21" s="42" t="s">
        <v>20</v>
      </c>
      <c r="J21" s="43"/>
      <c r="K21" s="41"/>
      <c r="M21" s="71">
        <f>(30-(C19-1))*J20/(30-(C19-1)+G19)</f>
        <v>0</v>
      </c>
      <c r="N21" s="72"/>
      <c r="O21" s="72"/>
      <c r="P21" s="73"/>
      <c r="Q21" s="32" t="s">
        <v>19</v>
      </c>
      <c r="R21" s="44"/>
      <c r="S21" s="74"/>
      <c r="T21" s="75"/>
      <c r="U21" s="44"/>
      <c r="V21" s="44"/>
      <c r="W21" s="44"/>
      <c r="X21" s="44"/>
      <c r="Z21" s="99" t="s">
        <v>29</v>
      </c>
      <c r="AA21" s="99"/>
    </row>
    <row r="22" spans="2:27" ht="50" customHeight="1" x14ac:dyDescent="0.55000000000000004">
      <c r="Z22" s="99"/>
      <c r="AA22" s="99"/>
    </row>
    <row r="23" spans="2:27" ht="21" customHeight="1" x14ac:dyDescent="0.55000000000000004"/>
    <row r="24" spans="2:27" ht="21" customHeight="1" x14ac:dyDescent="0.55000000000000004"/>
    <row r="25" spans="2:27" ht="21" customHeight="1" x14ac:dyDescent="0.55000000000000004"/>
    <row r="26" spans="2:27" ht="21" customHeight="1" x14ac:dyDescent="0.55000000000000004"/>
    <row r="27" spans="2:27" ht="21" customHeight="1" x14ac:dyDescent="0.55000000000000004"/>
    <row r="28" spans="2:27" ht="21" customHeight="1" x14ac:dyDescent="0.55000000000000004"/>
    <row r="29" spans="2:27" ht="21" customHeight="1" x14ac:dyDescent="0.55000000000000004"/>
    <row r="30" spans="2:27" ht="21" customHeight="1" x14ac:dyDescent="0.55000000000000004"/>
    <row r="31" spans="2:27" ht="21" customHeight="1" x14ac:dyDescent="0.55000000000000004"/>
    <row r="32" spans="2:27" ht="21" customHeight="1" x14ac:dyDescent="0.55000000000000004"/>
    <row r="33" ht="21" customHeight="1" x14ac:dyDescent="0.55000000000000004"/>
    <row r="34" ht="21" customHeight="1" x14ac:dyDescent="0.55000000000000004"/>
    <row r="35" ht="21" customHeight="1" x14ac:dyDescent="0.55000000000000004"/>
    <row r="36" ht="21" customHeight="1" x14ac:dyDescent="0.55000000000000004"/>
    <row r="37" ht="21" customHeight="1" x14ac:dyDescent="0.55000000000000004"/>
  </sheetData>
  <mergeCells count="52">
    <mergeCell ref="Z21:AA22"/>
    <mergeCell ref="G19:G21"/>
    <mergeCell ref="H19:H21"/>
    <mergeCell ref="M19:P19"/>
    <mergeCell ref="S19:S21"/>
    <mergeCell ref="G16:G18"/>
    <mergeCell ref="H16:H18"/>
    <mergeCell ref="M17:P17"/>
    <mergeCell ref="B19:B21"/>
    <mergeCell ref="C19:C21"/>
    <mergeCell ref="D19:D21"/>
    <mergeCell ref="E19:E21"/>
    <mergeCell ref="F19:F21"/>
    <mergeCell ref="T19:T21"/>
    <mergeCell ref="M21:P21"/>
    <mergeCell ref="H13:H15"/>
    <mergeCell ref="M13:P13"/>
    <mergeCell ref="M15:P15"/>
    <mergeCell ref="S15:S17"/>
    <mergeCell ref="T15:T17"/>
    <mergeCell ref="AA17:AA19"/>
    <mergeCell ref="V17:V19"/>
    <mergeCell ref="W17:W19"/>
    <mergeCell ref="Z17:Z19"/>
    <mergeCell ref="B16:B18"/>
    <mergeCell ref="C16:C18"/>
    <mergeCell ref="D16:D18"/>
    <mergeCell ref="E16:E18"/>
    <mergeCell ref="F16:F18"/>
    <mergeCell ref="H10:H12"/>
    <mergeCell ref="M11:P11"/>
    <mergeCell ref="S11:S13"/>
    <mergeCell ref="T11:T13"/>
    <mergeCell ref="B13:B15"/>
    <mergeCell ref="C13:C15"/>
    <mergeCell ref="D13:D15"/>
    <mergeCell ref="E13:E15"/>
    <mergeCell ref="F13:F15"/>
    <mergeCell ref="G13:G15"/>
    <mergeCell ref="B10:B12"/>
    <mergeCell ref="C10:C12"/>
    <mergeCell ref="D10:D12"/>
    <mergeCell ref="E10:E12"/>
    <mergeCell ref="F10:F12"/>
    <mergeCell ref="G10:G12"/>
    <mergeCell ref="B2:AA2"/>
    <mergeCell ref="B4:G4"/>
    <mergeCell ref="H4:AA4"/>
    <mergeCell ref="B5:G5"/>
    <mergeCell ref="H5:N5"/>
    <mergeCell ref="O5:R5"/>
    <mergeCell ref="S5:AA5"/>
  </mergeCells>
  <phoneticPr fontId="3"/>
  <conditionalFormatting sqref="H5:N5 H4 S5">
    <cfRule type="containsBlanks" dxfId="23" priority="24">
      <formula>LEN(TRIM(H4))=0</formula>
    </cfRule>
  </conditionalFormatting>
  <conditionalFormatting sqref="N10 P10 M11:P11 N12 P12 N16 P16 M17:P17 N18 P18 N20 P20 M21:P21">
    <cfRule type="containsBlanks" dxfId="22" priority="23">
      <formula>LEN(TRIM(M10))=0</formula>
    </cfRule>
  </conditionalFormatting>
  <conditionalFormatting sqref="M11:P11 M17:P17">
    <cfRule type="containsBlanks" dxfId="21" priority="22">
      <formula>LEN(TRIM(M11))=0</formula>
    </cfRule>
  </conditionalFormatting>
  <conditionalFormatting sqref="N14 P14">
    <cfRule type="containsBlanks" dxfId="20" priority="21">
      <formula>LEN(TRIM(N14))=0</formula>
    </cfRule>
  </conditionalFormatting>
  <conditionalFormatting sqref="M21:P21">
    <cfRule type="containsBlanks" dxfId="19" priority="20">
      <formula>LEN(TRIM(M21))=0</formula>
    </cfRule>
  </conditionalFormatting>
  <conditionalFormatting sqref="C10:C21 G10:G21 J10:J21">
    <cfRule type="containsBlanks" dxfId="18" priority="19">
      <formula>LEN(TRIM(C10))=0</formula>
    </cfRule>
  </conditionalFormatting>
  <conditionalFormatting sqref="M15:P15">
    <cfRule type="containsBlanks" dxfId="14" priority="15">
      <formula>LEN(TRIM(M15))=0</formula>
    </cfRule>
  </conditionalFormatting>
  <conditionalFormatting sqref="M15:P15">
    <cfRule type="containsBlanks" dxfId="13" priority="14">
      <formula>LEN(TRIM(M15))=0</formula>
    </cfRule>
  </conditionalFormatting>
  <conditionalFormatting sqref="M13:P13">
    <cfRule type="containsBlanks" dxfId="12" priority="13">
      <formula>LEN(TRIM(M13))=0</formula>
    </cfRule>
  </conditionalFormatting>
  <conditionalFormatting sqref="M13:P13">
    <cfRule type="containsBlanks" dxfId="11" priority="12">
      <formula>LEN(TRIM(M13))=0</formula>
    </cfRule>
  </conditionalFormatting>
  <conditionalFormatting sqref="M19:P19">
    <cfRule type="containsBlanks" dxfId="10" priority="11">
      <formula>LEN(TRIM(M19))=0</formula>
    </cfRule>
  </conditionalFormatting>
  <conditionalFormatting sqref="M19:P19">
    <cfRule type="containsBlanks" dxfId="9" priority="10">
      <formula>LEN(TRIM(M19))=0</formula>
    </cfRule>
  </conditionalFormatting>
  <conditionalFormatting sqref="M21:P21">
    <cfRule type="containsBlanks" dxfId="8" priority="9">
      <formula>LEN(TRIM(M21))=0</formula>
    </cfRule>
  </conditionalFormatting>
  <printOptions horizontalCentered="1"/>
  <pageMargins left="0.31496062992125984" right="0.31496062992125984" top="0.51181102362204722" bottom="0.39370078740157483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様式第２号【体積（㎥）販売契約用（通常用）】</vt:lpstr>
      <vt:lpstr>'様式第２号【体積（㎥）販売契約用（通常用）】'!Print_Area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cp:lastPrinted>2025-11-04T08:12:46Z</cp:lastPrinted>
  <dcterms:created xsi:type="dcterms:W3CDTF">2025-05-10T15:45:29Z</dcterms:created>
  <dcterms:modified xsi:type="dcterms:W3CDTF">2025-11-04T08:19:39Z</dcterms:modified>
</cp:coreProperties>
</file>